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chan/Desktop/2021_things/Code_V9/"/>
    </mc:Choice>
  </mc:AlternateContent>
  <xr:revisionPtr revIDLastSave="0" documentId="13_ncr:1_{8390525C-C54C-F946-910D-6B3AF7E90441}" xr6:coauthVersionLast="47" xr6:coauthVersionMax="47" xr10:uidLastSave="{00000000-0000-0000-0000-000000000000}"/>
  <bookViews>
    <workbookView xWindow="0" yWindow="500" windowWidth="29040" windowHeight="15840" tabRatio="515" xr2:uid="{00000000-000D-0000-FFFF-FFFF00000000}"/>
  </bookViews>
  <sheets>
    <sheet name="input" sheetId="1" r:id="rId1"/>
    <sheet name="global_parameter" sheetId="6" r:id="rId2"/>
    <sheet name="World_0301" sheetId="3" state="hidden" r:id="rId3"/>
    <sheet name="20220109" sheetId="7" r:id="rId4"/>
    <sheet name="Demo65" sheetId="4" r:id="rId5"/>
    <sheet name="Urban" sheetId="5" r:id="rId6"/>
    <sheet name="Index" sheetId="8" r:id="rId7"/>
  </sheets>
  <externalReferences>
    <externalReference r:id="rId8"/>
    <externalReference r:id="rId9"/>
  </externalReferences>
  <definedNames>
    <definedName name="_xlnm._FilterDatabase" localSheetId="4" hidden="1">Demo65!$A$4:$BM$268</definedName>
    <definedName name="_xlnm._FilterDatabase" localSheetId="5" hidden="1">Urban!$A$4:$BM$268</definedName>
    <definedName name="_xlnm._FilterDatabase" localSheetId="2" hidden="1">World_0301!$A$1:$Z$187</definedName>
    <definedName name="death_multi">global_parameter!$B$2</definedName>
    <definedName name="death_mutli">global_parameter!$B$2</definedName>
    <definedName name="vac_multi">global_parameter!$B$3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" i="1" l="1"/>
  <c r="O2" i="1" a="1"/>
  <c r="O2" i="1" s="1"/>
  <c r="Q2" i="1"/>
  <c r="F2" i="1"/>
  <c r="N2" i="1"/>
  <c r="M2" i="1"/>
  <c r="E47" i="8"/>
  <c r="E46" i="8"/>
  <c r="E45" i="8"/>
  <c r="E44" i="8"/>
  <c r="E43" i="8"/>
  <c r="E42" i="8"/>
  <c r="E41" i="8"/>
  <c r="E40" i="8"/>
  <c r="E39" i="8"/>
  <c r="E38" i="8"/>
  <c r="E37" i="8"/>
  <c r="E31" i="8"/>
  <c r="E32" i="8"/>
  <c r="E33" i="8"/>
  <c r="E34" i="8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1" i="8"/>
  <c r="G2" i="1" l="1"/>
  <c r="H2" i="1" s="1"/>
  <c r="I2" i="1"/>
  <c r="J2" i="1" s="1"/>
  <c r="P2" i="1"/>
  <c r="AM187" i="3" l="1"/>
  <c r="AN187" i="3" s="1"/>
  <c r="AL187" i="3"/>
  <c r="AK187" i="3"/>
  <c r="AJ187" i="3"/>
  <c r="AI187" i="3"/>
  <c r="AH187" i="3"/>
  <c r="AM186" i="3"/>
  <c r="AN186" i="3" s="1"/>
  <c r="AL186" i="3"/>
  <c r="AK186" i="3"/>
  <c r="AJ186" i="3"/>
  <c r="AI186" i="3"/>
  <c r="AH186" i="3"/>
  <c r="AM185" i="3"/>
  <c r="AN185" i="3" s="1"/>
  <c r="AL185" i="3"/>
  <c r="AK185" i="3"/>
  <c r="AJ185" i="3"/>
  <c r="AI185" i="3"/>
  <c r="AH185" i="3"/>
  <c r="AM184" i="3"/>
  <c r="AN184" i="3" s="1"/>
  <c r="AL184" i="3"/>
  <c r="AK184" i="3"/>
  <c r="AJ184" i="3"/>
  <c r="AI184" i="3"/>
  <c r="AH184" i="3"/>
  <c r="AM183" i="3"/>
  <c r="AN183" i="3" s="1"/>
  <c r="AL183" i="3"/>
  <c r="AK183" i="3"/>
  <c r="AJ183" i="3"/>
  <c r="AI183" i="3"/>
  <c r="AH183" i="3"/>
  <c r="AM182" i="3"/>
  <c r="AN182" i="3" s="1"/>
  <c r="AL182" i="3"/>
  <c r="AK182" i="3"/>
  <c r="AJ182" i="3"/>
  <c r="AI182" i="3"/>
  <c r="AH182" i="3"/>
  <c r="AM181" i="3"/>
  <c r="AN181" i="3" s="1"/>
  <c r="AL181" i="3"/>
  <c r="AK181" i="3"/>
  <c r="AJ181" i="3"/>
  <c r="AI181" i="3"/>
  <c r="AH181" i="3"/>
  <c r="AM180" i="3"/>
  <c r="AN180" i="3" s="1"/>
  <c r="AL180" i="3"/>
  <c r="AK180" i="3"/>
  <c r="AJ180" i="3"/>
  <c r="AI180" i="3"/>
  <c r="AH180" i="3"/>
  <c r="AM179" i="3"/>
  <c r="AN179" i="3" s="1"/>
  <c r="AL179" i="3"/>
  <c r="AK179" i="3"/>
  <c r="AJ179" i="3"/>
  <c r="AI179" i="3"/>
  <c r="AH179" i="3"/>
  <c r="AM178" i="3"/>
  <c r="AN178" i="3" s="1"/>
  <c r="AL178" i="3"/>
  <c r="AK178" i="3"/>
  <c r="AJ178" i="3"/>
  <c r="AI178" i="3"/>
  <c r="AH178" i="3"/>
  <c r="AM177" i="3"/>
  <c r="AN177" i="3" s="1"/>
  <c r="AL177" i="3"/>
  <c r="AK177" i="3"/>
  <c r="AJ177" i="3"/>
  <c r="AI177" i="3"/>
  <c r="AH177" i="3"/>
  <c r="AM176" i="3"/>
  <c r="AN176" i="3" s="1"/>
  <c r="AL176" i="3"/>
  <c r="AK176" i="3"/>
  <c r="AJ176" i="3"/>
  <c r="AI176" i="3"/>
  <c r="AH176" i="3"/>
  <c r="AM175" i="3"/>
  <c r="AN175" i="3" s="1"/>
  <c r="AL175" i="3"/>
  <c r="AK175" i="3"/>
  <c r="AJ175" i="3"/>
  <c r="AI175" i="3"/>
  <c r="AH175" i="3"/>
  <c r="AM174" i="3"/>
  <c r="AN174" i="3" s="1"/>
  <c r="AL174" i="3"/>
  <c r="AK174" i="3"/>
  <c r="AJ174" i="3"/>
  <c r="AI174" i="3"/>
  <c r="AH174" i="3"/>
  <c r="AM173" i="3"/>
  <c r="AN173" i="3" s="1"/>
  <c r="AL173" i="3"/>
  <c r="AK173" i="3"/>
  <c r="AJ173" i="3"/>
  <c r="AI173" i="3"/>
  <c r="AH173" i="3"/>
  <c r="AM172" i="3"/>
  <c r="AN172" i="3" s="1"/>
  <c r="AL172" i="3"/>
  <c r="AK172" i="3"/>
  <c r="AJ172" i="3"/>
  <c r="AI172" i="3"/>
  <c r="AH172" i="3"/>
  <c r="AM171" i="3"/>
  <c r="AN171" i="3" s="1"/>
  <c r="AL171" i="3"/>
  <c r="AK171" i="3"/>
  <c r="AJ171" i="3"/>
  <c r="AI171" i="3"/>
  <c r="AH171" i="3"/>
  <c r="AM170" i="3"/>
  <c r="AN170" i="3" s="1"/>
  <c r="AL170" i="3"/>
  <c r="AK170" i="3"/>
  <c r="AJ170" i="3"/>
  <c r="AI170" i="3"/>
  <c r="AH170" i="3"/>
  <c r="AM169" i="3"/>
  <c r="AN169" i="3" s="1"/>
  <c r="AL169" i="3"/>
  <c r="AK169" i="3"/>
  <c r="AJ169" i="3"/>
  <c r="AI169" i="3"/>
  <c r="AH169" i="3"/>
  <c r="AM168" i="3"/>
  <c r="AN168" i="3" s="1"/>
  <c r="AL168" i="3"/>
  <c r="AK168" i="3"/>
  <c r="AJ168" i="3"/>
  <c r="AI168" i="3"/>
  <c r="AH168" i="3"/>
  <c r="AM167" i="3"/>
  <c r="AN167" i="3" s="1"/>
  <c r="AL167" i="3"/>
  <c r="AK167" i="3"/>
  <c r="AJ167" i="3"/>
  <c r="AI167" i="3"/>
  <c r="AH167" i="3"/>
  <c r="AM166" i="3"/>
  <c r="AN166" i="3" s="1"/>
  <c r="AL166" i="3"/>
  <c r="AK166" i="3"/>
  <c r="AJ166" i="3"/>
  <c r="AI166" i="3"/>
  <c r="AH166" i="3"/>
  <c r="AM165" i="3"/>
  <c r="AN165" i="3" s="1"/>
  <c r="AL165" i="3"/>
  <c r="AK165" i="3"/>
  <c r="AJ165" i="3"/>
  <c r="AI165" i="3"/>
  <c r="AH165" i="3"/>
  <c r="AM164" i="3"/>
  <c r="AN164" i="3" s="1"/>
  <c r="AL164" i="3"/>
  <c r="AK164" i="3"/>
  <c r="AJ164" i="3"/>
  <c r="AI164" i="3"/>
  <c r="AH164" i="3"/>
  <c r="AM163" i="3"/>
  <c r="AN163" i="3" s="1"/>
  <c r="AL163" i="3"/>
  <c r="AK163" i="3"/>
  <c r="AJ163" i="3"/>
  <c r="AI163" i="3"/>
  <c r="AH163" i="3"/>
  <c r="AM162" i="3"/>
  <c r="AN162" i="3" s="1"/>
  <c r="AL162" i="3"/>
  <c r="AK162" i="3"/>
  <c r="AJ162" i="3"/>
  <c r="AI162" i="3"/>
  <c r="AH162" i="3"/>
  <c r="AM161" i="3"/>
  <c r="AN161" i="3" s="1"/>
  <c r="AL161" i="3"/>
  <c r="AK161" i="3"/>
  <c r="AJ161" i="3"/>
  <c r="AI161" i="3"/>
  <c r="AH161" i="3"/>
  <c r="AM160" i="3"/>
  <c r="AN160" i="3" s="1"/>
  <c r="AL160" i="3"/>
  <c r="AK160" i="3"/>
  <c r="AJ160" i="3"/>
  <c r="AI160" i="3"/>
  <c r="AH160" i="3"/>
  <c r="AM159" i="3"/>
  <c r="AN159" i="3" s="1"/>
  <c r="AL159" i="3"/>
  <c r="AK159" i="3"/>
  <c r="AJ159" i="3"/>
  <c r="AI159" i="3"/>
  <c r="AH159" i="3"/>
  <c r="AM158" i="3"/>
  <c r="AN158" i="3" s="1"/>
  <c r="AL158" i="3"/>
  <c r="AK158" i="3"/>
  <c r="AJ158" i="3"/>
  <c r="AI158" i="3"/>
  <c r="AH158" i="3"/>
  <c r="AM157" i="3"/>
  <c r="AN157" i="3" s="1"/>
  <c r="AL157" i="3"/>
  <c r="AK157" i="3"/>
  <c r="AJ157" i="3"/>
  <c r="AI157" i="3"/>
  <c r="AH157" i="3"/>
  <c r="AM156" i="3"/>
  <c r="AN156" i="3" s="1"/>
  <c r="AL156" i="3"/>
  <c r="AK156" i="3"/>
  <c r="AJ156" i="3"/>
  <c r="AI156" i="3"/>
  <c r="AH156" i="3"/>
  <c r="AM155" i="3"/>
  <c r="AN155" i="3" s="1"/>
  <c r="AL155" i="3"/>
  <c r="AK155" i="3"/>
  <c r="AJ155" i="3"/>
  <c r="AI155" i="3"/>
  <c r="AH155" i="3"/>
  <c r="AM154" i="3"/>
  <c r="AN154" i="3" s="1"/>
  <c r="AL154" i="3"/>
  <c r="AK154" i="3"/>
  <c r="AJ154" i="3"/>
  <c r="AI154" i="3"/>
  <c r="AH154" i="3"/>
  <c r="AM153" i="3"/>
  <c r="AN153" i="3" s="1"/>
  <c r="AL153" i="3"/>
  <c r="AK153" i="3"/>
  <c r="AJ153" i="3"/>
  <c r="AI153" i="3"/>
  <c r="AH153" i="3"/>
  <c r="AM152" i="3"/>
  <c r="AN152" i="3" s="1"/>
  <c r="AL152" i="3"/>
  <c r="AK152" i="3"/>
  <c r="AJ152" i="3"/>
  <c r="AI152" i="3"/>
  <c r="AH152" i="3"/>
  <c r="AM151" i="3"/>
  <c r="AN151" i="3" s="1"/>
  <c r="AL151" i="3"/>
  <c r="AK151" i="3"/>
  <c r="AJ151" i="3"/>
  <c r="AI151" i="3"/>
  <c r="AH151" i="3"/>
  <c r="AM150" i="3"/>
  <c r="AN150" i="3" s="1"/>
  <c r="AL150" i="3"/>
  <c r="AK150" i="3"/>
  <c r="AJ150" i="3"/>
  <c r="AI150" i="3"/>
  <c r="AH150" i="3"/>
  <c r="AM149" i="3"/>
  <c r="AN149" i="3" s="1"/>
  <c r="AL149" i="3"/>
  <c r="AK149" i="3"/>
  <c r="AJ149" i="3"/>
  <c r="AI149" i="3"/>
  <c r="AH149" i="3"/>
  <c r="AM148" i="3"/>
  <c r="AN148" i="3" s="1"/>
  <c r="AL148" i="3"/>
  <c r="AK148" i="3"/>
  <c r="AJ148" i="3"/>
  <c r="AI148" i="3"/>
  <c r="AH148" i="3"/>
  <c r="AM147" i="3"/>
  <c r="AN147" i="3" s="1"/>
  <c r="AL147" i="3"/>
  <c r="AK147" i="3"/>
  <c r="AJ147" i="3"/>
  <c r="AI147" i="3"/>
  <c r="AH147" i="3"/>
  <c r="AM146" i="3"/>
  <c r="AN146" i="3" s="1"/>
  <c r="AL146" i="3"/>
  <c r="AK146" i="3"/>
  <c r="AJ146" i="3"/>
  <c r="AI146" i="3"/>
  <c r="AH146" i="3"/>
  <c r="AM145" i="3"/>
  <c r="AN145" i="3" s="1"/>
  <c r="AL145" i="3"/>
  <c r="AK145" i="3"/>
  <c r="AJ145" i="3"/>
  <c r="AI145" i="3"/>
  <c r="AH145" i="3"/>
  <c r="AM144" i="3"/>
  <c r="AN144" i="3" s="1"/>
  <c r="AL144" i="3"/>
  <c r="AK144" i="3"/>
  <c r="AJ144" i="3"/>
  <c r="AI144" i="3"/>
  <c r="AH144" i="3"/>
  <c r="AM143" i="3"/>
  <c r="AN143" i="3" s="1"/>
  <c r="AL143" i="3"/>
  <c r="AK143" i="3"/>
  <c r="AJ143" i="3"/>
  <c r="AI143" i="3"/>
  <c r="AH143" i="3"/>
  <c r="AM142" i="3"/>
  <c r="AN142" i="3" s="1"/>
  <c r="AL142" i="3"/>
  <c r="AK142" i="3"/>
  <c r="AJ142" i="3"/>
  <c r="AI142" i="3"/>
  <c r="AH142" i="3"/>
  <c r="AM141" i="3"/>
  <c r="AN141" i="3" s="1"/>
  <c r="AL141" i="3"/>
  <c r="AK141" i="3"/>
  <c r="AJ141" i="3"/>
  <c r="AI141" i="3"/>
  <c r="AH141" i="3"/>
  <c r="AM140" i="3"/>
  <c r="AN140" i="3" s="1"/>
  <c r="AL140" i="3"/>
  <c r="AK140" i="3"/>
  <c r="AJ140" i="3"/>
  <c r="AI140" i="3"/>
  <c r="AH140" i="3"/>
  <c r="AM139" i="3"/>
  <c r="AN139" i="3" s="1"/>
  <c r="AL139" i="3"/>
  <c r="AK139" i="3"/>
  <c r="AJ139" i="3"/>
  <c r="AI139" i="3"/>
  <c r="AH139" i="3"/>
  <c r="AM138" i="3"/>
  <c r="AN138" i="3" s="1"/>
  <c r="AL138" i="3"/>
  <c r="AK138" i="3"/>
  <c r="AJ138" i="3"/>
  <c r="AI138" i="3"/>
  <c r="AH138" i="3"/>
  <c r="AM137" i="3"/>
  <c r="AN137" i="3" s="1"/>
  <c r="AL137" i="3"/>
  <c r="AK137" i="3"/>
  <c r="AJ137" i="3"/>
  <c r="AI137" i="3"/>
  <c r="AH137" i="3"/>
  <c r="AM136" i="3"/>
  <c r="AN136" i="3" s="1"/>
  <c r="AL136" i="3"/>
  <c r="AK136" i="3"/>
  <c r="AJ136" i="3"/>
  <c r="AI136" i="3"/>
  <c r="AH136" i="3"/>
  <c r="AM135" i="3"/>
  <c r="AN135" i="3" s="1"/>
  <c r="AL135" i="3"/>
  <c r="AK135" i="3"/>
  <c r="AJ135" i="3"/>
  <c r="AI135" i="3"/>
  <c r="AH135" i="3"/>
  <c r="AM134" i="3"/>
  <c r="AN134" i="3" s="1"/>
  <c r="AL134" i="3"/>
  <c r="AK134" i="3"/>
  <c r="AJ134" i="3"/>
  <c r="AI134" i="3"/>
  <c r="AH134" i="3"/>
  <c r="AM133" i="3"/>
  <c r="AN133" i="3" s="1"/>
  <c r="AL133" i="3"/>
  <c r="AK133" i="3"/>
  <c r="AJ133" i="3"/>
  <c r="AI133" i="3"/>
  <c r="AH133" i="3"/>
  <c r="AM132" i="3"/>
  <c r="AN132" i="3" s="1"/>
  <c r="AL132" i="3"/>
  <c r="AK132" i="3"/>
  <c r="AJ132" i="3"/>
  <c r="AI132" i="3"/>
  <c r="AH132" i="3"/>
  <c r="AM131" i="3"/>
  <c r="AN131" i="3" s="1"/>
  <c r="AL131" i="3"/>
  <c r="AK131" i="3"/>
  <c r="AJ131" i="3"/>
  <c r="AI131" i="3"/>
  <c r="AH131" i="3"/>
  <c r="AM130" i="3"/>
  <c r="AN130" i="3" s="1"/>
  <c r="AL130" i="3"/>
  <c r="AK130" i="3"/>
  <c r="AJ130" i="3"/>
  <c r="AI130" i="3"/>
  <c r="AH130" i="3"/>
  <c r="AM129" i="3"/>
  <c r="AN129" i="3" s="1"/>
  <c r="AL129" i="3"/>
  <c r="AK129" i="3"/>
  <c r="AJ129" i="3"/>
  <c r="AI129" i="3"/>
  <c r="AH129" i="3"/>
  <c r="AM128" i="3"/>
  <c r="AN128" i="3" s="1"/>
  <c r="AL128" i="3"/>
  <c r="AK128" i="3"/>
  <c r="AJ128" i="3"/>
  <c r="AI128" i="3"/>
  <c r="AH128" i="3"/>
  <c r="AM127" i="3"/>
  <c r="AN127" i="3" s="1"/>
  <c r="AL127" i="3"/>
  <c r="AK127" i="3"/>
  <c r="AJ127" i="3"/>
  <c r="AI127" i="3"/>
  <c r="AH127" i="3"/>
  <c r="AM126" i="3"/>
  <c r="AN126" i="3" s="1"/>
  <c r="AL126" i="3"/>
  <c r="AK126" i="3"/>
  <c r="AJ126" i="3"/>
  <c r="AI126" i="3"/>
  <c r="AH126" i="3"/>
  <c r="AM125" i="3"/>
  <c r="AN125" i="3" s="1"/>
  <c r="AL125" i="3"/>
  <c r="AK125" i="3"/>
  <c r="AJ125" i="3"/>
  <c r="AI125" i="3"/>
  <c r="AH125" i="3"/>
  <c r="AM124" i="3"/>
  <c r="AN124" i="3" s="1"/>
  <c r="AL124" i="3"/>
  <c r="AK124" i="3"/>
  <c r="AJ124" i="3"/>
  <c r="AI124" i="3"/>
  <c r="AH124" i="3"/>
  <c r="AM123" i="3"/>
  <c r="AN123" i="3" s="1"/>
  <c r="AL123" i="3"/>
  <c r="AK123" i="3"/>
  <c r="AJ123" i="3"/>
  <c r="AI123" i="3"/>
  <c r="AH123" i="3"/>
  <c r="AM122" i="3"/>
  <c r="AN122" i="3" s="1"/>
  <c r="AL122" i="3"/>
  <c r="AK122" i="3"/>
  <c r="AJ122" i="3"/>
  <c r="AI122" i="3"/>
  <c r="AH122" i="3"/>
  <c r="AM121" i="3"/>
  <c r="AN121" i="3" s="1"/>
  <c r="AL121" i="3"/>
  <c r="AK121" i="3"/>
  <c r="AJ121" i="3"/>
  <c r="AI121" i="3"/>
  <c r="AH121" i="3"/>
  <c r="AM120" i="3"/>
  <c r="AN120" i="3" s="1"/>
  <c r="AL120" i="3"/>
  <c r="AK120" i="3"/>
  <c r="AJ120" i="3"/>
  <c r="AI120" i="3"/>
  <c r="AH120" i="3"/>
  <c r="AM119" i="3"/>
  <c r="AN119" i="3" s="1"/>
  <c r="AL119" i="3"/>
  <c r="AK119" i="3"/>
  <c r="AJ119" i="3"/>
  <c r="AI119" i="3"/>
  <c r="AH119" i="3"/>
  <c r="AM118" i="3"/>
  <c r="AN118" i="3" s="1"/>
  <c r="AL118" i="3"/>
  <c r="AK118" i="3"/>
  <c r="AJ118" i="3"/>
  <c r="AI118" i="3"/>
  <c r="AH118" i="3"/>
  <c r="AM117" i="3"/>
  <c r="AN117" i="3" s="1"/>
  <c r="AL117" i="3"/>
  <c r="AK117" i="3"/>
  <c r="AJ117" i="3"/>
  <c r="AI117" i="3"/>
  <c r="AH117" i="3"/>
  <c r="AM116" i="3"/>
  <c r="AN116" i="3" s="1"/>
  <c r="AL116" i="3"/>
  <c r="AK116" i="3"/>
  <c r="AJ116" i="3"/>
  <c r="AI116" i="3"/>
  <c r="AH116" i="3"/>
  <c r="AM115" i="3"/>
  <c r="AN115" i="3" s="1"/>
  <c r="AL115" i="3"/>
  <c r="AK115" i="3"/>
  <c r="AJ115" i="3"/>
  <c r="AI115" i="3"/>
  <c r="AH115" i="3"/>
  <c r="AM114" i="3"/>
  <c r="AN114" i="3" s="1"/>
  <c r="AL114" i="3"/>
  <c r="AK114" i="3"/>
  <c r="AJ114" i="3"/>
  <c r="AI114" i="3"/>
  <c r="AH114" i="3"/>
  <c r="AM113" i="3"/>
  <c r="AN113" i="3" s="1"/>
  <c r="AL113" i="3"/>
  <c r="AK113" i="3"/>
  <c r="AJ113" i="3"/>
  <c r="AI113" i="3"/>
  <c r="AH113" i="3"/>
  <c r="AM112" i="3"/>
  <c r="AN112" i="3" s="1"/>
  <c r="AL112" i="3"/>
  <c r="AK112" i="3"/>
  <c r="AJ112" i="3"/>
  <c r="AI112" i="3"/>
  <c r="AH112" i="3"/>
  <c r="AM111" i="3"/>
  <c r="AN111" i="3" s="1"/>
  <c r="AL111" i="3"/>
  <c r="AK111" i="3"/>
  <c r="AJ111" i="3"/>
  <c r="AI111" i="3"/>
  <c r="AH111" i="3"/>
  <c r="AM110" i="3"/>
  <c r="AN110" i="3" s="1"/>
  <c r="AL110" i="3"/>
  <c r="AK110" i="3"/>
  <c r="AJ110" i="3"/>
  <c r="AI110" i="3"/>
  <c r="AH110" i="3"/>
  <c r="AM109" i="3"/>
  <c r="AN109" i="3" s="1"/>
  <c r="AL109" i="3"/>
  <c r="AK109" i="3"/>
  <c r="AJ109" i="3"/>
  <c r="AI109" i="3"/>
  <c r="AH109" i="3"/>
  <c r="AM108" i="3"/>
  <c r="AN108" i="3" s="1"/>
  <c r="AL108" i="3"/>
  <c r="AK108" i="3"/>
  <c r="AJ108" i="3"/>
  <c r="AI108" i="3"/>
  <c r="AH108" i="3"/>
  <c r="AM107" i="3"/>
  <c r="AN107" i="3" s="1"/>
  <c r="AL107" i="3"/>
  <c r="AK107" i="3"/>
  <c r="AJ107" i="3"/>
  <c r="AI107" i="3"/>
  <c r="AH107" i="3"/>
  <c r="AM106" i="3"/>
  <c r="AN106" i="3" s="1"/>
  <c r="AL106" i="3"/>
  <c r="AK106" i="3"/>
  <c r="AJ106" i="3"/>
  <c r="AI106" i="3"/>
  <c r="AH106" i="3"/>
  <c r="AM105" i="3"/>
  <c r="AN105" i="3" s="1"/>
  <c r="AL105" i="3"/>
  <c r="AK105" i="3"/>
  <c r="AJ105" i="3"/>
  <c r="AI105" i="3"/>
  <c r="AH105" i="3"/>
  <c r="AM104" i="3"/>
  <c r="AN104" i="3" s="1"/>
  <c r="AL104" i="3"/>
  <c r="AK104" i="3"/>
  <c r="AJ104" i="3"/>
  <c r="AI104" i="3"/>
  <c r="AH104" i="3"/>
  <c r="AM103" i="3"/>
  <c r="AN103" i="3" s="1"/>
  <c r="AL103" i="3"/>
  <c r="AK103" i="3"/>
  <c r="AJ103" i="3"/>
  <c r="AI103" i="3"/>
  <c r="AH103" i="3"/>
  <c r="AM102" i="3"/>
  <c r="AN102" i="3" s="1"/>
  <c r="AL102" i="3"/>
  <c r="AK102" i="3"/>
  <c r="AJ102" i="3"/>
  <c r="AI102" i="3"/>
  <c r="AH102" i="3"/>
  <c r="AM101" i="3"/>
  <c r="AN101" i="3" s="1"/>
  <c r="AL101" i="3"/>
  <c r="AK101" i="3"/>
  <c r="AJ101" i="3"/>
  <c r="AI101" i="3"/>
  <c r="AH101" i="3"/>
  <c r="AM100" i="3"/>
  <c r="AN100" i="3" s="1"/>
  <c r="AL100" i="3"/>
  <c r="AK100" i="3"/>
  <c r="AJ100" i="3"/>
  <c r="AI100" i="3"/>
  <c r="AH100" i="3"/>
  <c r="AM99" i="3"/>
  <c r="AN99" i="3" s="1"/>
  <c r="AL99" i="3"/>
  <c r="AK99" i="3"/>
  <c r="AJ99" i="3"/>
  <c r="AI99" i="3"/>
  <c r="AH99" i="3"/>
  <c r="AM98" i="3"/>
  <c r="AN98" i="3" s="1"/>
  <c r="AL98" i="3"/>
  <c r="AK98" i="3"/>
  <c r="AJ98" i="3"/>
  <c r="AI98" i="3"/>
  <c r="AH98" i="3"/>
  <c r="AM97" i="3"/>
  <c r="AN97" i="3" s="1"/>
  <c r="AL97" i="3"/>
  <c r="AK97" i="3"/>
  <c r="AJ97" i="3"/>
  <c r="AI97" i="3"/>
  <c r="AH97" i="3"/>
  <c r="AM96" i="3"/>
  <c r="AN96" i="3" s="1"/>
  <c r="AL96" i="3"/>
  <c r="AK96" i="3"/>
  <c r="AJ96" i="3"/>
  <c r="AI96" i="3"/>
  <c r="AH96" i="3"/>
  <c r="AM95" i="3"/>
  <c r="AN95" i="3" s="1"/>
  <c r="AL95" i="3"/>
  <c r="AK95" i="3"/>
  <c r="AJ95" i="3"/>
  <c r="AI95" i="3"/>
  <c r="AH95" i="3"/>
  <c r="AM94" i="3"/>
  <c r="AN94" i="3" s="1"/>
  <c r="AL94" i="3"/>
  <c r="AK94" i="3"/>
  <c r="AJ94" i="3"/>
  <c r="AI94" i="3"/>
  <c r="AH94" i="3"/>
  <c r="AM93" i="3"/>
  <c r="AN93" i="3" s="1"/>
  <c r="AL93" i="3"/>
  <c r="AK93" i="3"/>
  <c r="AJ93" i="3"/>
  <c r="AI93" i="3"/>
  <c r="AH93" i="3"/>
  <c r="AM92" i="3"/>
  <c r="AN92" i="3" s="1"/>
  <c r="AL92" i="3"/>
  <c r="AK92" i="3"/>
  <c r="AJ92" i="3"/>
  <c r="AI92" i="3"/>
  <c r="AH92" i="3"/>
  <c r="AM91" i="3"/>
  <c r="AN91" i="3" s="1"/>
  <c r="AL91" i="3"/>
  <c r="AK91" i="3"/>
  <c r="AJ91" i="3"/>
  <c r="AI91" i="3"/>
  <c r="AH91" i="3"/>
  <c r="AM90" i="3"/>
  <c r="AN90" i="3" s="1"/>
  <c r="AL90" i="3"/>
  <c r="AK90" i="3"/>
  <c r="AJ90" i="3"/>
  <c r="AI90" i="3"/>
  <c r="AH90" i="3"/>
  <c r="AM89" i="3"/>
  <c r="AN89" i="3" s="1"/>
  <c r="AL89" i="3"/>
  <c r="AK89" i="3"/>
  <c r="AJ89" i="3"/>
  <c r="AI89" i="3"/>
  <c r="AH89" i="3"/>
  <c r="AM88" i="3"/>
  <c r="AN88" i="3" s="1"/>
  <c r="AL88" i="3"/>
  <c r="AK88" i="3"/>
  <c r="AJ88" i="3"/>
  <c r="AI88" i="3"/>
  <c r="AH88" i="3"/>
  <c r="AM87" i="3"/>
  <c r="AN87" i="3" s="1"/>
  <c r="AL87" i="3"/>
  <c r="AK87" i="3"/>
  <c r="AJ87" i="3"/>
  <c r="AI87" i="3"/>
  <c r="AH87" i="3"/>
  <c r="AM86" i="3"/>
  <c r="AN86" i="3" s="1"/>
  <c r="AL86" i="3"/>
  <c r="AK86" i="3"/>
  <c r="AJ86" i="3"/>
  <c r="AI86" i="3"/>
  <c r="AH86" i="3"/>
  <c r="AM85" i="3"/>
  <c r="AN85" i="3" s="1"/>
  <c r="AL85" i="3"/>
  <c r="AK85" i="3"/>
  <c r="AJ85" i="3"/>
  <c r="AI85" i="3"/>
  <c r="AH85" i="3"/>
  <c r="AM84" i="3"/>
  <c r="AN84" i="3" s="1"/>
  <c r="AL84" i="3"/>
  <c r="AK84" i="3"/>
  <c r="AJ84" i="3"/>
  <c r="AI84" i="3"/>
  <c r="AH84" i="3"/>
  <c r="AM83" i="3"/>
  <c r="AN83" i="3" s="1"/>
  <c r="AL83" i="3"/>
  <c r="AK83" i="3"/>
  <c r="AJ83" i="3"/>
  <c r="AI83" i="3"/>
  <c r="AH83" i="3"/>
  <c r="AM82" i="3"/>
  <c r="AN82" i="3" s="1"/>
  <c r="AL82" i="3"/>
  <c r="AK82" i="3"/>
  <c r="AJ82" i="3"/>
  <c r="AI82" i="3"/>
  <c r="AH82" i="3"/>
  <c r="AM81" i="3"/>
  <c r="AN81" i="3" s="1"/>
  <c r="AL81" i="3"/>
  <c r="AK81" i="3"/>
  <c r="AJ81" i="3"/>
  <c r="AI81" i="3"/>
  <c r="AH81" i="3"/>
  <c r="AM80" i="3"/>
  <c r="AN80" i="3" s="1"/>
  <c r="AL80" i="3"/>
  <c r="AK80" i="3"/>
  <c r="AJ80" i="3"/>
  <c r="AI80" i="3"/>
  <c r="AH80" i="3"/>
  <c r="AM79" i="3"/>
  <c r="AN79" i="3" s="1"/>
  <c r="AL79" i="3"/>
  <c r="AK79" i="3"/>
  <c r="AJ79" i="3"/>
  <c r="AI79" i="3"/>
  <c r="AH79" i="3"/>
  <c r="AM78" i="3"/>
  <c r="AN78" i="3" s="1"/>
  <c r="AL78" i="3"/>
  <c r="AK78" i="3"/>
  <c r="AJ78" i="3"/>
  <c r="AI78" i="3"/>
  <c r="AH78" i="3"/>
  <c r="AM77" i="3"/>
  <c r="AN77" i="3" s="1"/>
  <c r="AL77" i="3"/>
  <c r="AK77" i="3"/>
  <c r="AJ77" i="3"/>
  <c r="AI77" i="3"/>
  <c r="AH77" i="3"/>
  <c r="AM76" i="3"/>
  <c r="AN76" i="3" s="1"/>
  <c r="AL76" i="3"/>
  <c r="AK76" i="3"/>
  <c r="AJ76" i="3"/>
  <c r="AI76" i="3"/>
  <c r="AH76" i="3"/>
  <c r="AM75" i="3"/>
  <c r="AN75" i="3" s="1"/>
  <c r="AL75" i="3"/>
  <c r="AK75" i="3"/>
  <c r="AJ75" i="3"/>
  <c r="AI75" i="3"/>
  <c r="AH75" i="3"/>
  <c r="AM74" i="3"/>
  <c r="AN74" i="3" s="1"/>
  <c r="AL74" i="3"/>
  <c r="AK74" i="3"/>
  <c r="AJ74" i="3"/>
  <c r="AI74" i="3"/>
  <c r="AH74" i="3"/>
  <c r="AM73" i="3"/>
  <c r="AN73" i="3" s="1"/>
  <c r="AL73" i="3"/>
  <c r="AK73" i="3"/>
  <c r="AJ73" i="3"/>
  <c r="AI73" i="3"/>
  <c r="AH73" i="3"/>
  <c r="AM72" i="3"/>
  <c r="AN72" i="3" s="1"/>
  <c r="AL72" i="3"/>
  <c r="AK72" i="3"/>
  <c r="AJ72" i="3"/>
  <c r="AI72" i="3"/>
  <c r="AH72" i="3"/>
  <c r="AM71" i="3"/>
  <c r="AN71" i="3" s="1"/>
  <c r="AL71" i="3"/>
  <c r="AK71" i="3"/>
  <c r="AJ71" i="3"/>
  <c r="AI71" i="3"/>
  <c r="AH71" i="3"/>
  <c r="AM70" i="3"/>
  <c r="AN70" i="3" s="1"/>
  <c r="AL70" i="3"/>
  <c r="AK70" i="3"/>
  <c r="AJ70" i="3"/>
  <c r="AI70" i="3"/>
  <c r="AH70" i="3"/>
  <c r="AM69" i="3"/>
  <c r="AN69" i="3" s="1"/>
  <c r="AL69" i="3"/>
  <c r="AK69" i="3"/>
  <c r="AJ69" i="3"/>
  <c r="AI69" i="3"/>
  <c r="AH69" i="3"/>
  <c r="AM68" i="3"/>
  <c r="AN68" i="3" s="1"/>
  <c r="AL68" i="3"/>
  <c r="AK68" i="3"/>
  <c r="AJ68" i="3"/>
  <c r="AI68" i="3"/>
  <c r="AH68" i="3"/>
  <c r="AM67" i="3"/>
  <c r="AN67" i="3" s="1"/>
  <c r="AL67" i="3"/>
  <c r="AK67" i="3"/>
  <c r="AJ67" i="3"/>
  <c r="AI67" i="3"/>
  <c r="AH67" i="3"/>
  <c r="AM66" i="3"/>
  <c r="AN66" i="3" s="1"/>
  <c r="AL66" i="3"/>
  <c r="AK66" i="3"/>
  <c r="AJ66" i="3"/>
  <c r="AI66" i="3"/>
  <c r="AH66" i="3"/>
  <c r="AM65" i="3"/>
  <c r="AN65" i="3" s="1"/>
  <c r="AL65" i="3"/>
  <c r="AK65" i="3"/>
  <c r="AJ65" i="3"/>
  <c r="AI65" i="3"/>
  <c r="AH65" i="3"/>
  <c r="AM64" i="3"/>
  <c r="AN64" i="3" s="1"/>
  <c r="AL64" i="3"/>
  <c r="AK64" i="3"/>
  <c r="AJ64" i="3"/>
  <c r="AI64" i="3"/>
  <c r="AH64" i="3"/>
  <c r="AM63" i="3"/>
  <c r="AN63" i="3" s="1"/>
  <c r="AL63" i="3"/>
  <c r="AK63" i="3"/>
  <c r="AJ63" i="3"/>
  <c r="AI63" i="3"/>
  <c r="AH63" i="3"/>
  <c r="AM62" i="3"/>
  <c r="AN62" i="3" s="1"/>
  <c r="AL62" i="3"/>
  <c r="AK62" i="3"/>
  <c r="AJ62" i="3"/>
  <c r="AI62" i="3"/>
  <c r="AH62" i="3"/>
  <c r="AM61" i="3"/>
  <c r="AN61" i="3" s="1"/>
  <c r="AL61" i="3"/>
  <c r="AK61" i="3"/>
  <c r="AJ61" i="3"/>
  <c r="AI61" i="3"/>
  <c r="AH61" i="3"/>
  <c r="AM60" i="3"/>
  <c r="AN60" i="3" s="1"/>
  <c r="AL60" i="3"/>
  <c r="AK60" i="3"/>
  <c r="AJ60" i="3"/>
  <c r="AI60" i="3"/>
  <c r="AH60" i="3"/>
  <c r="AM59" i="3"/>
  <c r="AN59" i="3" s="1"/>
  <c r="AL59" i="3"/>
  <c r="AK59" i="3"/>
  <c r="AJ59" i="3"/>
  <c r="AI59" i="3"/>
  <c r="AH59" i="3"/>
  <c r="AM58" i="3"/>
  <c r="AN58" i="3" s="1"/>
  <c r="AL58" i="3"/>
  <c r="AK58" i="3"/>
  <c r="AJ58" i="3"/>
  <c r="AI58" i="3"/>
  <c r="AH58" i="3"/>
  <c r="AM57" i="3"/>
  <c r="AN57" i="3" s="1"/>
  <c r="AL57" i="3"/>
  <c r="AK57" i="3"/>
  <c r="AJ57" i="3"/>
  <c r="AI57" i="3"/>
  <c r="AH57" i="3"/>
  <c r="AM56" i="3"/>
  <c r="AN56" i="3" s="1"/>
  <c r="AL56" i="3"/>
  <c r="AK56" i="3"/>
  <c r="AJ56" i="3"/>
  <c r="AI56" i="3"/>
  <c r="AH56" i="3"/>
  <c r="AM55" i="3"/>
  <c r="AN55" i="3" s="1"/>
  <c r="AL55" i="3"/>
  <c r="AK55" i="3"/>
  <c r="AJ55" i="3"/>
  <c r="AI55" i="3"/>
  <c r="AH55" i="3"/>
  <c r="AM54" i="3"/>
  <c r="AN54" i="3" s="1"/>
  <c r="AL54" i="3"/>
  <c r="AK54" i="3"/>
  <c r="AJ54" i="3"/>
  <c r="AI54" i="3"/>
  <c r="AH54" i="3"/>
  <c r="AM53" i="3"/>
  <c r="AN53" i="3" s="1"/>
  <c r="AL53" i="3"/>
  <c r="AK53" i="3"/>
  <c r="AJ53" i="3"/>
  <c r="AI53" i="3"/>
  <c r="AH53" i="3"/>
  <c r="AM52" i="3"/>
  <c r="AN52" i="3" s="1"/>
  <c r="AL52" i="3"/>
  <c r="AK52" i="3"/>
  <c r="AJ52" i="3"/>
  <c r="AI52" i="3"/>
  <c r="AH52" i="3"/>
  <c r="AM51" i="3"/>
  <c r="AN51" i="3" s="1"/>
  <c r="AL51" i="3"/>
  <c r="AK51" i="3"/>
  <c r="AJ51" i="3"/>
  <c r="AI51" i="3"/>
  <c r="AH51" i="3"/>
  <c r="AM50" i="3"/>
  <c r="AN50" i="3" s="1"/>
  <c r="AL50" i="3"/>
  <c r="AK50" i="3"/>
  <c r="AJ50" i="3"/>
  <c r="AI50" i="3"/>
  <c r="AH50" i="3"/>
  <c r="AM49" i="3"/>
  <c r="AN49" i="3" s="1"/>
  <c r="AL49" i="3"/>
  <c r="AK49" i="3"/>
  <c r="AJ49" i="3"/>
  <c r="AI49" i="3"/>
  <c r="AH49" i="3"/>
  <c r="AM48" i="3"/>
  <c r="AN48" i="3" s="1"/>
  <c r="AL48" i="3"/>
  <c r="AK48" i="3"/>
  <c r="AJ48" i="3"/>
  <c r="AI48" i="3"/>
  <c r="AH48" i="3"/>
  <c r="AM47" i="3"/>
  <c r="AN47" i="3" s="1"/>
  <c r="AL47" i="3"/>
  <c r="AK47" i="3"/>
  <c r="AJ47" i="3"/>
  <c r="AI47" i="3"/>
  <c r="AH47" i="3"/>
  <c r="AM46" i="3"/>
  <c r="AN46" i="3" s="1"/>
  <c r="AL46" i="3"/>
  <c r="AK46" i="3"/>
  <c r="AJ46" i="3"/>
  <c r="AI46" i="3"/>
  <c r="AH46" i="3"/>
  <c r="AM45" i="3"/>
  <c r="AN45" i="3" s="1"/>
  <c r="AL45" i="3"/>
  <c r="AK45" i="3"/>
  <c r="AJ45" i="3"/>
  <c r="AI45" i="3"/>
  <c r="AH45" i="3"/>
  <c r="AM44" i="3"/>
  <c r="AN44" i="3" s="1"/>
  <c r="AL44" i="3"/>
  <c r="AK44" i="3"/>
  <c r="AJ44" i="3"/>
  <c r="AI44" i="3"/>
  <c r="AH44" i="3"/>
  <c r="AM43" i="3"/>
  <c r="AN43" i="3" s="1"/>
  <c r="AL43" i="3"/>
  <c r="AK43" i="3"/>
  <c r="AJ43" i="3"/>
  <c r="AI43" i="3"/>
  <c r="AH43" i="3"/>
  <c r="AM42" i="3"/>
  <c r="AN42" i="3" s="1"/>
  <c r="AL42" i="3"/>
  <c r="AK42" i="3"/>
  <c r="AJ42" i="3"/>
  <c r="AI42" i="3"/>
  <c r="AH42" i="3"/>
  <c r="AM41" i="3"/>
  <c r="AN41" i="3" s="1"/>
  <c r="AL41" i="3"/>
  <c r="AK41" i="3"/>
  <c r="AJ41" i="3"/>
  <c r="AI41" i="3"/>
  <c r="AH41" i="3"/>
  <c r="AM40" i="3"/>
  <c r="AN40" i="3" s="1"/>
  <c r="AL40" i="3"/>
  <c r="AK40" i="3"/>
  <c r="AJ40" i="3"/>
  <c r="AI40" i="3"/>
  <c r="AH40" i="3"/>
  <c r="AM39" i="3"/>
  <c r="AN39" i="3" s="1"/>
  <c r="AL39" i="3"/>
  <c r="AK39" i="3"/>
  <c r="AJ39" i="3"/>
  <c r="AI39" i="3"/>
  <c r="AH39" i="3"/>
  <c r="AM38" i="3"/>
  <c r="AN38" i="3" s="1"/>
  <c r="AL38" i="3"/>
  <c r="AK38" i="3"/>
  <c r="AJ38" i="3"/>
  <c r="AI38" i="3"/>
  <c r="AH38" i="3"/>
  <c r="AM37" i="3"/>
  <c r="AN37" i="3" s="1"/>
  <c r="AL37" i="3"/>
  <c r="AK37" i="3"/>
  <c r="AJ37" i="3"/>
  <c r="AI37" i="3"/>
  <c r="AH37" i="3"/>
  <c r="AM36" i="3"/>
  <c r="AN36" i="3" s="1"/>
  <c r="AL36" i="3"/>
  <c r="AK36" i="3"/>
  <c r="AJ36" i="3"/>
  <c r="AI36" i="3"/>
  <c r="AH36" i="3"/>
  <c r="AM35" i="3"/>
  <c r="AN35" i="3" s="1"/>
  <c r="AL35" i="3"/>
  <c r="AK35" i="3"/>
  <c r="AJ35" i="3"/>
  <c r="AI35" i="3"/>
  <c r="AH35" i="3"/>
  <c r="AM34" i="3"/>
  <c r="AN34" i="3" s="1"/>
  <c r="AL34" i="3"/>
  <c r="AK34" i="3"/>
  <c r="AJ34" i="3"/>
  <c r="AI34" i="3"/>
  <c r="AH34" i="3"/>
  <c r="AM33" i="3"/>
  <c r="AN33" i="3" s="1"/>
  <c r="AL33" i="3"/>
  <c r="AK33" i="3"/>
  <c r="AJ33" i="3"/>
  <c r="AI33" i="3"/>
  <c r="AH33" i="3"/>
  <c r="AM32" i="3"/>
  <c r="AN32" i="3" s="1"/>
  <c r="AL32" i="3"/>
  <c r="AK32" i="3"/>
  <c r="AJ32" i="3"/>
  <c r="AI32" i="3"/>
  <c r="AH32" i="3"/>
  <c r="AM31" i="3"/>
  <c r="AN31" i="3" s="1"/>
  <c r="AL31" i="3"/>
  <c r="AK31" i="3"/>
  <c r="AJ31" i="3"/>
  <c r="AI31" i="3"/>
  <c r="AH31" i="3"/>
  <c r="AM30" i="3"/>
  <c r="AN30" i="3" s="1"/>
  <c r="AL30" i="3"/>
  <c r="AK30" i="3"/>
  <c r="AJ30" i="3"/>
  <c r="AI30" i="3"/>
  <c r="AH30" i="3"/>
  <c r="AM29" i="3"/>
  <c r="AN29" i="3" s="1"/>
  <c r="AL29" i="3"/>
  <c r="AK29" i="3"/>
  <c r="AJ29" i="3"/>
  <c r="AI29" i="3"/>
  <c r="AH29" i="3"/>
  <c r="AM28" i="3"/>
  <c r="AN28" i="3" s="1"/>
  <c r="AL28" i="3"/>
  <c r="AK28" i="3"/>
  <c r="AJ28" i="3"/>
  <c r="AI28" i="3"/>
  <c r="AH28" i="3"/>
  <c r="AM27" i="3"/>
  <c r="AN27" i="3" s="1"/>
  <c r="AL27" i="3"/>
  <c r="AK27" i="3"/>
  <c r="AJ27" i="3"/>
  <c r="AI27" i="3"/>
  <c r="AH27" i="3"/>
  <c r="AM26" i="3"/>
  <c r="AN26" i="3" s="1"/>
  <c r="AL26" i="3"/>
  <c r="AK26" i="3"/>
  <c r="AJ26" i="3"/>
  <c r="AI26" i="3"/>
  <c r="AH26" i="3"/>
  <c r="AM25" i="3"/>
  <c r="AN25" i="3" s="1"/>
  <c r="AL25" i="3"/>
  <c r="AK25" i="3"/>
  <c r="AJ25" i="3"/>
  <c r="AI25" i="3"/>
  <c r="AH25" i="3"/>
  <c r="AM24" i="3"/>
  <c r="AN24" i="3" s="1"/>
  <c r="AL24" i="3"/>
  <c r="AK24" i="3"/>
  <c r="AJ24" i="3"/>
  <c r="AI24" i="3"/>
  <c r="AH24" i="3"/>
  <c r="AM23" i="3"/>
  <c r="AN23" i="3" s="1"/>
  <c r="AL23" i="3"/>
  <c r="AK23" i="3"/>
  <c r="AJ23" i="3"/>
  <c r="AI23" i="3"/>
  <c r="AH23" i="3"/>
  <c r="AM22" i="3"/>
  <c r="AN22" i="3" s="1"/>
  <c r="AL22" i="3"/>
  <c r="AK22" i="3"/>
  <c r="AJ22" i="3"/>
  <c r="AI22" i="3"/>
  <c r="AH22" i="3"/>
  <c r="AM21" i="3"/>
  <c r="AN21" i="3" s="1"/>
  <c r="AL21" i="3"/>
  <c r="AK21" i="3"/>
  <c r="AJ21" i="3"/>
  <c r="AI21" i="3"/>
  <c r="AH21" i="3"/>
  <c r="AM20" i="3"/>
  <c r="AN20" i="3" s="1"/>
  <c r="AL20" i="3"/>
  <c r="AK20" i="3"/>
  <c r="AJ20" i="3"/>
  <c r="AI20" i="3"/>
  <c r="AH20" i="3"/>
  <c r="AM19" i="3"/>
  <c r="AN19" i="3" s="1"/>
  <c r="AL19" i="3"/>
  <c r="AK19" i="3"/>
  <c r="AJ19" i="3"/>
  <c r="AI19" i="3"/>
  <c r="AH19" i="3"/>
  <c r="AM18" i="3"/>
  <c r="AN18" i="3" s="1"/>
  <c r="AL18" i="3"/>
  <c r="AK18" i="3"/>
  <c r="AJ18" i="3"/>
  <c r="AI18" i="3"/>
  <c r="AH18" i="3"/>
  <c r="AM17" i="3"/>
  <c r="AN17" i="3" s="1"/>
  <c r="AL17" i="3"/>
  <c r="AK17" i="3"/>
  <c r="AJ17" i="3"/>
  <c r="AI17" i="3"/>
  <c r="AH17" i="3"/>
  <c r="AM16" i="3"/>
  <c r="AN16" i="3" s="1"/>
  <c r="AL16" i="3"/>
  <c r="AK16" i="3"/>
  <c r="AJ16" i="3"/>
  <c r="AI16" i="3"/>
  <c r="AH16" i="3"/>
  <c r="AM15" i="3"/>
  <c r="AN15" i="3" s="1"/>
  <c r="AL15" i="3"/>
  <c r="AK15" i="3"/>
  <c r="AJ15" i="3"/>
  <c r="AI15" i="3"/>
  <c r="AH15" i="3"/>
  <c r="AM14" i="3"/>
  <c r="AN14" i="3" s="1"/>
  <c r="AL14" i="3"/>
  <c r="AK14" i="3"/>
  <c r="AJ14" i="3"/>
  <c r="AI14" i="3"/>
  <c r="AH14" i="3"/>
  <c r="AM13" i="3"/>
  <c r="AN13" i="3" s="1"/>
  <c r="AL13" i="3"/>
  <c r="AK13" i="3"/>
  <c r="AJ13" i="3"/>
  <c r="AI13" i="3"/>
  <c r="AH13" i="3"/>
  <c r="AM12" i="3"/>
  <c r="AN12" i="3" s="1"/>
  <c r="AL12" i="3"/>
  <c r="AK12" i="3"/>
  <c r="AJ12" i="3"/>
  <c r="AI12" i="3"/>
  <c r="AH12" i="3"/>
  <c r="AM11" i="3"/>
  <c r="AN11" i="3" s="1"/>
  <c r="AL11" i="3"/>
  <c r="AK11" i="3"/>
  <c r="AJ11" i="3"/>
  <c r="AI11" i="3"/>
  <c r="AH11" i="3"/>
  <c r="AM10" i="3"/>
  <c r="AN10" i="3" s="1"/>
  <c r="AL10" i="3"/>
  <c r="AK10" i="3"/>
  <c r="AJ10" i="3"/>
  <c r="AI10" i="3"/>
  <c r="AH10" i="3"/>
  <c r="AM9" i="3"/>
  <c r="AN9" i="3" s="1"/>
  <c r="AL9" i="3"/>
  <c r="AK9" i="3"/>
  <c r="AJ9" i="3"/>
  <c r="AI9" i="3"/>
  <c r="AH9" i="3"/>
  <c r="AM8" i="3"/>
  <c r="AN8" i="3" s="1"/>
  <c r="AL8" i="3"/>
  <c r="AK8" i="3"/>
  <c r="AJ8" i="3"/>
  <c r="AI8" i="3"/>
  <c r="AH8" i="3"/>
  <c r="AM7" i="3"/>
  <c r="AN7" i="3" s="1"/>
  <c r="AL7" i="3"/>
  <c r="AK7" i="3"/>
  <c r="AJ7" i="3"/>
  <c r="AI7" i="3"/>
  <c r="AH7" i="3"/>
  <c r="AM6" i="3"/>
  <c r="AN6" i="3" s="1"/>
  <c r="AL6" i="3"/>
  <c r="AK6" i="3"/>
  <c r="AJ6" i="3"/>
  <c r="AI6" i="3"/>
  <c r="AH6" i="3"/>
  <c r="AM5" i="3"/>
  <c r="AN5" i="3" s="1"/>
  <c r="AL5" i="3"/>
  <c r="AK5" i="3"/>
  <c r="AJ5" i="3"/>
  <c r="AI5" i="3"/>
  <c r="AH5" i="3"/>
  <c r="AM4" i="3"/>
  <c r="AN4" i="3" s="1"/>
  <c r="AL4" i="3"/>
  <c r="AK4" i="3"/>
  <c r="AJ4" i="3"/>
  <c r="AI4" i="3"/>
  <c r="AH4" i="3"/>
  <c r="AM3" i="3"/>
  <c r="AN3" i="3" s="1"/>
  <c r="AL3" i="3"/>
  <c r="AK3" i="3"/>
  <c r="AJ3" i="3"/>
  <c r="AI3" i="3"/>
  <c r="AH3" i="3"/>
  <c r="AM2" i="3"/>
  <c r="AN2" i="3" s="1"/>
  <c r="AL2" i="3"/>
  <c r="AK2" i="3"/>
  <c r="AJ2" i="3"/>
  <c r="AI2" i="3"/>
  <c r="AH2" i="3"/>
  <c r="AO83" i="3" l="1"/>
  <c r="AP83" i="3" s="1"/>
  <c r="AQ83" i="3" s="1"/>
  <c r="AO113" i="3"/>
  <c r="AP113" i="3" s="1"/>
  <c r="AQ113" i="3" s="1"/>
  <c r="AO104" i="3"/>
  <c r="AP104" i="3" s="1"/>
  <c r="AQ104" i="3" s="1"/>
  <c r="AO145" i="3"/>
  <c r="AP145" i="3" s="1"/>
  <c r="AQ145" i="3" s="1"/>
  <c r="AO129" i="3"/>
  <c r="AP129" i="3" s="1"/>
  <c r="AQ129" i="3" s="1"/>
  <c r="AO157" i="3"/>
  <c r="AP157" i="3" s="1"/>
  <c r="AQ157" i="3" s="1"/>
  <c r="AO59" i="3"/>
  <c r="AP59" i="3" s="1"/>
  <c r="AQ59" i="3" s="1"/>
  <c r="AO61" i="3"/>
  <c r="AP61" i="3" s="1"/>
  <c r="AQ61" i="3" s="1"/>
  <c r="AO91" i="3"/>
  <c r="AP91" i="3" s="1"/>
  <c r="AQ91" i="3" s="1"/>
  <c r="AO43" i="3"/>
  <c r="AP43" i="3" s="1"/>
  <c r="AQ43" i="3" s="1"/>
  <c r="AO45" i="3"/>
  <c r="AP45" i="3" s="1"/>
  <c r="AQ45" i="3" s="1"/>
  <c r="AO31" i="3"/>
  <c r="AP31" i="3" s="1"/>
  <c r="AQ31" i="3" s="1"/>
  <c r="AO137" i="3"/>
  <c r="AP137" i="3" s="1"/>
  <c r="AQ137" i="3" s="1"/>
  <c r="AO121" i="3"/>
  <c r="AP121" i="3" s="1"/>
  <c r="AQ121" i="3" s="1"/>
  <c r="AO153" i="3"/>
  <c r="AP153" i="3" s="1"/>
  <c r="AQ153" i="3" s="1"/>
  <c r="AO23" i="3"/>
  <c r="AP23" i="3" s="1"/>
  <c r="AQ23" i="3" s="1"/>
  <c r="AO51" i="3"/>
  <c r="AP51" i="3" s="1"/>
  <c r="AQ51" i="3" s="1"/>
  <c r="AO53" i="3"/>
  <c r="AP53" i="3" s="1"/>
  <c r="AQ53" i="3" s="1"/>
  <c r="AO67" i="3"/>
  <c r="AP67" i="3" s="1"/>
  <c r="AQ67" i="3" s="1"/>
  <c r="AO99" i="3"/>
  <c r="AP99" i="3" s="1"/>
  <c r="AQ99" i="3" s="1"/>
  <c r="AO75" i="3"/>
  <c r="AP75" i="3" s="1"/>
  <c r="AQ75" i="3" s="1"/>
  <c r="AO159" i="3"/>
  <c r="AP159" i="3" s="1"/>
  <c r="AQ159" i="3" s="1"/>
  <c r="AO167" i="3"/>
  <c r="AP167" i="3" s="1"/>
  <c r="AQ167" i="3" s="1"/>
  <c r="AO175" i="3"/>
  <c r="AP175" i="3" s="1"/>
  <c r="AQ175" i="3" s="1"/>
  <c r="AO187" i="3"/>
  <c r="AP187" i="3" s="1"/>
  <c r="AQ187" i="3" s="1"/>
  <c r="AO123" i="3"/>
  <c r="AP123" i="3" s="1"/>
  <c r="AQ123" i="3" s="1"/>
  <c r="AO131" i="3"/>
  <c r="AP131" i="3" s="1"/>
  <c r="AQ131" i="3" s="1"/>
  <c r="AO139" i="3"/>
  <c r="AP139" i="3" s="1"/>
  <c r="AQ139" i="3" s="1"/>
  <c r="AO147" i="3"/>
  <c r="AP147" i="3" s="1"/>
  <c r="AQ147" i="3" s="1"/>
  <c r="AO155" i="3"/>
  <c r="AP155" i="3" s="1"/>
  <c r="AQ155" i="3" s="1"/>
  <c r="AO161" i="3"/>
  <c r="AP161" i="3" s="1"/>
  <c r="AQ161" i="3" s="1"/>
  <c r="AO169" i="3"/>
  <c r="AP169" i="3" s="1"/>
  <c r="AQ169" i="3" s="1"/>
  <c r="AO186" i="3"/>
  <c r="AP186" i="3" s="1"/>
  <c r="AQ186" i="3" s="1"/>
  <c r="AO125" i="3"/>
  <c r="AP125" i="3" s="1"/>
  <c r="AQ125" i="3" s="1"/>
  <c r="AO133" i="3"/>
  <c r="AP133" i="3" s="1"/>
  <c r="AQ133" i="3" s="1"/>
  <c r="AO141" i="3"/>
  <c r="AP141" i="3" s="1"/>
  <c r="AQ141" i="3" s="1"/>
  <c r="AO149" i="3"/>
  <c r="AP149" i="3" s="1"/>
  <c r="AQ149" i="3" s="1"/>
  <c r="AO160" i="3"/>
  <c r="AP160" i="3" s="1"/>
  <c r="AQ160" i="3" s="1"/>
  <c r="AO163" i="3"/>
  <c r="AP163" i="3" s="1"/>
  <c r="AQ163" i="3" s="1"/>
  <c r="AO168" i="3"/>
  <c r="AP168" i="3" s="1"/>
  <c r="AQ168" i="3" s="1"/>
  <c r="AO171" i="3"/>
  <c r="AP171" i="3" s="1"/>
  <c r="AQ171" i="3" s="1"/>
  <c r="AO176" i="3"/>
  <c r="AP176" i="3" s="1"/>
  <c r="AQ176" i="3" s="1"/>
  <c r="AO178" i="3"/>
  <c r="AP178" i="3" s="1"/>
  <c r="AQ178" i="3" s="1"/>
  <c r="AO180" i="3"/>
  <c r="AP180" i="3" s="1"/>
  <c r="AQ180" i="3" s="1"/>
  <c r="AO181" i="3"/>
  <c r="AP181" i="3" s="1"/>
  <c r="AQ181" i="3" s="1"/>
  <c r="AO69" i="3"/>
  <c r="AP69" i="3" s="1"/>
  <c r="AQ69" i="3" s="1"/>
  <c r="AO77" i="3"/>
  <c r="AP77" i="3" s="1"/>
  <c r="AQ77" i="3" s="1"/>
  <c r="AO85" i="3"/>
  <c r="AP85" i="3" s="1"/>
  <c r="AQ85" i="3" s="1"/>
  <c r="AO93" i="3"/>
  <c r="AP93" i="3" s="1"/>
  <c r="AQ93" i="3" s="1"/>
  <c r="AO101" i="3"/>
  <c r="AP101" i="3" s="1"/>
  <c r="AQ101" i="3" s="1"/>
  <c r="AO107" i="3"/>
  <c r="AP107" i="3" s="1"/>
  <c r="AQ107" i="3" s="1"/>
  <c r="AO115" i="3"/>
  <c r="AP115" i="3" s="1"/>
  <c r="AQ115" i="3" s="1"/>
  <c r="AO47" i="3"/>
  <c r="AP47" i="3" s="1"/>
  <c r="AQ47" i="3" s="1"/>
  <c r="AO55" i="3"/>
  <c r="AP55" i="3" s="1"/>
  <c r="AQ55" i="3" s="1"/>
  <c r="AO63" i="3"/>
  <c r="AP63" i="3" s="1"/>
  <c r="AQ63" i="3" s="1"/>
  <c r="AO71" i="3"/>
  <c r="AP71" i="3" s="1"/>
  <c r="AQ71" i="3" s="1"/>
  <c r="AO79" i="3"/>
  <c r="AP79" i="3" s="1"/>
  <c r="AQ79" i="3" s="1"/>
  <c r="AO87" i="3"/>
  <c r="AP87" i="3" s="1"/>
  <c r="AQ87" i="3" s="1"/>
  <c r="AO95" i="3"/>
  <c r="AP95" i="3" s="1"/>
  <c r="AQ95" i="3" s="1"/>
  <c r="AO103" i="3"/>
  <c r="AP103" i="3" s="1"/>
  <c r="AQ103" i="3" s="1"/>
  <c r="AO109" i="3"/>
  <c r="AP109" i="3" s="1"/>
  <c r="AQ109" i="3" s="1"/>
  <c r="AO117" i="3"/>
  <c r="AP117" i="3" s="1"/>
  <c r="AQ117" i="3" s="1"/>
  <c r="AO11" i="3"/>
  <c r="AP11" i="3" s="1"/>
  <c r="AQ11" i="3" s="1"/>
  <c r="AO35" i="3"/>
  <c r="AP35" i="3" s="1"/>
  <c r="AQ35" i="3" s="1"/>
  <c r="AO49" i="3"/>
  <c r="AP49" i="3" s="1"/>
  <c r="AQ49" i="3" s="1"/>
  <c r="AO57" i="3"/>
  <c r="AP57" i="3" s="1"/>
  <c r="AQ57" i="3" s="1"/>
  <c r="AO65" i="3"/>
  <c r="AP65" i="3" s="1"/>
  <c r="AQ65" i="3" s="1"/>
  <c r="AO73" i="3"/>
  <c r="AP73" i="3" s="1"/>
  <c r="AQ73" i="3" s="1"/>
  <c r="AO81" i="3"/>
  <c r="AP81" i="3" s="1"/>
  <c r="AQ81" i="3" s="1"/>
  <c r="AO89" i="3"/>
  <c r="AP89" i="3" s="1"/>
  <c r="AQ89" i="3" s="1"/>
  <c r="AO97" i="3"/>
  <c r="AP97" i="3" s="1"/>
  <c r="AQ97" i="3" s="1"/>
  <c r="AO105" i="3"/>
  <c r="AP105" i="3" s="1"/>
  <c r="AQ105" i="3" s="1"/>
  <c r="AO108" i="3"/>
  <c r="AP108" i="3" s="1"/>
  <c r="AQ108" i="3" s="1"/>
  <c r="AO111" i="3"/>
  <c r="AP111" i="3" s="1"/>
  <c r="AQ111" i="3" s="1"/>
  <c r="AO119" i="3"/>
  <c r="AP119" i="3" s="1"/>
  <c r="AQ119" i="3" s="1"/>
  <c r="AO127" i="3"/>
  <c r="AP127" i="3" s="1"/>
  <c r="AQ127" i="3" s="1"/>
  <c r="AO135" i="3"/>
  <c r="AP135" i="3" s="1"/>
  <c r="AQ135" i="3" s="1"/>
  <c r="AO143" i="3"/>
  <c r="AP143" i="3" s="1"/>
  <c r="AQ143" i="3" s="1"/>
  <c r="AO151" i="3"/>
  <c r="AP151" i="3" s="1"/>
  <c r="AQ151" i="3" s="1"/>
  <c r="AO165" i="3"/>
  <c r="AP165" i="3" s="1"/>
  <c r="AQ165" i="3" s="1"/>
  <c r="AO173" i="3"/>
  <c r="AP173" i="3" s="1"/>
  <c r="AQ173" i="3" s="1"/>
  <c r="AO182" i="3"/>
  <c r="AP182" i="3" s="1"/>
  <c r="AQ182" i="3" s="1"/>
  <c r="AO184" i="3"/>
  <c r="AP184" i="3" s="1"/>
  <c r="AQ184" i="3" s="1"/>
  <c r="AO185" i="3"/>
  <c r="AP185" i="3" s="1"/>
  <c r="AQ185" i="3" s="1"/>
  <c r="AO3" i="3"/>
  <c r="AP3" i="3" s="1"/>
  <c r="AQ3" i="3" s="1"/>
  <c r="AO7" i="3"/>
  <c r="AP7" i="3" s="1"/>
  <c r="AQ7" i="3" s="1"/>
  <c r="AO15" i="3"/>
  <c r="AP15" i="3" s="1"/>
  <c r="AQ15" i="3" s="1"/>
  <c r="AO19" i="3"/>
  <c r="AP19" i="3" s="1"/>
  <c r="AQ19" i="3" s="1"/>
  <c r="AO27" i="3"/>
  <c r="AP27" i="3" s="1"/>
  <c r="AQ27" i="3" s="1"/>
  <c r="AO39" i="3"/>
  <c r="AP39" i="3" s="1"/>
  <c r="AQ39" i="3" s="1"/>
  <c r="AO5" i="3"/>
  <c r="AP5" i="3" s="1"/>
  <c r="AQ5" i="3" s="1"/>
  <c r="AO9" i="3"/>
  <c r="AP9" i="3" s="1"/>
  <c r="AQ9" i="3" s="1"/>
  <c r="AO13" i="3"/>
  <c r="AP13" i="3" s="1"/>
  <c r="AQ13" i="3" s="1"/>
  <c r="AO17" i="3"/>
  <c r="AP17" i="3" s="1"/>
  <c r="AQ17" i="3" s="1"/>
  <c r="AO21" i="3"/>
  <c r="AP21" i="3" s="1"/>
  <c r="AQ21" i="3" s="1"/>
  <c r="AO25" i="3"/>
  <c r="AP25" i="3" s="1"/>
  <c r="AQ25" i="3" s="1"/>
  <c r="AO29" i="3"/>
  <c r="AP29" i="3" s="1"/>
  <c r="AQ29" i="3" s="1"/>
  <c r="AO33" i="3"/>
  <c r="AP33" i="3" s="1"/>
  <c r="AQ33" i="3" s="1"/>
  <c r="AO37" i="3"/>
  <c r="AP37" i="3" s="1"/>
  <c r="AQ37" i="3" s="1"/>
  <c r="AO41" i="3"/>
  <c r="AP41" i="3" s="1"/>
  <c r="AQ41" i="3" s="1"/>
  <c r="AO4" i="3"/>
  <c r="AP4" i="3" s="1"/>
  <c r="AQ4" i="3" s="1"/>
  <c r="AO8" i="3"/>
  <c r="AP8" i="3" s="1"/>
  <c r="AQ8" i="3" s="1"/>
  <c r="AO12" i="3"/>
  <c r="AP12" i="3" s="1"/>
  <c r="AQ12" i="3" s="1"/>
  <c r="AO16" i="3"/>
  <c r="AP16" i="3" s="1"/>
  <c r="AQ16" i="3" s="1"/>
  <c r="AO20" i="3"/>
  <c r="AP20" i="3" s="1"/>
  <c r="AQ20" i="3" s="1"/>
  <c r="AO24" i="3"/>
  <c r="AP24" i="3" s="1"/>
  <c r="AQ24" i="3" s="1"/>
  <c r="AO28" i="3"/>
  <c r="AP28" i="3" s="1"/>
  <c r="AQ28" i="3" s="1"/>
  <c r="AO32" i="3"/>
  <c r="AP32" i="3" s="1"/>
  <c r="AQ32" i="3" s="1"/>
  <c r="AO36" i="3"/>
  <c r="AP36" i="3" s="1"/>
  <c r="AQ36" i="3" s="1"/>
  <c r="AO40" i="3"/>
  <c r="AP40" i="3" s="1"/>
  <c r="AQ40" i="3" s="1"/>
  <c r="AO2" i="3"/>
  <c r="AP2" i="3" s="1"/>
  <c r="AQ2" i="3" s="1"/>
  <c r="AO6" i="3"/>
  <c r="AP6" i="3" s="1"/>
  <c r="AQ6" i="3" s="1"/>
  <c r="AO10" i="3"/>
  <c r="AP10" i="3" s="1"/>
  <c r="AQ10" i="3" s="1"/>
  <c r="AO14" i="3"/>
  <c r="AP14" i="3" s="1"/>
  <c r="AQ14" i="3" s="1"/>
  <c r="AO18" i="3"/>
  <c r="AP18" i="3" s="1"/>
  <c r="AQ18" i="3" s="1"/>
  <c r="AO22" i="3"/>
  <c r="AP22" i="3" s="1"/>
  <c r="AQ22" i="3" s="1"/>
  <c r="AO26" i="3"/>
  <c r="AP26" i="3" s="1"/>
  <c r="AQ26" i="3" s="1"/>
  <c r="AO30" i="3"/>
  <c r="AP30" i="3" s="1"/>
  <c r="AQ30" i="3" s="1"/>
  <c r="AO34" i="3"/>
  <c r="AP34" i="3" s="1"/>
  <c r="AQ34" i="3" s="1"/>
  <c r="AO38" i="3"/>
  <c r="AP38" i="3" s="1"/>
  <c r="AQ38" i="3" s="1"/>
  <c r="AO42" i="3"/>
  <c r="AP42" i="3" s="1"/>
  <c r="AQ42" i="3" s="1"/>
  <c r="AO44" i="3"/>
  <c r="AP44" i="3" s="1"/>
  <c r="AQ44" i="3" s="1"/>
  <c r="AO46" i="3"/>
  <c r="AP46" i="3" s="1"/>
  <c r="AQ46" i="3" s="1"/>
  <c r="AO48" i="3"/>
  <c r="AP48" i="3" s="1"/>
  <c r="AQ48" i="3" s="1"/>
  <c r="AO50" i="3"/>
  <c r="AP50" i="3" s="1"/>
  <c r="AQ50" i="3" s="1"/>
  <c r="AO52" i="3"/>
  <c r="AP52" i="3" s="1"/>
  <c r="AQ52" i="3" s="1"/>
  <c r="AO54" i="3"/>
  <c r="AP54" i="3" s="1"/>
  <c r="AQ54" i="3" s="1"/>
  <c r="AO56" i="3"/>
  <c r="AP56" i="3" s="1"/>
  <c r="AQ56" i="3" s="1"/>
  <c r="AO58" i="3"/>
  <c r="AP58" i="3" s="1"/>
  <c r="AQ58" i="3" s="1"/>
  <c r="AO60" i="3"/>
  <c r="AP60" i="3" s="1"/>
  <c r="AQ60" i="3" s="1"/>
  <c r="AO62" i="3"/>
  <c r="AP62" i="3" s="1"/>
  <c r="AQ62" i="3" s="1"/>
  <c r="AO64" i="3"/>
  <c r="AP64" i="3" s="1"/>
  <c r="AQ64" i="3" s="1"/>
  <c r="AO66" i="3"/>
  <c r="AP66" i="3" s="1"/>
  <c r="AQ66" i="3" s="1"/>
  <c r="AO68" i="3"/>
  <c r="AP68" i="3" s="1"/>
  <c r="AQ68" i="3" s="1"/>
  <c r="AO70" i="3"/>
  <c r="AP70" i="3" s="1"/>
  <c r="AQ70" i="3" s="1"/>
  <c r="AO72" i="3"/>
  <c r="AP72" i="3" s="1"/>
  <c r="AQ72" i="3" s="1"/>
  <c r="AO74" i="3"/>
  <c r="AP74" i="3" s="1"/>
  <c r="AQ74" i="3" s="1"/>
  <c r="AO76" i="3"/>
  <c r="AP76" i="3" s="1"/>
  <c r="AQ76" i="3" s="1"/>
  <c r="AO78" i="3"/>
  <c r="AP78" i="3" s="1"/>
  <c r="AQ78" i="3" s="1"/>
  <c r="AO80" i="3"/>
  <c r="AP80" i="3" s="1"/>
  <c r="AQ80" i="3" s="1"/>
  <c r="AO82" i="3"/>
  <c r="AP82" i="3" s="1"/>
  <c r="AQ82" i="3" s="1"/>
  <c r="AO84" i="3"/>
  <c r="AP84" i="3" s="1"/>
  <c r="AQ84" i="3" s="1"/>
  <c r="AO86" i="3"/>
  <c r="AP86" i="3" s="1"/>
  <c r="AQ86" i="3" s="1"/>
  <c r="AO88" i="3"/>
  <c r="AP88" i="3" s="1"/>
  <c r="AQ88" i="3" s="1"/>
  <c r="AO90" i="3"/>
  <c r="AP90" i="3" s="1"/>
  <c r="AQ90" i="3" s="1"/>
  <c r="AO92" i="3"/>
  <c r="AP92" i="3" s="1"/>
  <c r="AQ92" i="3" s="1"/>
  <c r="AO94" i="3"/>
  <c r="AP94" i="3" s="1"/>
  <c r="AQ94" i="3" s="1"/>
  <c r="AO96" i="3"/>
  <c r="AP96" i="3" s="1"/>
  <c r="AQ96" i="3" s="1"/>
  <c r="AO98" i="3"/>
  <c r="AP98" i="3" s="1"/>
  <c r="AQ98" i="3" s="1"/>
  <c r="AO100" i="3"/>
  <c r="AP100" i="3" s="1"/>
  <c r="AQ100" i="3" s="1"/>
  <c r="AO102" i="3"/>
  <c r="AP102" i="3" s="1"/>
  <c r="AQ102" i="3" s="1"/>
  <c r="AO158" i="3"/>
  <c r="AP158" i="3" s="1"/>
  <c r="AQ158" i="3" s="1"/>
  <c r="AO166" i="3"/>
  <c r="AP166" i="3" s="1"/>
  <c r="AQ166" i="3" s="1"/>
  <c r="AO174" i="3"/>
  <c r="AP174" i="3" s="1"/>
  <c r="AQ174" i="3" s="1"/>
  <c r="AO177" i="3"/>
  <c r="AP177" i="3" s="1"/>
  <c r="AQ177" i="3" s="1"/>
  <c r="AO179" i="3"/>
  <c r="AP179" i="3" s="1"/>
  <c r="AQ179" i="3" s="1"/>
  <c r="AO112" i="3"/>
  <c r="AP112" i="3" s="1"/>
  <c r="AQ112" i="3" s="1"/>
  <c r="AO116" i="3"/>
  <c r="AP116" i="3" s="1"/>
  <c r="AQ116" i="3" s="1"/>
  <c r="AO120" i="3"/>
  <c r="AP120" i="3" s="1"/>
  <c r="AQ120" i="3" s="1"/>
  <c r="AO124" i="3"/>
  <c r="AP124" i="3" s="1"/>
  <c r="AQ124" i="3" s="1"/>
  <c r="AO128" i="3"/>
  <c r="AP128" i="3" s="1"/>
  <c r="AQ128" i="3" s="1"/>
  <c r="AO132" i="3"/>
  <c r="AP132" i="3" s="1"/>
  <c r="AQ132" i="3" s="1"/>
  <c r="AO136" i="3"/>
  <c r="AP136" i="3" s="1"/>
  <c r="AQ136" i="3" s="1"/>
  <c r="AO140" i="3"/>
  <c r="AP140" i="3" s="1"/>
  <c r="AQ140" i="3" s="1"/>
  <c r="AO144" i="3"/>
  <c r="AP144" i="3" s="1"/>
  <c r="AQ144" i="3" s="1"/>
  <c r="AO148" i="3"/>
  <c r="AP148" i="3" s="1"/>
  <c r="AQ148" i="3" s="1"/>
  <c r="AO152" i="3"/>
  <c r="AP152" i="3" s="1"/>
  <c r="AQ152" i="3" s="1"/>
  <c r="AO156" i="3"/>
  <c r="AP156" i="3" s="1"/>
  <c r="AQ156" i="3" s="1"/>
  <c r="AO183" i="3"/>
  <c r="AP183" i="3" s="1"/>
  <c r="AQ183" i="3" s="1"/>
  <c r="AO162" i="3"/>
  <c r="AP162" i="3" s="1"/>
  <c r="AQ162" i="3" s="1"/>
  <c r="AO170" i="3"/>
  <c r="AP170" i="3" s="1"/>
  <c r="AQ170" i="3" s="1"/>
  <c r="AO106" i="3"/>
  <c r="AP106" i="3" s="1"/>
  <c r="AQ106" i="3" s="1"/>
  <c r="AO110" i="3"/>
  <c r="AP110" i="3" s="1"/>
  <c r="AQ110" i="3" s="1"/>
  <c r="AO114" i="3"/>
  <c r="AP114" i="3" s="1"/>
  <c r="AQ114" i="3" s="1"/>
  <c r="AO118" i="3"/>
  <c r="AP118" i="3" s="1"/>
  <c r="AQ118" i="3" s="1"/>
  <c r="AO122" i="3"/>
  <c r="AP122" i="3" s="1"/>
  <c r="AQ122" i="3" s="1"/>
  <c r="AO126" i="3"/>
  <c r="AP126" i="3" s="1"/>
  <c r="AQ126" i="3" s="1"/>
  <c r="AO130" i="3"/>
  <c r="AP130" i="3" s="1"/>
  <c r="AQ130" i="3" s="1"/>
  <c r="AO134" i="3"/>
  <c r="AP134" i="3" s="1"/>
  <c r="AQ134" i="3" s="1"/>
  <c r="AO138" i="3"/>
  <c r="AP138" i="3" s="1"/>
  <c r="AQ138" i="3" s="1"/>
  <c r="AO142" i="3"/>
  <c r="AP142" i="3" s="1"/>
  <c r="AQ142" i="3" s="1"/>
  <c r="AO146" i="3"/>
  <c r="AP146" i="3" s="1"/>
  <c r="AQ146" i="3" s="1"/>
  <c r="AO150" i="3"/>
  <c r="AP150" i="3" s="1"/>
  <c r="AQ150" i="3" s="1"/>
  <c r="AO154" i="3"/>
  <c r="AP154" i="3" s="1"/>
  <c r="AQ154" i="3" s="1"/>
  <c r="AO164" i="3"/>
  <c r="AP164" i="3" s="1"/>
  <c r="AQ164" i="3" s="1"/>
  <c r="AO172" i="3"/>
  <c r="AP172" i="3" s="1"/>
  <c r="AQ172" i="3" s="1"/>
  <c r="B2" i="1" l="1"/>
  <c r="W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<sst xmlns="http://schemas.openxmlformats.org/spreadsheetml/2006/main" count="4365" uniqueCount="1079">
  <si>
    <t>nation</t>
  </si>
  <si>
    <t>step</t>
  </si>
  <si>
    <t>scenario</t>
  </si>
  <si>
    <t>path</t>
  </si>
  <si>
    <t>city</t>
  </si>
  <si>
    <t>rural</t>
  </si>
  <si>
    <t>A65</t>
  </si>
  <si>
    <t>B65</t>
  </si>
  <si>
    <t>num_nodes</t>
  </si>
  <si>
    <t>avg_node_degree</t>
  </si>
  <si>
    <t>initial_outbreak_size</t>
  </si>
  <si>
    <t>resis_size</t>
  </si>
  <si>
    <t>death_chance</t>
  </si>
  <si>
    <t>recovery_chance</t>
  </si>
  <si>
    <t>vac_effective</t>
  </si>
  <si>
    <t>intention</t>
  </si>
  <si>
    <t>Ri</t>
  </si>
  <si>
    <t>savename</t>
  </si>
  <si>
    <t>vac_capacity</t>
  </si>
  <si>
    <t>R0</t>
  </si>
  <si>
    <t>scenarioID</t>
  </si>
  <si>
    <t>eff_day</t>
  </si>
  <si>
    <t>us</t>
  </si>
  <si>
    <t>N/A</t>
  </si>
  <si>
    <t>georgia</t>
  </si>
  <si>
    <t>Georgia</t>
  </si>
  <si>
    <t>7 days inc deaths</t>
  </si>
  <si>
    <t>7 days inc cases</t>
  </si>
  <si>
    <t>NPI</t>
  </si>
  <si>
    <t>New Test</t>
  </si>
  <si>
    <t>Average daily cases per 100,000 people in the past week</t>
  </si>
  <si>
    <t>New Death Case Growth Rate</t>
  </si>
  <si>
    <t>New Confirmed Case Growth Rate</t>
  </si>
  <si>
    <t>Case Fatality Rate%</t>
  </si>
  <si>
    <t>New Positive%</t>
  </si>
  <si>
    <t>Total Test:Positive Ratio</t>
  </si>
  <si>
    <t>Active Cases Per 100k Population</t>
  </si>
  <si>
    <t>Tests Per 100K Population</t>
  </si>
  <si>
    <t>Cases Per 100K Population</t>
  </si>
  <si>
    <t>ActiveCases</t>
  </si>
  <si>
    <t>NewDeaths</t>
  </si>
  <si>
    <t>TotalDeaths</t>
  </si>
  <si>
    <t>NewCases</t>
  </si>
  <si>
    <t>TotalCases</t>
  </si>
  <si>
    <t>Region</t>
  </si>
  <si>
    <t>Country/District</t>
  </si>
  <si>
    <t>key-id</t>
  </si>
  <si>
    <t xml:space="preserve"> </t>
  </si>
  <si>
    <t>Anguilla</t>
  </si>
  <si>
    <t>caribbean</t>
  </si>
  <si>
    <t>anguilla</t>
  </si>
  <si>
    <t>Greenland</t>
  </si>
  <si>
    <t>north america</t>
  </si>
  <si>
    <t>greenland</t>
  </si>
  <si>
    <t>Falkland Islands</t>
  </si>
  <si>
    <t>south america</t>
  </si>
  <si>
    <t>falkland-islands-malvinas</t>
  </si>
  <si>
    <t>Saint Kitts and Nevis</t>
  </si>
  <si>
    <t>saint-kitts-and-nevis</t>
  </si>
  <si>
    <t>Lao People's Democratic Republic</t>
  </si>
  <si>
    <t>southeast asia</t>
  </si>
  <si>
    <t>laos</t>
  </si>
  <si>
    <t>Laos</t>
  </si>
  <si>
    <t>New Caledonia</t>
  </si>
  <si>
    <t>pacific region</t>
  </si>
  <si>
    <t>new-caledonia</t>
  </si>
  <si>
    <t>Macao,China</t>
  </si>
  <si>
    <t>east asia</t>
  </si>
  <si>
    <t>china-macao-sar</t>
  </si>
  <si>
    <t>Macao</t>
  </si>
  <si>
    <t>Timor-Leste</t>
  </si>
  <si>
    <t>timor-leste</t>
  </si>
  <si>
    <t>Fiji</t>
  </si>
  <si>
    <t>fiji</t>
  </si>
  <si>
    <t>Dominica</t>
  </si>
  <si>
    <t>dominica</t>
  </si>
  <si>
    <t>Grenada</t>
  </si>
  <si>
    <t>grenada</t>
  </si>
  <si>
    <t>Antigua and Barbuda</t>
  </si>
  <si>
    <t>antigua-and-barbuda</t>
  </si>
  <si>
    <t>Cayman Islands</t>
  </si>
  <si>
    <t>cayman-islands</t>
  </si>
  <si>
    <t>Cambodia</t>
  </si>
  <si>
    <t>cambodia</t>
  </si>
  <si>
    <t>Mauritius</t>
  </si>
  <si>
    <t>west africa</t>
  </si>
  <si>
    <t>mauritius</t>
  </si>
  <si>
    <t>Saint Vincent &amp; the Grenadines</t>
  </si>
  <si>
    <t>saint-vincent-and-the-grenadines</t>
  </si>
  <si>
    <t>St. Vincent Grenadines</t>
  </si>
  <si>
    <t>Faroe Islands</t>
  </si>
  <si>
    <t>western europe</t>
  </si>
  <si>
    <t>faeroe-islands</t>
  </si>
  <si>
    <t>Faeroe Islands</t>
  </si>
  <si>
    <t>Saint Lucia</t>
  </si>
  <si>
    <t>saint-lucia</t>
  </si>
  <si>
    <t>Bermuda</t>
  </si>
  <si>
    <t>bermuda</t>
  </si>
  <si>
    <t>Seychelles</t>
  </si>
  <si>
    <t>indian ocean islands</t>
  </si>
  <si>
    <t>seychelles</t>
  </si>
  <si>
    <t>Papua New Guinea</t>
  </si>
  <si>
    <t>papua-new-guinea</t>
  </si>
  <si>
    <t>Bhutan</t>
  </si>
  <si>
    <t>south asia</t>
  </si>
  <si>
    <t>bhutan</t>
  </si>
  <si>
    <t>Taiwan,China</t>
  </si>
  <si>
    <t>taiwan</t>
  </si>
  <si>
    <t>Taiwan</t>
  </si>
  <si>
    <t>Turks and Caicos Islands</t>
  </si>
  <si>
    <t>southern africa</t>
  </si>
  <si>
    <t>turks-and-caicos-islands</t>
  </si>
  <si>
    <t>Turks and Caicos</t>
  </si>
  <si>
    <t>Sao Tome and Principe</t>
  </si>
  <si>
    <t>sao-tome-and-principe</t>
  </si>
  <si>
    <t>Monaco</t>
  </si>
  <si>
    <t>eastern europe</t>
  </si>
  <si>
    <t>monaco</t>
  </si>
  <si>
    <t>Burundi</t>
  </si>
  <si>
    <t>east africa</t>
  </si>
  <si>
    <t>burundi</t>
  </si>
  <si>
    <t>Mongolia</t>
  </si>
  <si>
    <t>mongolia</t>
  </si>
  <si>
    <t>Viet Nam</t>
  </si>
  <si>
    <t>viet-nam</t>
  </si>
  <si>
    <t>Vietnam</t>
  </si>
  <si>
    <t>Eritrea</t>
  </si>
  <si>
    <t>eritrea</t>
  </si>
  <si>
    <t>Liberia</t>
  </si>
  <si>
    <t>liberia</t>
  </si>
  <si>
    <t>Yemen</t>
  </si>
  <si>
    <t>west asia</t>
  </si>
  <si>
    <t>yemen</t>
  </si>
  <si>
    <t>New Zealand</t>
  </si>
  <si>
    <t>new-zealand</t>
  </si>
  <si>
    <t>Liechtenstein</t>
  </si>
  <si>
    <t>liechtenstein</t>
  </si>
  <si>
    <t>Guinea-Bissau</t>
  </si>
  <si>
    <t>guinea-bissau</t>
  </si>
  <si>
    <t>Benin</t>
  </si>
  <si>
    <t>benin</t>
  </si>
  <si>
    <t>South Sudan</t>
  </si>
  <si>
    <t>south-sudan</t>
  </si>
  <si>
    <t>Gibraltar</t>
  </si>
  <si>
    <t>north africa</t>
  </si>
  <si>
    <t>gibraltar</t>
  </si>
  <si>
    <t>Gambia</t>
  </si>
  <si>
    <t>gambia</t>
  </si>
  <si>
    <t>Niger</t>
  </si>
  <si>
    <t>niger</t>
  </si>
  <si>
    <t>Togo</t>
  </si>
  <si>
    <t>togo</t>
  </si>
  <si>
    <t>Central African Republic</t>
  </si>
  <si>
    <t>central africa</t>
  </si>
  <si>
    <t>central-african-republic</t>
  </si>
  <si>
    <t>CAR</t>
  </si>
  <si>
    <t>Equatorial Guinea</t>
  </si>
  <si>
    <t>equatorial-guinea</t>
  </si>
  <si>
    <t>Djibouti</t>
  </si>
  <si>
    <t>djibouti</t>
  </si>
  <si>
    <t>Iceland</t>
  </si>
  <si>
    <t>iceland</t>
  </si>
  <si>
    <t>Martinique</t>
  </si>
  <si>
    <t>martinique</t>
  </si>
  <si>
    <t>Aruba</t>
  </si>
  <si>
    <t>aruba</t>
  </si>
  <si>
    <t>Mayotte</t>
  </si>
  <si>
    <t>mayotte</t>
  </si>
  <si>
    <t>Guyana</t>
  </si>
  <si>
    <t>guyana</t>
  </si>
  <si>
    <t>Lesotho</t>
  </si>
  <si>
    <t>lesotho</t>
  </si>
  <si>
    <t>Trinidad and Tobago</t>
  </si>
  <si>
    <t>trinidad-and-tobago</t>
  </si>
  <si>
    <t>Congo</t>
  </si>
  <si>
    <t>congo</t>
  </si>
  <si>
    <t>Suriname</t>
  </si>
  <si>
    <t>suriname</t>
  </si>
  <si>
    <t>Mali</t>
  </si>
  <si>
    <t>mali</t>
  </si>
  <si>
    <t>Bahamas</t>
  </si>
  <si>
    <t>bahamas</t>
  </si>
  <si>
    <t>Guadeloupe</t>
  </si>
  <si>
    <t>guadeloupe</t>
  </si>
  <si>
    <t>Andorra</t>
  </si>
  <si>
    <t>andorra</t>
  </si>
  <si>
    <t>Réunion</t>
  </si>
  <si>
    <t>reunion</t>
  </si>
  <si>
    <t>Hong Kong,China</t>
  </si>
  <si>
    <t>china-hong-kong-sar</t>
  </si>
  <si>
    <t>Hong Kong</t>
  </si>
  <si>
    <t>Gabon</t>
  </si>
  <si>
    <t>gabon</t>
  </si>
  <si>
    <t>Haiti</t>
  </si>
  <si>
    <t>haiti</t>
  </si>
  <si>
    <t>Rwanda</t>
  </si>
  <si>
    <t>rwanda</t>
  </si>
  <si>
    <t>Belize</t>
  </si>
  <si>
    <t>belize</t>
  </si>
  <si>
    <t>Thailand</t>
  </si>
  <si>
    <t>thailand</t>
  </si>
  <si>
    <t>Cape Verde</t>
  </si>
  <si>
    <t>cabo-verde</t>
  </si>
  <si>
    <t>Cabo Verde</t>
  </si>
  <si>
    <t>Swaziland</t>
  </si>
  <si>
    <t>swaziland</t>
  </si>
  <si>
    <t>Eswatini</t>
  </si>
  <si>
    <t>Malawi</t>
  </si>
  <si>
    <t>malawi</t>
  </si>
  <si>
    <t>Guinea</t>
  </si>
  <si>
    <t>guinea</t>
  </si>
  <si>
    <t>Jamaica</t>
  </si>
  <si>
    <t>jamaica</t>
  </si>
  <si>
    <t>Maldives</t>
  </si>
  <si>
    <t>maldives</t>
  </si>
  <si>
    <t>French Guiana</t>
  </si>
  <si>
    <t>french-guiana</t>
  </si>
  <si>
    <t>Malta</t>
  </si>
  <si>
    <t>south-east mediterranean</t>
  </si>
  <si>
    <t>malta</t>
  </si>
  <si>
    <t>Mauritania</t>
  </si>
  <si>
    <t>mauritania</t>
  </si>
  <si>
    <t>French Polynesia</t>
  </si>
  <si>
    <t>french-polynesia</t>
  </si>
  <si>
    <t>Madagascar</t>
  </si>
  <si>
    <t>madagascar</t>
  </si>
  <si>
    <t>Botswana</t>
  </si>
  <si>
    <t>botswana</t>
  </si>
  <si>
    <t>Cuba</t>
  </si>
  <si>
    <t>cuba</t>
  </si>
  <si>
    <t>Angola</t>
  </si>
  <si>
    <t>angola</t>
  </si>
  <si>
    <t>Senegal</t>
  </si>
  <si>
    <t>senegal</t>
  </si>
  <si>
    <t>Côte d'Ivoire</t>
  </si>
  <si>
    <t>cote-d-ivoire</t>
  </si>
  <si>
    <t>Ivory Coast</t>
  </si>
  <si>
    <t>Cameroon</t>
  </si>
  <si>
    <t>cameroon</t>
  </si>
  <si>
    <t>Mozambique</t>
  </si>
  <si>
    <t>mozambique</t>
  </si>
  <si>
    <t>Zimbabwe</t>
  </si>
  <si>
    <t>zimbabwe</t>
  </si>
  <si>
    <t>Australia</t>
  </si>
  <si>
    <t>australia</t>
  </si>
  <si>
    <t>Cyprus</t>
  </si>
  <si>
    <t>cyprus</t>
  </si>
  <si>
    <t>Namibia</t>
  </si>
  <si>
    <t>namibia</t>
  </si>
  <si>
    <t>Uruguay</t>
  </si>
  <si>
    <t>uruguay</t>
  </si>
  <si>
    <t>Estonia</t>
  </si>
  <si>
    <t>estonia</t>
  </si>
  <si>
    <t>Uganda</t>
  </si>
  <si>
    <t>uganda</t>
  </si>
  <si>
    <t>Zambia</t>
  </si>
  <si>
    <t>zambia</t>
  </si>
  <si>
    <t>Finland</t>
  </si>
  <si>
    <t>finland</t>
  </si>
  <si>
    <t>Luxembourg</t>
  </si>
  <si>
    <t>luxembourg</t>
  </si>
  <si>
    <t>El Salvador</t>
  </si>
  <si>
    <t>central america and mexico</t>
  </si>
  <si>
    <t>el-salvador</t>
  </si>
  <si>
    <t>Afghanistan</t>
  </si>
  <si>
    <t>afghanistan</t>
  </si>
  <si>
    <t>Sri Lanka</t>
  </si>
  <si>
    <t>sri-lanka</t>
  </si>
  <si>
    <t>Montenegro</t>
  </si>
  <si>
    <t>montenegro</t>
  </si>
  <si>
    <t>Latvia</t>
  </si>
  <si>
    <t>latvia</t>
  </si>
  <si>
    <t>Ghana</t>
  </si>
  <si>
    <t>ghana</t>
  </si>
  <si>
    <t>Singapore</t>
  </si>
  <si>
    <t>singapore</t>
  </si>
  <si>
    <t>Norway</t>
  </si>
  <si>
    <t>norway</t>
  </si>
  <si>
    <t>Albania</t>
  </si>
  <si>
    <t>albania</t>
  </si>
  <si>
    <t>South Korea</t>
  </si>
  <si>
    <t>south-korea</t>
  </si>
  <si>
    <t>S. Korea</t>
  </si>
  <si>
    <t>Uzbekistan</t>
  </si>
  <si>
    <t>central asia</t>
  </si>
  <si>
    <t>uzbekistan</t>
  </si>
  <si>
    <t>Kyrgyzstan</t>
  </si>
  <si>
    <t>kyrgyzstan</t>
  </si>
  <si>
    <t>North Macedonia</t>
  </si>
  <si>
    <t>macedonia</t>
  </si>
  <si>
    <t>Bahrain</t>
  </si>
  <si>
    <t>bahrain</t>
  </si>
  <si>
    <t>Kenya</t>
  </si>
  <si>
    <t>kenya</t>
  </si>
  <si>
    <t>Libya</t>
  </si>
  <si>
    <t>libya</t>
  </si>
  <si>
    <t>Nigeria</t>
  </si>
  <si>
    <t>nigeria</t>
  </si>
  <si>
    <t>Bosnia and Herzegovina</t>
  </si>
  <si>
    <t>bosnia-and-herzegovina</t>
  </si>
  <si>
    <t>Venezuela, Bolivarian Republic of</t>
  </si>
  <si>
    <t>venezuela</t>
  </si>
  <si>
    <t>Venezuela</t>
  </si>
  <si>
    <t>Paraguay</t>
  </si>
  <si>
    <t>paraguay</t>
  </si>
  <si>
    <t>Ethiopia</t>
  </si>
  <si>
    <t>ethiopia</t>
  </si>
  <si>
    <t>Oman</t>
  </si>
  <si>
    <t>oman</t>
  </si>
  <si>
    <t>Honduras</t>
  </si>
  <si>
    <t>honduras</t>
  </si>
  <si>
    <t>Myanmar</t>
  </si>
  <si>
    <t>myanmar</t>
  </si>
  <si>
    <t>Qatar</t>
  </si>
  <si>
    <t>qatar</t>
  </si>
  <si>
    <t>Greece</t>
  </si>
  <si>
    <t>greece</t>
  </si>
  <si>
    <t>Guatemala</t>
  </si>
  <si>
    <t>guatemala</t>
  </si>
  <si>
    <t>Slovenia</t>
  </si>
  <si>
    <t>slovenia</t>
  </si>
  <si>
    <t>Moldova, Republic of</t>
  </si>
  <si>
    <t>moldova</t>
  </si>
  <si>
    <t>Moldova</t>
  </si>
  <si>
    <t>Egypt</t>
  </si>
  <si>
    <t>egypt</t>
  </si>
  <si>
    <t>Kuwait</t>
  </si>
  <si>
    <t>kuwait</t>
  </si>
  <si>
    <t>Armenia</t>
  </si>
  <si>
    <t>armenia</t>
  </si>
  <si>
    <t>Malaysia</t>
  </si>
  <si>
    <t>malaysia</t>
  </si>
  <si>
    <t>Kazakhstan</t>
  </si>
  <si>
    <t>kazakhstan</t>
  </si>
  <si>
    <t>Lithuania</t>
  </si>
  <si>
    <t>lithuania</t>
  </si>
  <si>
    <t>Ireland</t>
  </si>
  <si>
    <t>ireland</t>
  </si>
  <si>
    <t>Tunisia</t>
  </si>
  <si>
    <t>tunisia</t>
  </si>
  <si>
    <t>Costa Rica</t>
  </si>
  <si>
    <t>costa-rica</t>
  </si>
  <si>
    <t>Bolivia, Plurinational State of</t>
  </si>
  <si>
    <t>bolivia</t>
  </si>
  <si>
    <t>Bolivia</t>
  </si>
  <si>
    <t>Denmark</t>
  </si>
  <si>
    <t>denmark</t>
  </si>
  <si>
    <t>Dominican Republic</t>
  </si>
  <si>
    <t>dominican-republic</t>
  </si>
  <si>
    <t>Bulgaria</t>
  </si>
  <si>
    <t>bulgaria</t>
  </si>
  <si>
    <t>Croatia</t>
  </si>
  <si>
    <t>croatia</t>
  </si>
  <si>
    <t>Slovakia</t>
  </si>
  <si>
    <t>slovakia</t>
  </si>
  <si>
    <t>Azerbaijan</t>
  </si>
  <si>
    <t>azerbaijan</t>
  </si>
  <si>
    <t>Belarus</t>
  </si>
  <si>
    <t>belarus</t>
  </si>
  <si>
    <t>Ecuador</t>
  </si>
  <si>
    <t>ecuador</t>
  </si>
  <si>
    <t>United Arab Emirates</t>
  </si>
  <si>
    <t>united-arab-emirates</t>
  </si>
  <si>
    <t>UAE</t>
  </si>
  <si>
    <t>Lebanon</t>
  </si>
  <si>
    <t>lebanon</t>
  </si>
  <si>
    <t>Nepal</t>
  </si>
  <si>
    <t>nepal</t>
  </si>
  <si>
    <t>Panama</t>
  </si>
  <si>
    <t>panama</t>
  </si>
  <si>
    <t>Jordan</t>
  </si>
  <si>
    <t>jordan</t>
  </si>
  <si>
    <t>Japan</t>
  </si>
  <si>
    <t>japan</t>
  </si>
  <si>
    <t>Hungary</t>
  </si>
  <si>
    <t>hungary</t>
  </si>
  <si>
    <t>Saudi Arabia</t>
  </si>
  <si>
    <t>saudi-arabia</t>
  </si>
  <si>
    <t>Serbia</t>
  </si>
  <si>
    <t>serbia</t>
  </si>
  <si>
    <t>Austria</t>
  </si>
  <si>
    <t>austria</t>
  </si>
  <si>
    <t>Morocco</t>
  </si>
  <si>
    <t>morocco</t>
  </si>
  <si>
    <t>Switzerland</t>
  </si>
  <si>
    <t>switzerland</t>
  </si>
  <si>
    <t>Philippines</t>
  </si>
  <si>
    <t>philippines</t>
  </si>
  <si>
    <t>Pakistan</t>
  </si>
  <si>
    <t>pakistan</t>
  </si>
  <si>
    <t>Bangladesh</t>
  </si>
  <si>
    <t>bangladesh</t>
  </si>
  <si>
    <t>Sweden</t>
  </si>
  <si>
    <t>sweden</t>
  </si>
  <si>
    <t>Israel</t>
  </si>
  <si>
    <t>israel</t>
  </si>
  <si>
    <t>Portugal</t>
  </si>
  <si>
    <t>portugal</t>
  </si>
  <si>
    <t>Iraq</t>
  </si>
  <si>
    <t>iraq</t>
  </si>
  <si>
    <t>Chile</t>
  </si>
  <si>
    <t>chile</t>
  </si>
  <si>
    <t>Belgium</t>
  </si>
  <si>
    <t>belgium</t>
  </si>
  <si>
    <t>Romania</t>
  </si>
  <si>
    <t>romania</t>
  </si>
  <si>
    <t>Canada</t>
  </si>
  <si>
    <t>canada</t>
  </si>
  <si>
    <t>Czech Republic</t>
  </si>
  <si>
    <t>czech-republic</t>
  </si>
  <si>
    <t>Czechia</t>
  </si>
  <si>
    <t>Netherlands</t>
  </si>
  <si>
    <t>netherlands</t>
  </si>
  <si>
    <t>Indonesia</t>
  </si>
  <si>
    <t>indonesia</t>
  </si>
  <si>
    <t>Peru</t>
  </si>
  <si>
    <t>peru</t>
  </si>
  <si>
    <t>Ukraine</t>
  </si>
  <si>
    <t>ukraine</t>
  </si>
  <si>
    <t>Iran, Islamic Republic of</t>
  </si>
  <si>
    <t>iran</t>
  </si>
  <si>
    <t>Iran</t>
  </si>
  <si>
    <t>South Africa</t>
  </si>
  <si>
    <t>south-africa</t>
  </si>
  <si>
    <t>Poland</t>
  </si>
  <si>
    <t>poland</t>
  </si>
  <si>
    <t>Mexico</t>
  </si>
  <si>
    <t>mexico</t>
  </si>
  <si>
    <t>Argentina</t>
  </si>
  <si>
    <t>argentina</t>
  </si>
  <si>
    <t>Colombia</t>
  </si>
  <si>
    <t>colombia</t>
  </si>
  <si>
    <t>Germany</t>
  </si>
  <si>
    <t>germany</t>
  </si>
  <si>
    <t>Spain</t>
  </si>
  <si>
    <t>spain</t>
  </si>
  <si>
    <t>Turkey</t>
  </si>
  <si>
    <t>turkey</t>
  </si>
  <si>
    <t>Italy</t>
  </si>
  <si>
    <t>italy</t>
  </si>
  <si>
    <t>France</t>
  </si>
  <si>
    <t>france</t>
  </si>
  <si>
    <t>United Kingdom</t>
  </si>
  <si>
    <t>uk</t>
  </si>
  <si>
    <t>UK</t>
  </si>
  <si>
    <t>Russia</t>
  </si>
  <si>
    <t>russia</t>
  </si>
  <si>
    <t>Brazil</t>
  </si>
  <si>
    <t>brazil</t>
  </si>
  <si>
    <t>India</t>
  </si>
  <si>
    <t>india</t>
  </si>
  <si>
    <t>United States</t>
  </si>
  <si>
    <t>USA</t>
  </si>
  <si>
    <t>China</t>
  </si>
  <si>
    <t>china</t>
  </si>
  <si>
    <t>Serious,Critical</t>
  </si>
  <si>
    <t>NewRecovered</t>
  </si>
  <si>
    <t>TotalRecovered</t>
  </si>
  <si>
    <t>Population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</si>
  <si>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</si>
  <si>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</si>
  <si>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</si>
  <si>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</si>
  <si>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</si>
  <si>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</si>
  <si>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</si>
  <si>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</si>
  <si>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</si>
  <si>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</si>
  <si>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</si>
  <si>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</si>
  <si>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</si>
  <si>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</si>
  <si>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</si>
  <si>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</si>
  <si>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</si>
  <si>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</si>
  <si>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</si>
  <si>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</si>
  <si>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</si>
  <si>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</si>
  <si>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</si>
  <si>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</si>
  <si>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</si>
  <si>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</si>
  <si>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</si>
  <si>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</si>
  <si>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</si>
  <si>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</si>
  <si>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</si>
  <si>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</si>
  <si>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</si>
  <si>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</si>
  <si>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</si>
  <si>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</si>
  <si>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</si>
  <si>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</si>
  <si>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</si>
  <si>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</si>
  <si>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</si>
  <si>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</si>
  <si>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</si>
  <si>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</si>
  <si>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</si>
  <si>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</si>
  <si>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</si>
  <si>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</si>
  <si>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</si>
  <si>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</si>
  <si>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</si>
  <si>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</si>
  <si>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</si>
  <si>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</si>
  <si>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</si>
  <si>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</si>
  <si>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</si>
  <si>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</si>
  <si>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</si>
  <si>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</si>
  <si>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</si>
  <si>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</si>
  <si>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</si>
  <si>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</si>
  <si>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</si>
  <si>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</si>
  <si>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</si>
  <si>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</si>
  <si>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ABW</t>
  </si>
  <si>
    <t>Population ages 65 and above (% of total population)</t>
  </si>
  <si>
    <t>SP.POP.65UP.TO.ZS</t>
  </si>
  <si>
    <t>AFG</t>
  </si>
  <si>
    <t>AGO</t>
  </si>
  <si>
    <t>ALB</t>
  </si>
  <si>
    <t>AND</t>
  </si>
  <si>
    <t>Arab World</t>
  </si>
  <si>
    <t>ARB</t>
  </si>
  <si>
    <t>ARE</t>
  </si>
  <si>
    <t>ARG</t>
  </si>
  <si>
    <t>ARM</t>
  </si>
  <si>
    <t>American Samoa</t>
  </si>
  <si>
    <t>ASM</t>
  </si>
  <si>
    <t>ATG</t>
  </si>
  <si>
    <t>AUS</t>
  </si>
  <si>
    <t>AUT</t>
  </si>
  <si>
    <t>AZE</t>
  </si>
  <si>
    <t>BDI</t>
  </si>
  <si>
    <t>BEL</t>
  </si>
  <si>
    <t>BEN</t>
  </si>
  <si>
    <t>Burkina Faso</t>
  </si>
  <si>
    <t>BFA</t>
  </si>
  <si>
    <t>BGD</t>
  </si>
  <si>
    <t>BGR</t>
  </si>
  <si>
    <t>BHR</t>
  </si>
  <si>
    <t>Bahamas, The</t>
  </si>
  <si>
    <t>BHS</t>
  </si>
  <si>
    <t>BIH</t>
  </si>
  <si>
    <t>BLR</t>
  </si>
  <si>
    <t>BLZ</t>
  </si>
  <si>
    <t>BMU</t>
  </si>
  <si>
    <t>BOL</t>
  </si>
  <si>
    <t>BRA</t>
  </si>
  <si>
    <t>Barbados</t>
  </si>
  <si>
    <t>BRB</t>
  </si>
  <si>
    <t>Brunei Darussalam</t>
  </si>
  <si>
    <t>BRN</t>
  </si>
  <si>
    <t>BTN</t>
  </si>
  <si>
    <t>BWA</t>
  </si>
  <si>
    <t>CAF</t>
  </si>
  <si>
    <t>CAN</t>
  </si>
  <si>
    <t>Central Europe and the Baltics</t>
  </si>
  <si>
    <t>CEB</t>
  </si>
  <si>
    <t>CHE</t>
  </si>
  <si>
    <t>Channel Islands</t>
  </si>
  <si>
    <t>CHI</t>
  </si>
  <si>
    <t>CHL</t>
  </si>
  <si>
    <t>CHN</t>
  </si>
  <si>
    <t>Cote d'Ivoire</t>
  </si>
  <si>
    <t>CIV</t>
  </si>
  <si>
    <t>CMR</t>
  </si>
  <si>
    <t>Congo, Dem. Rep.</t>
  </si>
  <si>
    <t>COD</t>
  </si>
  <si>
    <t>Congo, Rep.</t>
  </si>
  <si>
    <t>COG</t>
  </si>
  <si>
    <t>COL</t>
  </si>
  <si>
    <t>Comoros</t>
  </si>
  <si>
    <t>COM</t>
  </si>
  <si>
    <t>CPV</t>
  </si>
  <si>
    <t>CRI</t>
  </si>
  <si>
    <t>Caribbean small states</t>
  </si>
  <si>
    <t>CSS</t>
  </si>
  <si>
    <t>CUB</t>
  </si>
  <si>
    <t>Curacao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</si>
  <si>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</si>
  <si>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</si>
  <si>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</si>
  <si>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</si>
  <si>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</si>
  <si>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</si>
  <si>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</si>
  <si>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</si>
  <si>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</si>
  <si>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</si>
  <si>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</si>
  <si>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</si>
  <si>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</si>
  <si>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</si>
  <si>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</si>
  <si>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</si>
  <si>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</si>
  <si>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</si>
  <si>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</si>
  <si>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</si>
  <si>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</si>
  <si>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</t>
  </si>
  <si>
    <t>Egypt, Arab Rep.</t>
  </si>
  <si>
    <t>EGY</t>
  </si>
  <si>
    <t>Euro area</t>
  </si>
  <si>
    <t>EMU</t>
  </si>
  <si>
    <t>ERI</t>
  </si>
  <si>
    <t>ESP</t>
  </si>
  <si>
    <t>EST</t>
  </si>
  <si>
    <t>ETH</t>
  </si>
  <si>
    <t>European Union</t>
  </si>
  <si>
    <t>EUU</t>
  </si>
  <si>
    <t>Fragile and conflict affected situations</t>
  </si>
  <si>
    <t>FCS</t>
  </si>
  <si>
    <t>FIN</t>
  </si>
  <si>
    <t>FJI</t>
  </si>
  <si>
    <t>FRA</t>
  </si>
  <si>
    <t>FRO</t>
  </si>
  <si>
    <t>Micronesia, Fed. Sts.</t>
  </si>
  <si>
    <t>FSM</t>
  </si>
  <si>
    <t>GAB</t>
  </si>
  <si>
    <t>GBR</t>
  </si>
  <si>
    <t>GEO</t>
  </si>
  <si>
    <t>GHA</t>
  </si>
  <si>
    <t>GIB</t>
  </si>
  <si>
    <t>GIN</t>
  </si>
  <si>
    <t>Gambia, The</t>
  </si>
  <si>
    <t>GMB</t>
  </si>
  <si>
    <t>GNB</t>
  </si>
  <si>
    <t>GNQ</t>
  </si>
  <si>
    <t>GRC</t>
  </si>
  <si>
    <t>GRD</t>
  </si>
  <si>
    <t>GRL</t>
  </si>
  <si>
    <t>GTM</t>
  </si>
  <si>
    <t>Guam</t>
  </si>
  <si>
    <t>GUM</t>
  </si>
  <si>
    <t>GUY</t>
  </si>
  <si>
    <t>High income</t>
  </si>
  <si>
    <t>HIC</t>
  </si>
  <si>
    <t>Hong Kong SAR, China</t>
  </si>
  <si>
    <t>HKG</t>
  </si>
  <si>
    <t>HND</t>
  </si>
  <si>
    <t>Heavily indebted poor countries (HIPC)</t>
  </si>
  <si>
    <t>HPC</t>
  </si>
  <si>
    <t>HRV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</si>
  <si>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</si>
  <si>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</si>
  <si>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</si>
  <si>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</si>
  <si>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</si>
  <si>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</si>
  <si>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</si>
  <si>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</si>
  <si>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</si>
  <si>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</si>
  <si>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IDN</t>
  </si>
  <si>
    <t>IDA only</t>
  </si>
  <si>
    <t>IDX</t>
  </si>
  <si>
    <t>Isle of Man</t>
  </si>
  <si>
    <t>IMN</t>
  </si>
  <si>
    <t>IND</t>
  </si>
  <si>
    <t>Not classified</t>
  </si>
  <si>
    <t>INX</t>
  </si>
  <si>
    <t>IRL</t>
  </si>
  <si>
    <t>Iran, Islamic Rep.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</si>
  <si>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</si>
  <si>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</si>
  <si>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</si>
  <si>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</si>
  <si>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</si>
  <si>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</si>
  <si>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</si>
  <si>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</si>
  <si>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</si>
  <si>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</si>
  <si>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Kyrgyz Republic</t>
  </si>
  <si>
    <t>KGZ</t>
  </si>
  <si>
    <t>KHM</t>
  </si>
  <si>
    <t>Kiribati</t>
  </si>
  <si>
    <t>KIR</t>
  </si>
  <si>
    <t>St. Kitts and Nevis</t>
  </si>
  <si>
    <t>KNA</t>
  </si>
  <si>
    <t>Korea, Rep.</t>
  </si>
  <si>
    <t>KOR</t>
  </si>
  <si>
    <t>KWT</t>
  </si>
  <si>
    <t>Latin America &amp; Caribbean (excluding high income)</t>
  </si>
  <si>
    <t>LAC</t>
  </si>
  <si>
    <t>Lao PDR</t>
  </si>
  <si>
    <t>LAO</t>
  </si>
  <si>
    <t>LBN</t>
  </si>
  <si>
    <t>LBR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</si>
  <si>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</si>
  <si>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</si>
  <si>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</si>
  <si>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</si>
  <si>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</si>
  <si>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</si>
  <si>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</si>
  <si>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</si>
  <si>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</si>
  <si>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</t>
  </si>
  <si>
    <t>LKA</t>
  </si>
  <si>
    <t>Lower middle income</t>
  </si>
  <si>
    <t>LMC</t>
  </si>
  <si>
    <t>Low &amp; middle income</t>
  </si>
  <si>
    <t>LMY</t>
  </si>
  <si>
    <t>LSO</t>
  </si>
  <si>
    <t>Late-demographic dividend</t>
  </si>
  <si>
    <t>LTE</t>
  </si>
  <si>
    <t>LTU</t>
  </si>
  <si>
    <t>LUX</t>
  </si>
  <si>
    <t>LVA</t>
  </si>
  <si>
    <t>Macao SAR, China</t>
  </si>
  <si>
    <t>MAC</t>
  </si>
  <si>
    <t>St. Martin (French part)</t>
  </si>
  <si>
    <t>MAF</t>
  </si>
  <si>
    <t>MAR</t>
  </si>
  <si>
    <t>MCO</t>
  </si>
  <si>
    <t>MDA</t>
  </si>
  <si>
    <t>MDG</t>
  </si>
  <si>
    <t>MDV</t>
  </si>
  <si>
    <t>Middle East &amp; North Africa</t>
  </si>
  <si>
    <t>MEA</t>
  </si>
  <si>
    <t>MEX</t>
  </si>
  <si>
    <t>Marshall Islands</t>
  </si>
  <si>
    <t>MHL</t>
  </si>
  <si>
    <t>Middle income</t>
  </si>
  <si>
    <t>MIC</t>
  </si>
  <si>
    <t>MKD</t>
  </si>
  <si>
    <t>MLI</t>
  </si>
  <si>
    <t>MLT</t>
  </si>
  <si>
    <t>MMR</t>
  </si>
  <si>
    <t>Middle East &amp; North Africa (excluding high income)</t>
  </si>
  <si>
    <t>MNA</t>
  </si>
  <si>
    <t>MNE</t>
  </si>
  <si>
    <t>MNG</t>
  </si>
  <si>
    <t>Northern Mariana Islands</t>
  </si>
  <si>
    <t>MNP</t>
  </si>
  <si>
    <t>MOZ</t>
  </si>
  <si>
    <t>MRT</t>
  </si>
  <si>
    <t>MUS</t>
  </si>
  <si>
    <t>MWI</t>
  </si>
  <si>
    <t>MYS</t>
  </si>
  <si>
    <t>North America</t>
  </si>
  <si>
    <t>NAC</t>
  </si>
  <si>
    <t>NAM</t>
  </si>
  <si>
    <t>NCL</t>
  </si>
  <si>
    <t>NER</t>
  </si>
  <si>
    <t>NGA</t>
  </si>
  <si>
    <t>Nicaragua</t>
  </si>
  <si>
    <t>NIC</t>
  </si>
  <si>
    <t>NLD</t>
  </si>
  <si>
    <t>NOR</t>
  </si>
  <si>
    <t>NPL</t>
  </si>
  <si>
    <t>Nauru</t>
  </si>
  <si>
    <t>NRU</t>
  </si>
  <si>
    <t>NZL</t>
  </si>
  <si>
    <t>OECD members</t>
  </si>
  <si>
    <t>OED</t>
  </si>
  <si>
    <t>OMN</t>
  </si>
  <si>
    <t>Other small states</t>
  </si>
  <si>
    <t>OSS</t>
  </si>
  <si>
    <t>PAK</t>
  </si>
  <si>
    <t>PAN</t>
  </si>
  <si>
    <t>PER</t>
  </si>
  <si>
    <t>PHL</t>
  </si>
  <si>
    <t>Palau</t>
  </si>
  <si>
    <t>PLW</t>
  </si>
  <si>
    <t>PNG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</si>
  <si>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</si>
  <si>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</si>
  <si>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</si>
  <si>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</si>
  <si>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</si>
  <si>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</si>
  <si>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</si>
  <si>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PRT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</si>
  <si>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</si>
  <si>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</si>
  <si>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</si>
  <si>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</si>
  <si>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</si>
  <si>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</si>
  <si>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</si>
  <si>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PYF</t>
  </si>
  <si>
    <t>QAT</t>
  </si>
  <si>
    <t>ROU</t>
  </si>
  <si>
    <t>Russian Federation</t>
  </si>
  <si>
    <t>RUS</t>
  </si>
  <si>
    <t>RWA</t>
  </si>
  <si>
    <t>South Asia</t>
  </si>
  <si>
    <t>SAS</t>
  </si>
  <si>
    <t>SAU</t>
  </si>
  <si>
    <t>Sudan</t>
  </si>
  <si>
    <t>SDN</t>
  </si>
  <si>
    <t>SEN</t>
  </si>
  <si>
    <t>SGP</t>
  </si>
  <si>
    <t>Solomon Islands</t>
  </si>
  <si>
    <t>SLB</t>
  </si>
  <si>
    <t>Sierra Leone</t>
  </si>
  <si>
    <t>SLE</t>
  </si>
  <si>
    <t>SLV</t>
  </si>
  <si>
    <t>San Marino</t>
  </si>
  <si>
    <t>SMR</t>
  </si>
  <si>
    <t>Somalia</t>
  </si>
  <si>
    <t>SOM</t>
  </si>
  <si>
    <t>SRB</t>
  </si>
  <si>
    <t>Sub-Saharan Africa (excluding high income)</t>
  </si>
  <si>
    <t>SSA</t>
  </si>
  <si>
    <t>SSD</t>
  </si>
  <si>
    <t>Sub-Saharan Africa</t>
  </si>
  <si>
    <t>SSF</t>
  </si>
  <si>
    <t>Small states</t>
  </si>
  <si>
    <t>SST</t>
  </si>
  <si>
    <t>STP</t>
  </si>
  <si>
    <t>SUR</t>
  </si>
  <si>
    <t>Slovak Republic</t>
  </si>
  <si>
    <t>SVK</t>
  </si>
  <si>
    <t>SVN</t>
  </si>
  <si>
    <t>SWE</t>
  </si>
  <si>
    <t>SWZ</t>
  </si>
  <si>
    <t>Sint Maarten (Dutch part)</t>
  </si>
  <si>
    <t>SXM</t>
  </si>
  <si>
    <t>SYC</t>
  </si>
  <si>
    <t>Syrian Arab Republic</t>
  </si>
  <si>
    <t>SYR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</si>
  <si>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</si>
  <si>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</si>
  <si>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</si>
  <si>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</si>
  <si>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</si>
  <si>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</si>
  <si>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</si>
  <si>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</si>
  <si>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</si>
  <si>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</si>
  <si>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</si>
  <si>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</si>
  <si>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</si>
  <si>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</si>
  <si>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</si>
  <si>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</si>
  <si>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</si>
  <si>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</si>
  <si>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</si>
  <si>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</si>
  <si>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</si>
  <si>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</si>
  <si>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</si>
  <si>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</si>
  <si>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TTO</t>
  </si>
  <si>
    <t>TUN</t>
  </si>
  <si>
    <t>TUR</t>
  </si>
  <si>
    <t>Tuvalu</t>
  </si>
  <si>
    <t>TUV</t>
  </si>
  <si>
    <t>Tanzania</t>
  </si>
  <si>
    <t>TZA</t>
  </si>
  <si>
    <t>UGA</t>
  </si>
  <si>
    <t>UKR</t>
  </si>
  <si>
    <t>Upper middle income</t>
  </si>
  <si>
    <t>UMC</t>
  </si>
  <si>
    <t>URY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</si>
  <si>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</si>
  <si>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</si>
  <si>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</si>
  <si>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</si>
  <si>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</si>
  <si>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</si>
  <si>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</si>
  <si>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</si>
  <si>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</si>
  <si>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</si>
  <si>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</si>
  <si>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</si>
  <si>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</si>
  <si>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</si>
  <si>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</si>
  <si>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</si>
  <si>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</si>
  <si>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</si>
  <si>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</si>
  <si>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</si>
  <si>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ZAF</t>
  </si>
  <si>
    <t>ZMB</t>
  </si>
  <si>
    <t>ZWE</t>
  </si>
  <si>
    <t>Urban population (% of total population)</t>
  </si>
  <si>
    <t>SP.URB.TOTL.IN.ZS</t>
  </si>
  <si>
    <t>full_vacc_size</t>
  </si>
  <si>
    <t>国家（地区）</t>
  </si>
  <si>
    <t>week death rate</t>
  </si>
  <si>
    <t>total_vaccinations</t>
  </si>
  <si>
    <t>people_vaccinated</t>
  </si>
  <si>
    <t>people_fully_vaccinated</t>
  </si>
  <si>
    <t>vacc_per_100</t>
  </si>
  <si>
    <t>cases_per_100</t>
  </si>
  <si>
    <t>total_immune</t>
  </si>
  <si>
    <t>总患病死亡率=（总死亡人数/总确诊人数）</t>
  </si>
  <si>
    <t>最新单周死亡率=(最近7天死亡/最近7天新增）</t>
  </si>
  <si>
    <t>累计感染率（%）</t>
  </si>
  <si>
    <t>接种率=（接种疫苗数/总人口）</t>
  </si>
  <si>
    <t>过去14天平均接种速度（每百人接种疫苗剂数）</t>
  </si>
  <si>
    <t>首选疫苗</t>
  </si>
  <si>
    <t>疫苗有效性</t>
  </si>
  <si>
    <t>#DaystoReachHerdImmunity</t>
  </si>
  <si>
    <t>Date</t>
  </si>
  <si>
    <t>群体免疫时间</t>
  </si>
  <si>
    <t xml:space="preserve">  </t>
  </si>
  <si>
    <t>sierra-leone</t>
  </si>
  <si>
    <t>HerdImmunityLevel=</t>
  </si>
  <si>
    <t>StartDate=</t>
  </si>
  <si>
    <t>2022-02-06</t>
  </si>
  <si>
    <t>Oxford/AstraZeneca</t>
  </si>
  <si>
    <t>2023-07-22</t>
  </si>
  <si>
    <t>NA</t>
  </si>
  <si>
    <t>already</t>
  </si>
  <si>
    <t>Pfizer/BioNTech</t>
  </si>
  <si>
    <t>2023-01-24</t>
  </si>
  <si>
    <t>2023-05-09</t>
  </si>
  <si>
    <t>2024-02-22</t>
  </si>
  <si>
    <t>2063-08-18</t>
  </si>
  <si>
    <t>chad</t>
  </si>
  <si>
    <t>2030-11-02</t>
  </si>
  <si>
    <t>Moderna</t>
  </si>
  <si>
    <t>2079-04-11</t>
  </si>
  <si>
    <t xml:space="preserve"> Guinea-Bissau</t>
  </si>
  <si>
    <t>2023-05-04</t>
  </si>
  <si>
    <t>2022-12-07</t>
  </si>
  <si>
    <t>2032-09-29</t>
  </si>
  <si>
    <t>2023-02-16</t>
  </si>
  <si>
    <t>2052-03-13</t>
  </si>
  <si>
    <t>2031-07-29</t>
  </si>
  <si>
    <t>2060-05-02</t>
  </si>
  <si>
    <t>2030-07-12</t>
  </si>
  <si>
    <t>2028-06-05</t>
  </si>
  <si>
    <t>2022-02-21</t>
  </si>
  <si>
    <t>2023-10-04</t>
  </si>
  <si>
    <t>2023-05-14</t>
  </si>
  <si>
    <t>2025-07-29</t>
  </si>
  <si>
    <t>2027-07-29</t>
  </si>
  <si>
    <t>2088-04-21</t>
  </si>
  <si>
    <t>2022-04-13</t>
  </si>
  <si>
    <t>2030-05-16</t>
  </si>
  <si>
    <t>burkina-faso</t>
  </si>
  <si>
    <t>2031-05-28</t>
  </si>
  <si>
    <t>2026-07-05</t>
  </si>
  <si>
    <t>2022-02-28</t>
  </si>
  <si>
    <t>2034-08-25</t>
  </si>
  <si>
    <t>somalia</t>
  </si>
  <si>
    <t>2028-06-20</t>
  </si>
  <si>
    <t>2024-08-27</t>
  </si>
  <si>
    <t>2187-12-09</t>
  </si>
  <si>
    <t>2030-03-30</t>
  </si>
  <si>
    <t>2023-01-15</t>
  </si>
  <si>
    <t>2025-06-03</t>
  </si>
  <si>
    <t>2027-11-25</t>
  </si>
  <si>
    <t>2022-12-30</t>
  </si>
  <si>
    <t>2314-02-06</t>
  </si>
  <si>
    <t>2022-05-30</t>
  </si>
  <si>
    <t>2114-07-10</t>
  </si>
  <si>
    <t>2026-05-18</t>
  </si>
  <si>
    <t>2023-10-31</t>
  </si>
  <si>
    <t>2032-11-02</t>
  </si>
  <si>
    <t>sudan</t>
  </si>
  <si>
    <t>2022-05-28</t>
  </si>
  <si>
    <t>2029-10-11</t>
  </si>
  <si>
    <t>2022-10-16</t>
  </si>
  <si>
    <t>syria</t>
  </si>
  <si>
    <t>Syria</t>
  </si>
  <si>
    <t>2039-08-29</t>
  </si>
  <si>
    <t>2029-02-19</t>
  </si>
  <si>
    <t>2026-03-05</t>
  </si>
  <si>
    <t>2023-03-24</t>
  </si>
  <si>
    <t>2029-07-29</t>
  </si>
  <si>
    <t>2025-08-04</t>
  </si>
  <si>
    <t>2031-07-26</t>
  </si>
  <si>
    <t>2039-04-24</t>
  </si>
  <si>
    <t>Sinopharm/Beijing</t>
  </si>
  <si>
    <t>2032-07-10</t>
  </si>
  <si>
    <t>2031-08-05</t>
  </si>
  <si>
    <t>Congo, the Democratic Republic of the</t>
  </si>
  <si>
    <t>democratic-republic-of-the-congo</t>
  </si>
  <si>
    <t>DRC</t>
  </si>
  <si>
    <t>2030-04-22</t>
  </si>
  <si>
    <t>2024-09-03</t>
  </si>
  <si>
    <t>2022-10-24</t>
  </si>
  <si>
    <t>2027-01-05</t>
  </si>
  <si>
    <t>2139-10-07</t>
  </si>
  <si>
    <t>2022-11-01</t>
  </si>
  <si>
    <t>2022-03-16</t>
  </si>
  <si>
    <t>2022-06-29</t>
  </si>
  <si>
    <t>2023-03-25</t>
  </si>
  <si>
    <t>2030-01-23</t>
  </si>
  <si>
    <t>2023-06-15</t>
  </si>
  <si>
    <t>2032-07-22</t>
  </si>
  <si>
    <t xml:space="preserve"> Afghanistan</t>
  </si>
  <si>
    <t>2026-08-09</t>
  </si>
  <si>
    <t>SputnikV</t>
  </si>
  <si>
    <t>2022-07-10</t>
  </si>
  <si>
    <t>2022-12-15</t>
  </si>
  <si>
    <t>2022-08-12</t>
  </si>
  <si>
    <t>2025-11-29</t>
  </si>
  <si>
    <t>algeria</t>
  </si>
  <si>
    <t>2027-03-02</t>
  </si>
  <si>
    <t>2022-10-08</t>
  </si>
  <si>
    <t>2022-08-30</t>
  </si>
  <si>
    <t>2029-05-07</t>
  </si>
  <si>
    <t>2025-10-08</t>
  </si>
  <si>
    <t>2023-08-10</t>
  </si>
  <si>
    <t>2022-05-31</t>
  </si>
  <si>
    <t>2025-03-03</t>
  </si>
  <si>
    <t>2022-11-26</t>
  </si>
  <si>
    <t>2025-01-27</t>
  </si>
  <si>
    <t>2022-04-22</t>
  </si>
  <si>
    <t>2022-11-02</t>
  </si>
  <si>
    <t>2024-09-24</t>
  </si>
  <si>
    <t>2055-04-27</t>
  </si>
  <si>
    <t>2022-05-05</t>
  </si>
  <si>
    <t>Sinovac</t>
  </si>
  <si>
    <t>2023-02-19</t>
  </si>
  <si>
    <t xml:space="preserve"> Slovenia</t>
  </si>
  <si>
    <t>2022-10-07</t>
  </si>
  <si>
    <t>2022-02-15</t>
  </si>
  <si>
    <t>2022-01-31</t>
  </si>
  <si>
    <t>2022-09-28</t>
  </si>
  <si>
    <t>2023-12-01</t>
  </si>
  <si>
    <t>2022-05-04</t>
  </si>
  <si>
    <t>2022-03-09</t>
  </si>
  <si>
    <t>2022-05-16</t>
  </si>
  <si>
    <t>2022-07-24</t>
  </si>
  <si>
    <t>2023-03-08</t>
  </si>
  <si>
    <t>2022-05-03</t>
  </si>
  <si>
    <t>2022-09-25</t>
  </si>
  <si>
    <t>2023-05-17</t>
  </si>
  <si>
    <t>2023-01-18</t>
  </si>
  <si>
    <t>2022-08-09</t>
  </si>
  <si>
    <t>2022-12-17</t>
  </si>
  <si>
    <t>2023-01-28</t>
  </si>
  <si>
    <t>2023-04-24</t>
  </si>
  <si>
    <t>2022-01-16</t>
  </si>
  <si>
    <t>2025-09-15</t>
  </si>
  <si>
    <t>2022-02-24</t>
  </si>
  <si>
    <t>2022-01-19</t>
  </si>
  <si>
    <t>2022-05-27</t>
  </si>
  <si>
    <t>2028-12-07</t>
  </si>
  <si>
    <t>Johnson&amp;Johnson</t>
  </si>
  <si>
    <t>2023-08-25</t>
  </si>
  <si>
    <t>2026-09-02</t>
  </si>
  <si>
    <t>2022-05-23</t>
  </si>
  <si>
    <t>2022-06-13</t>
  </si>
  <si>
    <t>2022-05-11</t>
  </si>
  <si>
    <t>Covaxin</t>
  </si>
  <si>
    <t>加强针接种率</t>
  </si>
  <si>
    <t>Total Boosters</t>
  </si>
  <si>
    <t>HerdImmunityDate</t>
  </si>
  <si>
    <t>DaystoReachHerdImmunity</t>
  </si>
  <si>
    <t>total_immune_adj</t>
  </si>
  <si>
    <t>Vaccine_Efficacy</t>
  </si>
  <si>
    <t>Vaccine1</t>
  </si>
  <si>
    <t>Fully Vac Ratio %</t>
  </si>
  <si>
    <t>at least 1 dose vaccinated %</t>
  </si>
  <si>
    <t>fully vaccinated %</t>
  </si>
  <si>
    <t>VacSpeed_Last14D</t>
  </si>
  <si>
    <t>total_boosters</t>
  </si>
  <si>
    <t>Country,Other</t>
  </si>
  <si>
    <t>defect_vac</t>
  </si>
  <si>
    <t>Vac_Efficacy_Mutliplier=</t>
  </si>
  <si>
    <t>Fatality_Multiplier=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</si>
</sst>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.00_ ;_ * \-#,##0.00_ ;_ * &quot;-&quot;??_ ;_ @_ "/>
    <numFmt numFmtId="177" formatCode="0.0"/>
    <numFmt numFmtId="178" formatCode="0.000"/>
    <numFmt numFmtId="179" formatCode="_ * #,##0_ ;_ * \-#,##0_ ;_ * &quot;-&quot;??_ ;_ @_ "/>
    <numFmt numFmtId="180" formatCode="0.000%"/>
    <numFmt numFmtId="181" formatCode="_ * #,##0.000_ ;_ * \-#,##0.000_ ;_ * &quot;-&quot;??_ ;_ @_ "/>
  </numFmts>
  <fonts count="8">
    <font>
      <sz val="11"/>
      <color theme="1"/>
      <name val="等线"/>
      <scheme val="minor"/>
    </font>
    <font>
      <sz val="8"/>
      <color rgb="FF000000"/>
      <name val="等线"/>
      <scheme val="minor"/>
    </font>
    <font>
      <u/>
      <sz val="11"/>
      <color theme="10"/>
      <name val="等线"/>
      <scheme val="minor"/>
    </font>
    <font>
      <u/>
      <sz val="11"/>
      <color theme="11"/>
      <name val="等线"/>
      <scheme val="minor"/>
    </font>
    <font>
      <sz val="11"/>
      <color theme="1"/>
      <name val="等线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/>
    <xf numFmtId="176" fontId="4" fillId="0" borderId="0" applyFont="0" applyFill="0" applyBorder="0" applyAlignment="0" applyProtection="0"/>
    <xf numFmtId="0" fontId="4" fillId="0" borderId="0"/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/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3"/>
    <xf numFmtId="0" fontId="4" fillId="0" borderId="0" xfId="5"/>
    <xf numFmtId="14" fontId="4" fillId="0" borderId="0" xfId="5" applyNumberForma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179" fontId="5" fillId="0" borderId="2" xfId="6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179" fontId="5" fillId="0" borderId="2" xfId="6" applyNumberFormat="1" applyFont="1" applyBorder="1" applyAlignment="1">
      <alignment horizontal="center" vertical="center" wrapText="1"/>
    </xf>
    <xf numFmtId="179" fontId="5" fillId="0" borderId="3" xfId="6" applyNumberFormat="1" applyFont="1" applyBorder="1" applyAlignment="1">
      <alignment horizontal="center" vertical="top" wrapText="1"/>
    </xf>
    <xf numFmtId="179" fontId="5" fillId="0" borderId="4" xfId="6" applyNumberFormat="1" applyFont="1" applyBorder="1" applyAlignment="1">
      <alignment horizontal="center" vertical="top" wrapText="1"/>
    </xf>
    <xf numFmtId="0" fontId="0" fillId="0" borderId="0" xfId="0" applyAlignment="1"/>
    <xf numFmtId="179" fontId="0" fillId="0" borderId="0" xfId="6" applyNumberFormat="1" applyFont="1" applyAlignment="1"/>
    <xf numFmtId="180" fontId="0" fillId="0" borderId="0" xfId="7" applyNumberFormat="1" applyFont="1" applyAlignment="1"/>
    <xf numFmtId="180" fontId="0" fillId="0" borderId="5" xfId="7" applyNumberFormat="1" applyFont="1" applyBorder="1" applyAlignment="1"/>
    <xf numFmtId="10" fontId="0" fillId="0" borderId="5" xfId="7" applyNumberFormat="1" applyFont="1" applyBorder="1" applyAlignment="1"/>
    <xf numFmtId="176" fontId="0" fillId="0" borderId="5" xfId="6" applyFont="1" applyBorder="1" applyAlignment="1"/>
    <xf numFmtId="179" fontId="0" fillId="0" borderId="5" xfId="0" applyNumberFormat="1" applyBorder="1" applyAlignment="1"/>
    <xf numFmtId="14" fontId="0" fillId="0" borderId="5" xfId="0" applyNumberFormat="1" applyBorder="1" applyAlignment="1"/>
    <xf numFmtId="0" fontId="0" fillId="0" borderId="2" xfId="0" applyBorder="1" applyAlignment="1"/>
    <xf numFmtId="180" fontId="0" fillId="0" borderId="2" xfId="7" applyNumberFormat="1" applyFont="1" applyBorder="1" applyAlignment="1"/>
    <xf numFmtId="10" fontId="0" fillId="0" borderId="2" xfId="7" applyNumberFormat="1" applyFont="1" applyBorder="1" applyAlignment="1"/>
    <xf numFmtId="176" fontId="0" fillId="0" borderId="2" xfId="6" applyFont="1" applyBorder="1" applyAlignment="1"/>
    <xf numFmtId="179" fontId="0" fillId="0" borderId="6" xfId="0" applyNumberFormat="1" applyBorder="1" applyAlignment="1"/>
    <xf numFmtId="9" fontId="0" fillId="0" borderId="0" xfId="0" applyNumberFormat="1" applyAlignment="1">
      <alignment wrapText="1"/>
    </xf>
    <xf numFmtId="14" fontId="0" fillId="0" borderId="0" xfId="0" applyNumberFormat="1" applyAlignment="1"/>
    <xf numFmtId="2" fontId="0" fillId="2" borderId="1" xfId="0" applyNumberFormat="1" applyFill="1" applyBorder="1">
      <alignment vertical="center"/>
    </xf>
    <xf numFmtId="178" fontId="0" fillId="3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1" fontId="0" fillId="2" borderId="1" xfId="0" applyNumberFormat="1" applyFill="1" applyBorder="1">
      <alignment vertical="center"/>
    </xf>
    <xf numFmtId="177" fontId="0" fillId="4" borderId="1" xfId="0" quotePrefix="1" applyNumberFormat="1" applyFill="1" applyBorder="1">
      <alignment vertical="center"/>
    </xf>
    <xf numFmtId="178" fontId="0" fillId="2" borderId="1" xfId="0" applyNumberFormat="1" applyFill="1" applyBorder="1">
      <alignment vertical="center"/>
    </xf>
    <xf numFmtId="0" fontId="4" fillId="4" borderId="0" xfId="5" applyFill="1"/>
    <xf numFmtId="181" fontId="0" fillId="0" borderId="5" xfId="6" applyNumberFormat="1" applyFont="1" applyBorder="1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2" xfId="0" applyBorder="1">
      <alignment vertical="center"/>
    </xf>
    <xf numFmtId="0" fontId="6" fillId="0" borderId="0" xfId="8"/>
    <xf numFmtId="0" fontId="6" fillId="0" borderId="0" xfId="8" applyNumberFormat="1"/>
    <xf numFmtId="0" fontId="5" fillId="0" borderId="2" xfId="8" applyFont="1" applyBorder="1" applyAlignment="1">
      <alignment horizontal="center" vertical="top" wrapText="1"/>
    </xf>
    <xf numFmtId="0" fontId="6" fillId="0" borderId="0" xfId="8" applyAlignment="1">
      <alignment wrapText="1"/>
    </xf>
    <xf numFmtId="0" fontId="0" fillId="4" borderId="0" xfId="0" applyFill="1">
      <alignment vertical="center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ill="1">
      <alignment vertical="center"/>
    </xf>
  </cellXfs>
  <cellStyles count="9">
    <cellStyle name="Comma 2" xfId="4" xr:uid="{00000000-0005-0000-0000-000031000000}"/>
    <cellStyle name="Normal 2" xfId="3" xr:uid="{00000000-0005-0000-0000-000032000000}"/>
    <cellStyle name="Normal 3" xfId="5" xr:uid="{00000000-0005-0000-0000-000033000000}"/>
    <cellStyle name="Normal 4" xfId="8" xr:uid="{9139D92F-929B-4585-9E6E-4AD6B46EB1AE}"/>
    <cellStyle name="百分比" xfId="7" builtinId="5"/>
    <cellStyle name="常规" xfId="0" builtinId="0"/>
    <cellStyle name="超链接" xfId="1" builtinId="8" hidden="1"/>
    <cellStyle name="千位分隔" xfId="6" builtinId="3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OneDrive/OneDrive%20-%20personalmicrosoftsoftware.ucla.edu/CoVID-19&#35838;&#39064;/COVID-19%20Vaccine%20Model&#65288;&#24352;&#25991;&#23439;&#65289;/Vaccination%20Chart/3-3/covid-vaccination-summary_03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OneDrive/OneDrive%20-%20personalmicrosoftsoftware.ucla.edu/CoVID-19&#35838;&#39064;/COVID-19%20Vaccine%20Model&#65288;&#24352;&#25991;&#23439;&#65289;/Vaccination%20Chart/Vaccine-Country%20Table_03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 cum per100"/>
      <sheetName val="cum-vac-per100"/>
      <sheetName val="PV cum"/>
      <sheetName val="cum-vac"/>
      <sheetName val="PV daily"/>
      <sheetName val="PV daily tier1"/>
      <sheetName val="PV daily tier2"/>
      <sheetName val="PV daily tie3"/>
      <sheetName val="PV last14D"/>
      <sheetName val="last14D"/>
      <sheetName val="daily-vac-per1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L4" t="str">
            <v>Country</v>
          </cell>
          <cell r="CM4" t="str">
            <v>Vac_Days</v>
          </cell>
          <cell r="CN4" t="str">
            <v>Total_Vac</v>
          </cell>
          <cell r="CO4" t="str">
            <v>Avg_Vac_Daily</v>
          </cell>
          <cell r="CP4" t="str">
            <v>Avg_Vac_Last14D</v>
          </cell>
        </row>
        <row r="5">
          <cell r="CL5" t="str">
            <v>Albania</v>
          </cell>
          <cell r="CM5">
            <v>44</v>
          </cell>
          <cell r="CN5">
            <v>3933</v>
          </cell>
          <cell r="CO5">
            <v>89.38636363636364</v>
          </cell>
          <cell r="CP5">
            <v>228.53333333333333</v>
          </cell>
        </row>
        <row r="6">
          <cell r="CL6" t="str">
            <v>Algeria</v>
          </cell>
          <cell r="CM6">
            <v>21</v>
          </cell>
          <cell r="CN6">
            <v>1568</v>
          </cell>
          <cell r="CO6">
            <v>74.666666666666671</v>
          </cell>
          <cell r="CP6">
            <v>85</v>
          </cell>
        </row>
        <row r="7">
          <cell r="CL7" t="str">
            <v>Andorra</v>
          </cell>
          <cell r="CM7">
            <v>32</v>
          </cell>
          <cell r="CN7">
            <v>25508</v>
          </cell>
          <cell r="CO7">
            <v>797.125</v>
          </cell>
          <cell r="CP7">
            <v>940.58333333333337</v>
          </cell>
        </row>
        <row r="8">
          <cell r="CL8" t="str">
            <v>Anguilla</v>
          </cell>
          <cell r="CM8">
            <v>22</v>
          </cell>
          <cell r="CN8">
            <v>272164</v>
          </cell>
          <cell r="CO8">
            <v>12371.09090909091</v>
          </cell>
          <cell r="CP8">
            <v>13392.666666666666</v>
          </cell>
        </row>
        <row r="9">
          <cell r="CL9" t="str">
            <v>Argentina</v>
          </cell>
          <cell r="CM9">
            <v>63</v>
          </cell>
          <cell r="CN9">
            <v>21994</v>
          </cell>
          <cell r="CO9">
            <v>349.11111111111109</v>
          </cell>
          <cell r="CP9">
            <v>544.9375</v>
          </cell>
        </row>
        <row r="10">
          <cell r="CL10" t="str">
            <v>Australia</v>
          </cell>
          <cell r="CM10">
            <v>9</v>
          </cell>
          <cell r="CN10">
            <v>1048</v>
          </cell>
          <cell r="CO10">
            <v>116.44444444444444</v>
          </cell>
          <cell r="CP10">
            <v>116.44444444444444</v>
          </cell>
        </row>
        <row r="11">
          <cell r="CL11" t="str">
            <v>Austria</v>
          </cell>
          <cell r="CM11">
            <v>47</v>
          </cell>
          <cell r="CN11">
            <v>66089</v>
          </cell>
          <cell r="CO11">
            <v>1406.1489361702127</v>
          </cell>
          <cell r="CP11">
            <v>1985.6</v>
          </cell>
        </row>
        <row r="12">
          <cell r="CL12" t="str">
            <v>Azerbaijan</v>
          </cell>
          <cell r="CM12">
            <v>43</v>
          </cell>
          <cell r="CN12">
            <v>26963</v>
          </cell>
          <cell r="CO12">
            <v>627.04651162790697</v>
          </cell>
          <cell r="CP12">
            <v>979</v>
          </cell>
        </row>
        <row r="13">
          <cell r="CL13" t="str">
            <v>Bahrain</v>
          </cell>
          <cell r="CM13">
            <v>69</v>
          </cell>
          <cell r="CN13">
            <v>161624</v>
          </cell>
          <cell r="CO13">
            <v>2342.376811594203</v>
          </cell>
          <cell r="CP13">
            <v>2534.8125</v>
          </cell>
        </row>
        <row r="14">
          <cell r="CL14" t="str">
            <v>Bangladesh</v>
          </cell>
          <cell r="CM14">
            <v>35</v>
          </cell>
          <cell r="CN14">
            <v>18325</v>
          </cell>
          <cell r="CO14">
            <v>523.57142857142856</v>
          </cell>
          <cell r="CP14">
            <v>963.1875</v>
          </cell>
        </row>
        <row r="15">
          <cell r="CL15" t="str">
            <v>Barbados</v>
          </cell>
          <cell r="CM15">
            <v>13</v>
          </cell>
          <cell r="CN15">
            <v>110157</v>
          </cell>
          <cell r="CO15">
            <v>8473.6153846153848</v>
          </cell>
          <cell r="CP15">
            <v>8473.6153846153848</v>
          </cell>
        </row>
        <row r="16">
          <cell r="CL16" t="str">
            <v>Belarus</v>
          </cell>
          <cell r="CM16">
            <v>52</v>
          </cell>
          <cell r="CN16">
            <v>2236</v>
          </cell>
          <cell r="CO16">
            <v>43</v>
          </cell>
          <cell r="CP16">
            <v>43</v>
          </cell>
        </row>
        <row r="17">
          <cell r="CL17" t="str">
            <v>Belgium</v>
          </cell>
          <cell r="CM17">
            <v>63</v>
          </cell>
          <cell r="CN17">
            <v>68549</v>
          </cell>
          <cell r="CO17">
            <v>1088.0793650793651</v>
          </cell>
          <cell r="CP17">
            <v>1415.5333333333333</v>
          </cell>
        </row>
        <row r="18">
          <cell r="CL18" t="str">
            <v>Bermuda</v>
          </cell>
          <cell r="CM18">
            <v>48</v>
          </cell>
          <cell r="CN18">
            <v>311305</v>
          </cell>
          <cell r="CO18">
            <v>6485.520833333333</v>
          </cell>
          <cell r="CP18">
            <v>9223.6153846153848</v>
          </cell>
        </row>
        <row r="19">
          <cell r="CL19" t="str">
            <v>Bolivia</v>
          </cell>
          <cell r="CM19">
            <v>14</v>
          </cell>
          <cell r="CN19">
            <v>683</v>
          </cell>
          <cell r="CO19">
            <v>48.785714285714285</v>
          </cell>
          <cell r="CP19" t="e">
            <v>#DIV/0!</v>
          </cell>
        </row>
        <row r="20">
          <cell r="CL20" t="str">
            <v>Brazil</v>
          </cell>
          <cell r="CM20">
            <v>45</v>
          </cell>
          <cell r="CN20">
            <v>38748</v>
          </cell>
          <cell r="CO20">
            <v>861.06666666666672</v>
          </cell>
          <cell r="CP20">
            <v>1113.375</v>
          </cell>
        </row>
        <row r="21">
          <cell r="CL21" t="str">
            <v>Bulgaria</v>
          </cell>
          <cell r="CM21">
            <v>63</v>
          </cell>
          <cell r="CN21">
            <v>30265</v>
          </cell>
          <cell r="CO21">
            <v>480.39682539682542</v>
          </cell>
          <cell r="CP21">
            <v>1242.4375</v>
          </cell>
        </row>
        <row r="22">
          <cell r="CL22" t="str">
            <v>Cambodia</v>
          </cell>
          <cell r="CM22">
            <v>20</v>
          </cell>
          <cell r="CN22">
            <v>1118</v>
          </cell>
          <cell r="CO22">
            <v>55.9</v>
          </cell>
          <cell r="CP22">
            <v>58.266666666666666</v>
          </cell>
        </row>
        <row r="23">
          <cell r="CL23" t="str">
            <v>Canada</v>
          </cell>
          <cell r="CM23">
            <v>78</v>
          </cell>
          <cell r="CN23">
            <v>48724</v>
          </cell>
          <cell r="CO23">
            <v>624.66666666666663</v>
          </cell>
          <cell r="CP23">
            <v>1069.5</v>
          </cell>
        </row>
        <row r="24">
          <cell r="CL24" t="str">
            <v>Cayman Islands</v>
          </cell>
          <cell r="CM24">
            <v>61</v>
          </cell>
          <cell r="CN24">
            <v>305995</v>
          </cell>
          <cell r="CO24">
            <v>5016.311475409836</v>
          </cell>
          <cell r="CP24">
            <v>6348</v>
          </cell>
        </row>
        <row r="25">
          <cell r="CL25" t="str">
            <v>Chile</v>
          </cell>
          <cell r="CM25">
            <v>67</v>
          </cell>
          <cell r="CN25">
            <v>177674</v>
          </cell>
          <cell r="CO25">
            <v>2651.8507462686566</v>
          </cell>
          <cell r="CP25">
            <v>6036.8125</v>
          </cell>
        </row>
        <row r="26">
          <cell r="CL26" t="str">
            <v>China</v>
          </cell>
          <cell r="CM26">
            <v>75</v>
          </cell>
          <cell r="CN26">
            <v>34516</v>
          </cell>
          <cell r="CO26">
            <v>460.21333333333331</v>
          </cell>
          <cell r="CP26">
            <v>445.5</v>
          </cell>
        </row>
        <row r="27">
          <cell r="CL27" t="str">
            <v>Colombia</v>
          </cell>
          <cell r="CM27">
            <v>14</v>
          </cell>
          <cell r="CN27">
            <v>2410</v>
          </cell>
          <cell r="CO27">
            <v>172.14285714285714</v>
          </cell>
          <cell r="CP27">
            <v>172.14285714285714</v>
          </cell>
        </row>
        <row r="28">
          <cell r="CL28" t="str">
            <v>Costa Rica</v>
          </cell>
          <cell r="CM28">
            <v>67</v>
          </cell>
          <cell r="CN28">
            <v>25448</v>
          </cell>
          <cell r="CO28">
            <v>379.82089552238807</v>
          </cell>
          <cell r="CP28">
            <v>582.33333333333337</v>
          </cell>
        </row>
        <row r="29">
          <cell r="CL29" t="str">
            <v>Croatia</v>
          </cell>
          <cell r="CM29">
            <v>61</v>
          </cell>
          <cell r="CN29">
            <v>46818</v>
          </cell>
          <cell r="CO29">
            <v>767.50819672131149</v>
          </cell>
          <cell r="CP29">
            <v>1401.6</v>
          </cell>
        </row>
        <row r="30">
          <cell r="CL30" t="str">
            <v>Cyprus</v>
          </cell>
          <cell r="CM30">
            <v>51</v>
          </cell>
          <cell r="CN30">
            <v>72363</v>
          </cell>
          <cell r="CO30">
            <v>1418.8823529411766</v>
          </cell>
          <cell r="CP30">
            <v>2333.6666666666665</v>
          </cell>
        </row>
        <row r="31">
          <cell r="CL31" t="str">
            <v>Czechia</v>
          </cell>
          <cell r="CM31">
            <v>65</v>
          </cell>
          <cell r="CN31">
            <v>61643</v>
          </cell>
          <cell r="CO31">
            <v>948.35384615384612</v>
          </cell>
          <cell r="CP31">
            <v>1333.6875</v>
          </cell>
        </row>
        <row r="32">
          <cell r="CL32" t="str">
            <v>Denmark</v>
          </cell>
          <cell r="CM32">
            <v>64</v>
          </cell>
          <cell r="CN32">
            <v>102061</v>
          </cell>
          <cell r="CO32">
            <v>1594.703125</v>
          </cell>
          <cell r="CP32">
            <v>2374.8666666666668</v>
          </cell>
        </row>
        <row r="33">
          <cell r="CL33" t="str">
            <v>Dominican Republic</v>
          </cell>
          <cell r="CM33">
            <v>9</v>
          </cell>
          <cell r="CN33">
            <v>1817</v>
          </cell>
          <cell r="CO33">
            <v>201.88888888888889</v>
          </cell>
          <cell r="CP33">
            <v>201.88888888888889</v>
          </cell>
        </row>
        <row r="34">
          <cell r="CL34" t="str">
            <v>Ecuador</v>
          </cell>
          <cell r="CM34">
            <v>39</v>
          </cell>
          <cell r="CN34">
            <v>1855</v>
          </cell>
          <cell r="CO34">
            <v>47.564102564102562</v>
          </cell>
          <cell r="CP34">
            <v>92.333333333333329</v>
          </cell>
        </row>
        <row r="35">
          <cell r="CL35" t="str">
            <v>Egypt</v>
          </cell>
          <cell r="CM35">
            <v>6</v>
          </cell>
          <cell r="CN35">
            <v>12</v>
          </cell>
          <cell r="CO35">
            <v>2</v>
          </cell>
          <cell r="CP35" t="e">
            <v>#DIV/0!</v>
          </cell>
        </row>
        <row r="36">
          <cell r="CL36" t="str">
            <v>El Salvador</v>
          </cell>
          <cell r="CM36">
            <v>8</v>
          </cell>
          <cell r="CN36">
            <v>1770</v>
          </cell>
          <cell r="CO36">
            <v>221.25</v>
          </cell>
          <cell r="CP36">
            <v>221.25</v>
          </cell>
        </row>
        <row r="37">
          <cell r="CL37" t="str">
            <v>England</v>
          </cell>
          <cell r="CM37">
            <v>78</v>
          </cell>
          <cell r="CN37">
            <v>306881</v>
          </cell>
          <cell r="CO37">
            <v>3934.3717948717949</v>
          </cell>
          <cell r="CP37">
            <v>5667.0666666666666</v>
          </cell>
        </row>
        <row r="38">
          <cell r="CL38" t="str">
            <v>Estonia</v>
          </cell>
          <cell r="CM38">
            <v>64</v>
          </cell>
          <cell r="CN38">
            <v>81514</v>
          </cell>
          <cell r="CO38">
            <v>1273.65625</v>
          </cell>
          <cell r="CP38">
            <v>2138.875</v>
          </cell>
        </row>
        <row r="39">
          <cell r="CL39" t="str">
            <v>European Union</v>
          </cell>
          <cell r="CM39">
            <v>84</v>
          </cell>
          <cell r="CN39">
            <v>73366</v>
          </cell>
          <cell r="CO39">
            <v>873.40476190476193</v>
          </cell>
          <cell r="CP39">
            <v>1767.4375</v>
          </cell>
        </row>
        <row r="40">
          <cell r="CL40" t="str">
            <v>Faeroe Islands</v>
          </cell>
          <cell r="CM40">
            <v>26</v>
          </cell>
          <cell r="CN40">
            <v>44698</v>
          </cell>
          <cell r="CO40">
            <v>1719.1538461538462</v>
          </cell>
          <cell r="CP40">
            <v>1338.4</v>
          </cell>
        </row>
        <row r="41">
          <cell r="CL41" t="str">
            <v>Falkland Islands</v>
          </cell>
          <cell r="CM41">
            <v>15</v>
          </cell>
          <cell r="CN41">
            <v>633078</v>
          </cell>
          <cell r="CO41">
            <v>42205.2</v>
          </cell>
          <cell r="CP41">
            <v>31653.75</v>
          </cell>
        </row>
        <row r="42">
          <cell r="CL42" t="str">
            <v>Finland</v>
          </cell>
          <cell r="CM42">
            <v>60</v>
          </cell>
          <cell r="CN42">
            <v>75632</v>
          </cell>
          <cell r="CO42">
            <v>1260.5333333333333</v>
          </cell>
          <cell r="CP42">
            <v>2053.9333333333334</v>
          </cell>
        </row>
        <row r="43">
          <cell r="CL43" t="str">
            <v>France</v>
          </cell>
          <cell r="CM43">
            <v>64</v>
          </cell>
          <cell r="CN43">
            <v>64551</v>
          </cell>
          <cell r="CO43">
            <v>1008.609375</v>
          </cell>
          <cell r="CP43">
            <v>1722.3333333333333</v>
          </cell>
        </row>
        <row r="44">
          <cell r="CL44" t="str">
            <v>Germany</v>
          </cell>
          <cell r="CM44">
            <v>65</v>
          </cell>
          <cell r="CN44">
            <v>73575</v>
          </cell>
          <cell r="CO44">
            <v>1131.9230769230769</v>
          </cell>
          <cell r="CP44">
            <v>1667</v>
          </cell>
        </row>
        <row r="45">
          <cell r="CL45" t="str">
            <v>Gibraltar</v>
          </cell>
          <cell r="CM45">
            <v>50</v>
          </cell>
          <cell r="CN45">
            <v>1129090</v>
          </cell>
          <cell r="CO45">
            <v>22581.8</v>
          </cell>
          <cell r="CP45">
            <v>24497.200000000001</v>
          </cell>
        </row>
        <row r="46">
          <cell r="CL46" t="str">
            <v>Greece</v>
          </cell>
          <cell r="CM46">
            <v>64</v>
          </cell>
          <cell r="CN46">
            <v>84363</v>
          </cell>
          <cell r="CO46">
            <v>1318.171875</v>
          </cell>
          <cell r="CP46">
            <v>2377.4375</v>
          </cell>
        </row>
        <row r="47">
          <cell r="CL47" t="str">
            <v>Guatemala</v>
          </cell>
          <cell r="CM47">
            <v>4</v>
          </cell>
          <cell r="CN47">
            <v>201</v>
          </cell>
          <cell r="CO47">
            <v>50.25</v>
          </cell>
          <cell r="CP47">
            <v>50.25</v>
          </cell>
        </row>
        <row r="48">
          <cell r="CL48" t="str">
            <v>Guernsey</v>
          </cell>
          <cell r="CM48">
            <v>37</v>
          </cell>
          <cell r="CN48">
            <v>243393</v>
          </cell>
          <cell r="CO48">
            <v>6578.1891891891892</v>
          </cell>
          <cell r="CP48">
            <v>3430.125</v>
          </cell>
        </row>
        <row r="49">
          <cell r="CL49" t="str">
            <v>Guyana</v>
          </cell>
          <cell r="CM49">
            <v>11</v>
          </cell>
          <cell r="CN49">
            <v>2347</v>
          </cell>
          <cell r="CO49">
            <v>213.36363636363637</v>
          </cell>
          <cell r="CP49">
            <v>213.875</v>
          </cell>
        </row>
        <row r="50">
          <cell r="CL50" t="str">
            <v>Hong Kong</v>
          </cell>
          <cell r="CM50">
            <v>7</v>
          </cell>
          <cell r="CN50">
            <v>2667</v>
          </cell>
          <cell r="CO50">
            <v>381</v>
          </cell>
          <cell r="CP50">
            <v>381</v>
          </cell>
        </row>
        <row r="51">
          <cell r="CL51" t="str">
            <v>Hungary</v>
          </cell>
          <cell r="CM51">
            <v>64</v>
          </cell>
          <cell r="CN51">
            <v>91118</v>
          </cell>
          <cell r="CO51">
            <v>1423.71875</v>
          </cell>
          <cell r="CP51">
            <v>2868.625</v>
          </cell>
        </row>
        <row r="52">
          <cell r="CL52" t="str">
            <v>Iceland</v>
          </cell>
          <cell r="CM52">
            <v>62</v>
          </cell>
          <cell r="CN52">
            <v>81130</v>
          </cell>
          <cell r="CO52">
            <v>1308.5483870967741</v>
          </cell>
          <cell r="CP52">
            <v>2458.75</v>
          </cell>
        </row>
        <row r="53">
          <cell r="CL53" t="str">
            <v>India</v>
          </cell>
          <cell r="CM53">
            <v>46</v>
          </cell>
          <cell r="CN53">
            <v>10508</v>
          </cell>
          <cell r="CO53">
            <v>228.43478260869566</v>
          </cell>
          <cell r="CP53">
            <v>300.8125</v>
          </cell>
        </row>
        <row r="54">
          <cell r="CL54" t="str">
            <v>Indonesia</v>
          </cell>
          <cell r="CM54">
            <v>49</v>
          </cell>
          <cell r="CN54">
            <v>9597</v>
          </cell>
          <cell r="CO54">
            <v>195.85714285714286</v>
          </cell>
          <cell r="CP54">
            <v>295.4375</v>
          </cell>
        </row>
        <row r="55">
          <cell r="CL55" t="str">
            <v>Iran</v>
          </cell>
          <cell r="CM55">
            <v>9</v>
          </cell>
          <cell r="CN55">
            <v>159</v>
          </cell>
          <cell r="CO55">
            <v>17.666666666666668</v>
          </cell>
          <cell r="CP55">
            <v>11.333333333333334</v>
          </cell>
        </row>
        <row r="56">
          <cell r="CL56" t="str">
            <v>Ireland</v>
          </cell>
          <cell r="CM56">
            <v>58</v>
          </cell>
          <cell r="CN56">
            <v>79590</v>
          </cell>
          <cell r="CO56">
            <v>1372.2413793103449</v>
          </cell>
          <cell r="CP56">
            <v>2080</v>
          </cell>
        </row>
        <row r="57">
          <cell r="CL57" t="str">
            <v>Isle of Man</v>
          </cell>
          <cell r="CM57">
            <v>40</v>
          </cell>
          <cell r="CN57">
            <v>205615</v>
          </cell>
          <cell r="CO57">
            <v>5140.375</v>
          </cell>
          <cell r="CP57">
            <v>5785.3125</v>
          </cell>
        </row>
        <row r="58">
          <cell r="CL58" t="str">
            <v>Israel</v>
          </cell>
          <cell r="CM58">
            <v>73</v>
          </cell>
          <cell r="CN58">
            <v>938817</v>
          </cell>
          <cell r="CO58">
            <v>12860.506849315068</v>
          </cell>
          <cell r="CP58">
            <v>13760.375</v>
          </cell>
        </row>
        <row r="59">
          <cell r="CL59" t="str">
            <v>Italy</v>
          </cell>
          <cell r="CM59">
            <v>65</v>
          </cell>
          <cell r="CN59">
            <v>69921</v>
          </cell>
          <cell r="CO59">
            <v>1075.7076923076922</v>
          </cell>
          <cell r="CP59">
            <v>1405.1875</v>
          </cell>
        </row>
        <row r="60">
          <cell r="CL60" t="str">
            <v>Japan</v>
          </cell>
          <cell r="CM60">
            <v>13</v>
          </cell>
          <cell r="CN60">
            <v>263</v>
          </cell>
          <cell r="CO60">
            <v>20.23076923076923</v>
          </cell>
          <cell r="CP60">
            <v>20.23076923076923</v>
          </cell>
        </row>
        <row r="61">
          <cell r="CL61" t="str">
            <v>Jersey</v>
          </cell>
          <cell r="CM61">
            <v>28</v>
          </cell>
          <cell r="CN61">
            <v>177714</v>
          </cell>
          <cell r="CO61">
            <v>6346.9285714285716</v>
          </cell>
          <cell r="CP61">
            <v>5708.7142857142853</v>
          </cell>
        </row>
        <row r="62">
          <cell r="CL62" t="str">
            <v>Jordan</v>
          </cell>
          <cell r="CM62">
            <v>44</v>
          </cell>
          <cell r="CN62">
            <v>10443</v>
          </cell>
          <cell r="CO62">
            <v>237.34090909090909</v>
          </cell>
          <cell r="CP62">
            <v>342.36363636363637</v>
          </cell>
        </row>
        <row r="63">
          <cell r="CL63" t="str">
            <v>Kazakhstan</v>
          </cell>
          <cell r="CM63">
            <v>24</v>
          </cell>
          <cell r="CN63">
            <v>1291</v>
          </cell>
          <cell r="CO63">
            <v>53.791666666666664</v>
          </cell>
          <cell r="CP63">
            <v>36.9</v>
          </cell>
        </row>
        <row r="64">
          <cell r="CL64" t="str">
            <v>Kuwait</v>
          </cell>
          <cell r="CM64">
            <v>49</v>
          </cell>
          <cell r="CN64">
            <v>36248</v>
          </cell>
          <cell r="CO64">
            <v>739.75510204081638</v>
          </cell>
          <cell r="CP64">
            <v>1639</v>
          </cell>
        </row>
        <row r="65">
          <cell r="CL65" t="str">
            <v>Latvia</v>
          </cell>
          <cell r="CM65">
            <v>43</v>
          </cell>
          <cell r="CN65">
            <v>23724</v>
          </cell>
          <cell r="CO65">
            <v>551.72093023255809</v>
          </cell>
          <cell r="CP65">
            <v>874.8125</v>
          </cell>
        </row>
        <row r="66">
          <cell r="CL66" t="str">
            <v>Lebanon</v>
          </cell>
          <cell r="CM66">
            <v>17</v>
          </cell>
          <cell r="CN66">
            <v>5545</v>
          </cell>
          <cell r="CO66">
            <v>326.1764705882353</v>
          </cell>
          <cell r="CP66">
            <v>346.125</v>
          </cell>
        </row>
        <row r="67">
          <cell r="CL67" t="str">
            <v>Liechtenstein</v>
          </cell>
          <cell r="CM67">
            <v>25</v>
          </cell>
          <cell r="CN67">
            <v>40356</v>
          </cell>
          <cell r="CO67">
            <v>1614.24</v>
          </cell>
          <cell r="CP67">
            <v>2316.8571428571427</v>
          </cell>
        </row>
        <row r="68">
          <cell r="CL68" t="str">
            <v>Lithuania</v>
          </cell>
          <cell r="CM68">
            <v>84</v>
          </cell>
          <cell r="CN68">
            <v>87039</v>
          </cell>
          <cell r="CO68">
            <v>1036.1785714285713</v>
          </cell>
          <cell r="CP68">
            <v>2129.5</v>
          </cell>
        </row>
        <row r="69">
          <cell r="CL69" t="str">
            <v>Luxembourg</v>
          </cell>
          <cell r="CM69">
            <v>61</v>
          </cell>
          <cell r="CN69">
            <v>56572</v>
          </cell>
          <cell r="CO69">
            <v>927.40983606557381</v>
          </cell>
          <cell r="CP69">
            <v>1669.2</v>
          </cell>
        </row>
        <row r="70">
          <cell r="CL70" t="str">
            <v>Macao</v>
          </cell>
          <cell r="CM70">
            <v>10</v>
          </cell>
          <cell r="CN70">
            <v>4156</v>
          </cell>
          <cell r="CO70">
            <v>415.6</v>
          </cell>
          <cell r="CP70">
            <v>264.25</v>
          </cell>
        </row>
        <row r="71">
          <cell r="CL71" t="str">
            <v>Malaysia</v>
          </cell>
          <cell r="CM71">
            <v>6</v>
          </cell>
          <cell r="CN71">
            <v>331</v>
          </cell>
          <cell r="CO71">
            <v>55.166666666666664</v>
          </cell>
          <cell r="CP71">
            <v>55.166666666666664</v>
          </cell>
        </row>
        <row r="72">
          <cell r="CL72" t="str">
            <v>Maldives</v>
          </cell>
          <cell r="CM72">
            <v>28</v>
          </cell>
          <cell r="CN72">
            <v>202096</v>
          </cell>
          <cell r="CO72">
            <v>7217.7142857142853</v>
          </cell>
          <cell r="CP72">
            <v>9457.3125</v>
          </cell>
        </row>
        <row r="73">
          <cell r="CL73" t="str">
            <v>Malta</v>
          </cell>
          <cell r="CM73">
            <v>43</v>
          </cell>
          <cell r="CN73">
            <v>153336</v>
          </cell>
          <cell r="CO73">
            <v>3565.953488372093</v>
          </cell>
          <cell r="CP73">
            <v>4394.7333333333336</v>
          </cell>
        </row>
        <row r="74">
          <cell r="CL74" t="str">
            <v>Mauritius</v>
          </cell>
          <cell r="CM74">
            <v>23</v>
          </cell>
          <cell r="CN74">
            <v>2554</v>
          </cell>
          <cell r="CO74">
            <v>111.04347826086956</v>
          </cell>
          <cell r="CP74">
            <v>178</v>
          </cell>
        </row>
        <row r="75">
          <cell r="CL75" t="str">
            <v>Mexico</v>
          </cell>
          <cell r="CM75">
            <v>68</v>
          </cell>
          <cell r="CN75">
            <v>17975</v>
          </cell>
          <cell r="CO75">
            <v>264.33823529411762</v>
          </cell>
          <cell r="CP75">
            <v>770.5625</v>
          </cell>
        </row>
        <row r="76">
          <cell r="CL76" t="str">
            <v>Monaco</v>
          </cell>
          <cell r="CM76">
            <v>19</v>
          </cell>
          <cell r="CN76">
            <v>61009</v>
          </cell>
          <cell r="CO76">
            <v>3211</v>
          </cell>
          <cell r="CP76" t="e">
            <v>#DIV/0!</v>
          </cell>
        </row>
        <row r="77">
          <cell r="CL77" t="str">
            <v>Mongolia</v>
          </cell>
          <cell r="CM77">
            <v>4</v>
          </cell>
          <cell r="CN77">
            <v>1504</v>
          </cell>
          <cell r="CO77">
            <v>376</v>
          </cell>
          <cell r="CP77">
            <v>376</v>
          </cell>
        </row>
        <row r="78">
          <cell r="CL78" t="str">
            <v>Montenegro</v>
          </cell>
          <cell r="CM78">
            <v>9</v>
          </cell>
          <cell r="CN78">
            <v>2955</v>
          </cell>
          <cell r="CO78">
            <v>328.33333333333331</v>
          </cell>
          <cell r="CP78">
            <v>328.33333333333331</v>
          </cell>
        </row>
        <row r="79">
          <cell r="CL79" t="str">
            <v>Montserrat</v>
          </cell>
          <cell r="CM79">
            <v>15</v>
          </cell>
          <cell r="CN79">
            <v>129030</v>
          </cell>
          <cell r="CO79">
            <v>8602</v>
          </cell>
          <cell r="CP79">
            <v>8602</v>
          </cell>
        </row>
        <row r="80">
          <cell r="CL80" t="str">
            <v>Morocco</v>
          </cell>
          <cell r="CM80">
            <v>33</v>
          </cell>
          <cell r="CN80">
            <v>99063</v>
          </cell>
          <cell r="CO80">
            <v>3001.909090909091</v>
          </cell>
          <cell r="CP80">
            <v>4308.9375</v>
          </cell>
        </row>
        <row r="81">
          <cell r="CL81" t="str">
            <v>Myanmar</v>
          </cell>
          <cell r="CM81">
            <v>7</v>
          </cell>
          <cell r="CN81">
            <v>1522</v>
          </cell>
          <cell r="CO81">
            <v>217.42857142857142</v>
          </cell>
          <cell r="CP81" t="e">
            <v>#DIV/0!</v>
          </cell>
        </row>
        <row r="82">
          <cell r="CL82" t="str">
            <v>Nepal</v>
          </cell>
          <cell r="CM82">
            <v>25</v>
          </cell>
          <cell r="CN82">
            <v>14179</v>
          </cell>
          <cell r="CO82">
            <v>567.16</v>
          </cell>
          <cell r="CP82">
            <v>523</v>
          </cell>
        </row>
        <row r="83">
          <cell r="CL83" t="str">
            <v>Netherlands</v>
          </cell>
          <cell r="CM83">
            <v>54</v>
          </cell>
          <cell r="CN83">
            <v>55466</v>
          </cell>
          <cell r="CO83">
            <v>1027.148148148148</v>
          </cell>
          <cell r="CP83">
            <v>1601.4</v>
          </cell>
        </row>
        <row r="84">
          <cell r="CL84" t="str">
            <v>New Zealand</v>
          </cell>
          <cell r="CM84">
            <v>10</v>
          </cell>
          <cell r="CN84">
            <v>276</v>
          </cell>
          <cell r="CO84">
            <v>27.6</v>
          </cell>
          <cell r="CP84">
            <v>27.6</v>
          </cell>
        </row>
        <row r="85">
          <cell r="CL85" t="str">
            <v>Northern Cyprus</v>
          </cell>
          <cell r="CM85">
            <v>8</v>
          </cell>
          <cell r="CN85">
            <v>23146</v>
          </cell>
          <cell r="CO85">
            <v>2893.25</v>
          </cell>
          <cell r="CP85" t="e">
            <v>#DIV/0!</v>
          </cell>
        </row>
        <row r="86">
          <cell r="CL86" t="str">
            <v>Northern Ireland</v>
          </cell>
          <cell r="CM86">
            <v>78</v>
          </cell>
          <cell r="CN86">
            <v>287817</v>
          </cell>
          <cell r="CO86">
            <v>3689.9615384615386</v>
          </cell>
          <cell r="CP86">
            <v>5279.2</v>
          </cell>
        </row>
        <row r="87">
          <cell r="CL87" t="str">
            <v>Norway</v>
          </cell>
          <cell r="CM87">
            <v>64</v>
          </cell>
          <cell r="CN87">
            <v>87091</v>
          </cell>
          <cell r="CO87">
            <v>1360.796875</v>
          </cell>
          <cell r="CP87">
            <v>2372.4666666666667</v>
          </cell>
        </row>
        <row r="88">
          <cell r="CL88" t="str">
            <v>Oman</v>
          </cell>
          <cell r="CM88">
            <v>57</v>
          </cell>
          <cell r="CN88">
            <v>12891</v>
          </cell>
          <cell r="CO88">
            <v>226.15789473684211</v>
          </cell>
          <cell r="CP88">
            <v>402.33333333333331</v>
          </cell>
        </row>
        <row r="89">
          <cell r="CL89" t="str">
            <v>Pakistan</v>
          </cell>
          <cell r="CM89">
            <v>19</v>
          </cell>
          <cell r="CN89">
            <v>307</v>
          </cell>
          <cell r="CO89">
            <v>16.157894736842106</v>
          </cell>
          <cell r="CP89">
            <v>17.571428571428573</v>
          </cell>
        </row>
        <row r="90">
          <cell r="CL90" t="str">
            <v>Panama</v>
          </cell>
          <cell r="CM90">
            <v>34</v>
          </cell>
          <cell r="CN90">
            <v>18893</v>
          </cell>
          <cell r="CO90">
            <v>555.67647058823525</v>
          </cell>
          <cell r="CP90">
            <v>1379.3636363636363</v>
          </cell>
        </row>
        <row r="91">
          <cell r="CL91" t="str">
            <v>Paraguay</v>
          </cell>
          <cell r="CM91">
            <v>4</v>
          </cell>
          <cell r="CN91">
            <v>140</v>
          </cell>
          <cell r="CO91">
            <v>35</v>
          </cell>
          <cell r="CP91">
            <v>35</v>
          </cell>
        </row>
        <row r="92">
          <cell r="CL92" t="str">
            <v>Peru</v>
          </cell>
          <cell r="CM92">
            <v>20</v>
          </cell>
          <cell r="CN92">
            <v>10246</v>
          </cell>
          <cell r="CO92">
            <v>512.29999999999995</v>
          </cell>
          <cell r="CP92">
            <v>449.66666666666669</v>
          </cell>
        </row>
        <row r="93">
          <cell r="CL93" t="str">
            <v>Poland</v>
          </cell>
          <cell r="CM93">
            <v>63</v>
          </cell>
          <cell r="CN93">
            <v>84964</v>
          </cell>
          <cell r="CO93">
            <v>1348.6349206349207</v>
          </cell>
          <cell r="CP93">
            <v>2169.6666666666665</v>
          </cell>
        </row>
        <row r="94">
          <cell r="CL94" t="str">
            <v>Portugal</v>
          </cell>
          <cell r="CM94">
            <v>65</v>
          </cell>
          <cell r="CN94">
            <v>81465</v>
          </cell>
          <cell r="CO94">
            <v>1253.3076923076924</v>
          </cell>
          <cell r="CP94">
            <v>2258</v>
          </cell>
        </row>
        <row r="95">
          <cell r="CL95" t="str">
            <v>Qatar</v>
          </cell>
          <cell r="CM95">
            <v>58</v>
          </cell>
          <cell r="CN95">
            <v>45543</v>
          </cell>
          <cell r="CO95">
            <v>785.22413793103453</v>
          </cell>
          <cell r="CP95">
            <v>1488</v>
          </cell>
        </row>
        <row r="96">
          <cell r="CL96" t="str">
            <v>Romania</v>
          </cell>
          <cell r="CM96">
            <v>64</v>
          </cell>
          <cell r="CN96">
            <v>78279</v>
          </cell>
          <cell r="CO96">
            <v>1223.109375</v>
          </cell>
          <cell r="CP96">
            <v>1717.4</v>
          </cell>
        </row>
        <row r="97">
          <cell r="CL97" t="str">
            <v>Russia</v>
          </cell>
          <cell r="CM97">
            <v>77</v>
          </cell>
          <cell r="CN97">
            <v>34759</v>
          </cell>
          <cell r="CO97">
            <v>451.41558441558442</v>
          </cell>
          <cell r="CP97">
            <v>485.4375</v>
          </cell>
        </row>
        <row r="98">
          <cell r="CL98" t="str">
            <v>San Marino</v>
          </cell>
          <cell r="CM98">
            <v>2</v>
          </cell>
          <cell r="CN98">
            <v>7072</v>
          </cell>
          <cell r="CO98">
            <v>3536</v>
          </cell>
          <cell r="CP98">
            <v>3536</v>
          </cell>
        </row>
        <row r="99">
          <cell r="CL99" t="str">
            <v>Saudi Arabia</v>
          </cell>
          <cell r="CM99">
            <v>55</v>
          </cell>
          <cell r="CN99">
            <v>20158</v>
          </cell>
          <cell r="CO99">
            <v>366.5090909090909</v>
          </cell>
          <cell r="CP99">
            <v>506.5</v>
          </cell>
        </row>
        <row r="100">
          <cell r="CL100" t="str">
            <v>Scotland</v>
          </cell>
          <cell r="CM100">
            <v>78</v>
          </cell>
          <cell r="CN100">
            <v>298914</v>
          </cell>
          <cell r="CO100">
            <v>3832.2307692307691</v>
          </cell>
          <cell r="CP100">
            <v>6306.6</v>
          </cell>
        </row>
        <row r="101">
          <cell r="CL101" t="str">
            <v>Senegal</v>
          </cell>
          <cell r="CM101">
            <v>7</v>
          </cell>
          <cell r="CN101">
            <v>1560</v>
          </cell>
          <cell r="CO101">
            <v>222.85714285714286</v>
          </cell>
          <cell r="CP101">
            <v>222.85714285714286</v>
          </cell>
        </row>
        <row r="102">
          <cell r="CL102" t="str">
            <v>Serbia</v>
          </cell>
          <cell r="CM102">
            <v>53</v>
          </cell>
          <cell r="CN102">
            <v>208575</v>
          </cell>
          <cell r="CO102">
            <v>3935.3773584905662</v>
          </cell>
          <cell r="CP102">
            <v>6110.375</v>
          </cell>
        </row>
        <row r="103">
          <cell r="CL103" t="str">
            <v>Seychelles</v>
          </cell>
          <cell r="CM103">
            <v>51</v>
          </cell>
          <cell r="CN103">
            <v>793197</v>
          </cell>
          <cell r="CO103">
            <v>15552.882352941177</v>
          </cell>
          <cell r="CP103">
            <v>17638.066666666666</v>
          </cell>
        </row>
        <row r="104">
          <cell r="CL104" t="str">
            <v>Singapore</v>
          </cell>
          <cell r="CM104">
            <v>49</v>
          </cell>
          <cell r="CN104">
            <v>83531</v>
          </cell>
          <cell r="CO104">
            <v>1704.7142857142858</v>
          </cell>
          <cell r="CP104">
            <v>2387.2666666666669</v>
          </cell>
        </row>
        <row r="105">
          <cell r="CL105" t="str">
            <v>Slovakia</v>
          </cell>
          <cell r="CM105">
            <v>56</v>
          </cell>
          <cell r="CN105">
            <v>80517</v>
          </cell>
          <cell r="CO105">
            <v>1437.8035714285713</v>
          </cell>
          <cell r="CP105">
            <v>1991.2</v>
          </cell>
        </row>
        <row r="106">
          <cell r="CL106" t="str">
            <v>Slovenia</v>
          </cell>
          <cell r="CM106">
            <v>64</v>
          </cell>
          <cell r="CN106">
            <v>78799</v>
          </cell>
          <cell r="CO106">
            <v>1231.234375</v>
          </cell>
          <cell r="CP106">
            <v>1761.2666666666667</v>
          </cell>
        </row>
        <row r="107">
          <cell r="CL107" t="str">
            <v>South Africa</v>
          </cell>
          <cell r="CM107">
            <v>12</v>
          </cell>
          <cell r="CN107">
            <v>941</v>
          </cell>
          <cell r="CO107">
            <v>78.416666666666671</v>
          </cell>
          <cell r="CP107">
            <v>78.416666666666671</v>
          </cell>
        </row>
        <row r="108">
          <cell r="CL108" t="str">
            <v>South Korea</v>
          </cell>
          <cell r="CM108">
            <v>5</v>
          </cell>
          <cell r="CN108">
            <v>1303</v>
          </cell>
          <cell r="CO108">
            <v>260.60000000000002</v>
          </cell>
          <cell r="CP108">
            <v>260.60000000000002</v>
          </cell>
        </row>
        <row r="109">
          <cell r="CL109" t="str">
            <v>Spain</v>
          </cell>
          <cell r="CM109">
            <v>56</v>
          </cell>
          <cell r="CN109">
            <v>79260</v>
          </cell>
          <cell r="CO109">
            <v>1415.3571428571429</v>
          </cell>
          <cell r="CP109">
            <v>1794.4</v>
          </cell>
        </row>
        <row r="110">
          <cell r="CL110" t="str">
            <v>Sri Lanka</v>
          </cell>
          <cell r="CM110">
            <v>33</v>
          </cell>
          <cell r="CN110">
            <v>23480</v>
          </cell>
          <cell r="CO110">
            <v>711.5151515151515</v>
          </cell>
          <cell r="CP110">
            <v>800.375</v>
          </cell>
        </row>
        <row r="111">
          <cell r="CL111" t="str">
            <v>Sweden</v>
          </cell>
          <cell r="CM111">
            <v>65</v>
          </cell>
          <cell r="CN111">
            <v>73295</v>
          </cell>
          <cell r="CO111">
            <v>1127.6153846153845</v>
          </cell>
          <cell r="CP111">
            <v>1625.9375</v>
          </cell>
        </row>
        <row r="112">
          <cell r="CL112" t="str">
            <v>Switzerland</v>
          </cell>
          <cell r="CM112">
            <v>35</v>
          </cell>
          <cell r="CN112">
            <v>67815</v>
          </cell>
          <cell r="CO112">
            <v>1937.5714285714287</v>
          </cell>
          <cell r="CP112">
            <v>2173.2857142857142</v>
          </cell>
        </row>
        <row r="113">
          <cell r="CL113" t="str">
            <v>Thailand</v>
          </cell>
          <cell r="CM113">
            <v>2</v>
          </cell>
          <cell r="CN113">
            <v>4</v>
          </cell>
          <cell r="CO113">
            <v>2</v>
          </cell>
          <cell r="CP113">
            <v>2</v>
          </cell>
        </row>
        <row r="114">
          <cell r="CL114" t="str">
            <v>Trinidad and Tobago</v>
          </cell>
          <cell r="CM114">
            <v>7</v>
          </cell>
          <cell r="CN114">
            <v>315</v>
          </cell>
          <cell r="CO114">
            <v>45</v>
          </cell>
          <cell r="CP114">
            <v>45</v>
          </cell>
        </row>
        <row r="115">
          <cell r="CL115" t="str">
            <v>Turkey</v>
          </cell>
          <cell r="CM115">
            <v>48</v>
          </cell>
          <cell r="CN115">
            <v>108326</v>
          </cell>
          <cell r="CO115">
            <v>2256.7916666666665</v>
          </cell>
          <cell r="CP115">
            <v>3899.25</v>
          </cell>
        </row>
        <row r="116">
          <cell r="CL116" t="str">
            <v>Turks and Caicos Islands</v>
          </cell>
          <cell r="CM116">
            <v>29</v>
          </cell>
          <cell r="CN116">
            <v>166286</v>
          </cell>
          <cell r="CO116">
            <v>5734</v>
          </cell>
          <cell r="CP116" t="e">
            <v>#DIV/0!</v>
          </cell>
        </row>
        <row r="117">
          <cell r="CL117" t="str">
            <v>Ukraine</v>
          </cell>
          <cell r="CM117">
            <v>6</v>
          </cell>
          <cell r="CN117">
            <v>153</v>
          </cell>
          <cell r="CO117">
            <v>25.5</v>
          </cell>
          <cell r="CP117">
            <v>25.5</v>
          </cell>
        </row>
        <row r="118">
          <cell r="CL118" t="str">
            <v>United Arab Emirates</v>
          </cell>
          <cell r="CM118">
            <v>56</v>
          </cell>
          <cell r="CN118">
            <v>530288</v>
          </cell>
          <cell r="CO118">
            <v>9469.4285714285706</v>
          </cell>
          <cell r="CP118">
            <v>7510.75</v>
          </cell>
        </row>
        <row r="119">
          <cell r="CL119" t="str">
            <v>United Kingdom</v>
          </cell>
          <cell r="CM119">
            <v>78</v>
          </cell>
          <cell r="CN119">
            <v>301200</v>
          </cell>
          <cell r="CO119">
            <v>3861.5384615384614</v>
          </cell>
          <cell r="CP119">
            <v>5628.666666666667</v>
          </cell>
        </row>
        <row r="120">
          <cell r="CL120" t="str">
            <v>United States</v>
          </cell>
          <cell r="CM120">
            <v>72</v>
          </cell>
          <cell r="CN120">
            <v>216863</v>
          </cell>
          <cell r="CO120">
            <v>3011.9861111111113</v>
          </cell>
          <cell r="CP120">
            <v>4806.6875</v>
          </cell>
        </row>
        <row r="121">
          <cell r="CL121" t="str">
            <v>Uruguay</v>
          </cell>
          <cell r="CM121">
            <v>2</v>
          </cell>
          <cell r="CN121">
            <v>8728</v>
          </cell>
          <cell r="CO121">
            <v>4364</v>
          </cell>
          <cell r="CP121">
            <v>4364</v>
          </cell>
        </row>
        <row r="122">
          <cell r="CL122" t="str">
            <v>Venezuela</v>
          </cell>
          <cell r="CM122">
            <v>5</v>
          </cell>
          <cell r="CN122">
            <v>5</v>
          </cell>
          <cell r="CO122">
            <v>1</v>
          </cell>
          <cell r="CP122">
            <v>1</v>
          </cell>
        </row>
        <row r="123">
          <cell r="CL123" t="str">
            <v>Wales</v>
          </cell>
          <cell r="CM123">
            <v>78</v>
          </cell>
          <cell r="CN123">
            <v>315764</v>
          </cell>
          <cell r="CO123">
            <v>4048.2564102564102</v>
          </cell>
          <cell r="CP123">
            <v>5920.8</v>
          </cell>
        </row>
        <row r="124">
          <cell r="CL124" t="str">
            <v>World</v>
          </cell>
          <cell r="CM124">
            <v>84</v>
          </cell>
          <cell r="CN124">
            <v>31497</v>
          </cell>
          <cell r="CO124">
            <v>374.96428571428572</v>
          </cell>
          <cell r="CP124">
            <v>686.8125</v>
          </cell>
        </row>
        <row r="125">
          <cell r="CL125" t="str">
            <v>Zimbabwe</v>
          </cell>
          <cell r="CM125">
            <v>12</v>
          </cell>
          <cell r="CN125">
            <v>1167</v>
          </cell>
          <cell r="CO125">
            <v>97.25</v>
          </cell>
          <cell r="CP125">
            <v>97.25</v>
          </cell>
        </row>
        <row r="126">
          <cell r="CL126"/>
          <cell r="CM126"/>
        </row>
      </sheetData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icacy"/>
      <sheetName val="PV"/>
      <sheetName val="0301"/>
    </sheetNames>
    <sheetDataSet>
      <sheetData sheetId="0">
        <row r="1">
          <cell r="A1" t="str">
            <v>Vaccine</v>
          </cell>
          <cell r="B1" t="str">
            <v>Efficacy_Min</v>
          </cell>
          <cell r="C1" t="str">
            <v>Efficacy_Med</v>
          </cell>
          <cell r="D1" t="str">
            <v>Efficacy_Max</v>
          </cell>
        </row>
        <row r="2">
          <cell r="A2" t="str">
            <v>Covaxin</v>
          </cell>
          <cell r="B2">
            <v>0.8</v>
          </cell>
          <cell r="C2">
            <v>0.8</v>
          </cell>
          <cell r="D2">
            <v>0.8</v>
          </cell>
        </row>
        <row r="3">
          <cell r="A3" t="str">
            <v>Johnson&amp;Johnson</v>
          </cell>
          <cell r="B3">
            <v>0.56999999999999995</v>
          </cell>
          <cell r="C3">
            <v>0.66</v>
          </cell>
          <cell r="D3">
            <v>0.72</v>
          </cell>
        </row>
        <row r="4">
          <cell r="A4" t="str">
            <v>Moderna</v>
          </cell>
          <cell r="B4">
            <v>0.94099999999999995</v>
          </cell>
          <cell r="C4">
            <v>0.94099999999999995</v>
          </cell>
          <cell r="D4">
            <v>0.94099999999999995</v>
          </cell>
        </row>
        <row r="5">
          <cell r="A5" t="str">
            <v>Oxford/AstraZeneca</v>
          </cell>
          <cell r="B5">
            <v>0.7</v>
          </cell>
          <cell r="C5">
            <v>0.8</v>
          </cell>
          <cell r="D5">
            <v>0.9</v>
          </cell>
        </row>
        <row r="6">
          <cell r="A6" t="str">
            <v>Pfizer/BioNTech</v>
          </cell>
          <cell r="B6">
            <v>0.94</v>
          </cell>
          <cell r="C6">
            <v>0.94499999999999995</v>
          </cell>
          <cell r="D6">
            <v>0.95</v>
          </cell>
        </row>
        <row r="7">
          <cell r="A7" t="str">
            <v>Sinopharm/Beijing</v>
          </cell>
          <cell r="B7"/>
          <cell r="C7">
            <v>0.79339999999999999</v>
          </cell>
          <cell r="D7">
            <v>0.86</v>
          </cell>
        </row>
        <row r="8">
          <cell r="A8" t="str">
            <v>Sinopharm/Wuhan</v>
          </cell>
          <cell r="B8"/>
          <cell r="C8"/>
          <cell r="D8"/>
        </row>
        <row r="9">
          <cell r="A9" t="str">
            <v>Sinovac</v>
          </cell>
          <cell r="B9">
            <v>0.5</v>
          </cell>
          <cell r="C9">
            <v>0.78</v>
          </cell>
          <cell r="D9">
            <v>0.91</v>
          </cell>
        </row>
        <row r="10">
          <cell r="A10" t="str">
            <v>SputnikV</v>
          </cell>
          <cell r="B10">
            <v>0.91400000000000003</v>
          </cell>
          <cell r="C10">
            <v>0.93199999999999994</v>
          </cell>
          <cell r="D10">
            <v>0.95</v>
          </cell>
        </row>
      </sheetData>
      <sheetData sheetId="1"/>
      <sheetData sheetId="2">
        <row r="1">
          <cell r="A1" t="str">
            <v>Location</v>
          </cell>
          <cell r="B1" t="str">
            <v>Source</v>
          </cell>
          <cell r="C1" t="str">
            <v>Last observation date</v>
          </cell>
          <cell r="D1" t="str">
            <v>Vaccine1</v>
          </cell>
        </row>
        <row r="2">
          <cell r="A2" t="str">
            <v>Albania</v>
          </cell>
          <cell r="B2" t="str">
            <v>Ministry of Health</v>
          </cell>
          <cell r="C2" t="str">
            <v>Feb. 25, 2021</v>
          </cell>
          <cell r="D2" t="str">
            <v>Pfizer/BioNTech</v>
          </cell>
        </row>
        <row r="3">
          <cell r="A3" t="str">
            <v>Algeria</v>
          </cell>
          <cell r="B3" t="str">
            <v>Ministry of Health</v>
          </cell>
          <cell r="C3" t="str">
            <v>Feb. 19, 2021</v>
          </cell>
          <cell r="D3" t="str">
            <v>SputnikV</v>
          </cell>
        </row>
        <row r="4">
          <cell r="A4" t="str">
            <v>Andorra</v>
          </cell>
          <cell r="B4" t="str">
            <v>Government of Andorra</v>
          </cell>
          <cell r="C4" t="str">
            <v>Feb. 24, 2021</v>
          </cell>
          <cell r="D4" t="str">
            <v>Pfizer/BioNTech</v>
          </cell>
        </row>
        <row r="5">
          <cell r="A5" t="str">
            <v>Anguilla</v>
          </cell>
          <cell r="B5" t="str">
            <v>Ministry of Health</v>
          </cell>
          <cell r="C5" t="str">
            <v>Feb. 14, 2021</v>
          </cell>
          <cell r="D5" t="str">
            <v>Oxford/AstraZeneca</v>
          </cell>
        </row>
        <row r="6">
          <cell r="A6" t="str">
            <v>Argentina</v>
          </cell>
          <cell r="B6" t="str">
            <v>Ministry of Health</v>
          </cell>
          <cell r="C6" t="str">
            <v>Feb. 27, 2021</v>
          </cell>
          <cell r="D6" t="str">
            <v>SputnikV</v>
          </cell>
        </row>
        <row r="7">
          <cell r="A7" t="str">
            <v>Australia</v>
          </cell>
          <cell r="B7" t="str">
            <v>Government of Australia via covidlive.com.au</v>
          </cell>
          <cell r="C7" t="str">
            <v>Feb. 27, 2021</v>
          </cell>
          <cell r="D7" t="str">
            <v>Pfizer/BioNTech</v>
          </cell>
        </row>
        <row r="8">
          <cell r="A8" t="str">
            <v>Austria</v>
          </cell>
          <cell r="B8" t="str">
            <v>Ministry of Health</v>
          </cell>
          <cell r="C8" t="str">
            <v>Feb. 26, 2021</v>
          </cell>
          <cell r="D8" t="str">
            <v>Moderna</v>
          </cell>
        </row>
        <row r="9">
          <cell r="A9" t="str">
            <v>Azerbaijan</v>
          </cell>
          <cell r="B9" t="str">
            <v>Government of Azerbaijan</v>
          </cell>
          <cell r="C9" t="str">
            <v>Feb. 6, 2021</v>
          </cell>
          <cell r="D9" t="str">
            <v>Oxford/AstraZeneca</v>
          </cell>
        </row>
        <row r="10">
          <cell r="A10" t="str">
            <v>Bahrain</v>
          </cell>
          <cell r="B10" t="str">
            <v>Ministry of Health</v>
          </cell>
          <cell r="C10" t="str">
            <v>Feb. 27, 2021</v>
          </cell>
          <cell r="D10" t="str">
            <v>Pfizer/BioNTech</v>
          </cell>
        </row>
        <row r="11">
          <cell r="A11" t="str">
            <v>Bangladesh</v>
          </cell>
          <cell r="B11" t="str">
            <v>Directorate General of Health Services</v>
          </cell>
          <cell r="C11" t="str">
            <v>Feb. 27, 2021</v>
          </cell>
          <cell r="D11" t="str">
            <v>Oxford/AstraZeneca</v>
          </cell>
        </row>
        <row r="12">
          <cell r="A12" t="str">
            <v>Barbados</v>
          </cell>
          <cell r="B12" t="str">
            <v>Ministry of Health</v>
          </cell>
          <cell r="C12" t="str">
            <v>Feb. 25, 2021</v>
          </cell>
          <cell r="D12" t="str">
            <v>Oxford/AstraZeneca</v>
          </cell>
        </row>
        <row r="13">
          <cell r="A13" t="str">
            <v>Belarus</v>
          </cell>
          <cell r="B13" t="str">
            <v>Ministry of Health</v>
          </cell>
          <cell r="C13" t="str">
            <v>Feb. 18, 2021</v>
          </cell>
          <cell r="D13" t="str">
            <v>SputnikV</v>
          </cell>
        </row>
        <row r="14">
          <cell r="A14" t="str">
            <v>Belgium</v>
          </cell>
          <cell r="B14" t="str">
            <v>Sciensano</v>
          </cell>
          <cell r="C14" t="str">
            <v>Feb. 26, 2021</v>
          </cell>
          <cell r="D14" t="str">
            <v>Moderna</v>
          </cell>
        </row>
        <row r="15">
          <cell r="A15" t="str">
            <v>Bermuda</v>
          </cell>
          <cell r="B15" t="str">
            <v>Government of Bermuda</v>
          </cell>
          <cell r="C15" t="str">
            <v>Feb. 22, 2021</v>
          </cell>
          <cell r="D15" t="str">
            <v>Pfizer/BioNTech</v>
          </cell>
        </row>
        <row r="16">
          <cell r="A16" t="str">
            <v>Bolivia</v>
          </cell>
          <cell r="B16" t="str">
            <v>Ministry of Health</v>
          </cell>
          <cell r="C16" t="str">
            <v>Feb. 11, 2021</v>
          </cell>
          <cell r="D16" t="str">
            <v>SputnikV</v>
          </cell>
        </row>
        <row r="17">
          <cell r="A17" t="str">
            <v>Brazil</v>
          </cell>
          <cell r="B17" t="str">
            <v>Regional governments via Coronavirus Brasil</v>
          </cell>
          <cell r="C17" t="str">
            <v>Feb. 27, 2021</v>
          </cell>
          <cell r="D17" t="str">
            <v>Oxford/AstraZeneca</v>
          </cell>
        </row>
        <row r="18">
          <cell r="A18" t="str">
            <v>Bulgaria</v>
          </cell>
          <cell r="B18" t="str">
            <v>Ministry of Health</v>
          </cell>
          <cell r="C18" t="str">
            <v>Feb. 27, 2021</v>
          </cell>
          <cell r="D18" t="str">
            <v>Moderna</v>
          </cell>
        </row>
        <row r="19">
          <cell r="A19" t="str">
            <v>Cambodia</v>
          </cell>
          <cell r="B19" t="str">
            <v>Ministry of Health</v>
          </cell>
          <cell r="C19" t="str">
            <v>Feb. 25, 2021</v>
          </cell>
          <cell r="D19" t="str">
            <v>Sinopharm/Beijing</v>
          </cell>
        </row>
        <row r="20">
          <cell r="A20" t="str">
            <v>Canada</v>
          </cell>
          <cell r="B20" t="str">
            <v>Government of Canada</v>
          </cell>
          <cell r="C20" t="str">
            <v>Feb. 26, 2021</v>
          </cell>
          <cell r="D20" t="str">
            <v>Moderna</v>
          </cell>
        </row>
        <row r="21">
          <cell r="A21" t="str">
            <v>Cayman Islands</v>
          </cell>
          <cell r="B21" t="str">
            <v>Cayman Islands Government</v>
          </cell>
          <cell r="C21" t="str">
            <v>Feb. 25, 2021</v>
          </cell>
          <cell r="D21" t="str">
            <v>Pfizer/BioNTech</v>
          </cell>
        </row>
        <row r="22">
          <cell r="A22" t="str">
            <v>Chile</v>
          </cell>
          <cell r="B22" t="str">
            <v>Department of Statistics and Health Information</v>
          </cell>
          <cell r="C22" t="str">
            <v>Feb. 27, 2021</v>
          </cell>
          <cell r="D22" t="str">
            <v>Pfizer/BioNTech</v>
          </cell>
        </row>
        <row r="23">
          <cell r="A23" t="str">
            <v>China</v>
          </cell>
          <cell r="B23" t="str">
            <v>National Health Commission</v>
          </cell>
          <cell r="C23" t="str">
            <v>Feb. 9, 2021</v>
          </cell>
          <cell r="D23" t="str">
            <v>Sinopharm/Beijing</v>
          </cell>
        </row>
        <row r="24">
          <cell r="A24" t="str">
            <v>Colombia</v>
          </cell>
          <cell r="B24" t="str">
            <v>Ministry of Health</v>
          </cell>
          <cell r="C24" t="str">
            <v>Feb. 27, 2021</v>
          </cell>
          <cell r="D24" t="str">
            <v>Pfizer/BioNTech</v>
          </cell>
        </row>
        <row r="25">
          <cell r="A25" t="str">
            <v>Costa Rica</v>
          </cell>
          <cell r="B25" t="str">
            <v>National Health Commission</v>
          </cell>
          <cell r="C25" t="str">
            <v>Feb. 22, 2021</v>
          </cell>
          <cell r="D25" t="str">
            <v>Pfizer/BioNTech</v>
          </cell>
        </row>
        <row r="26">
          <cell r="A26" t="str">
            <v>Croatia</v>
          </cell>
          <cell r="B26" t="str">
            <v>Ministry of Health</v>
          </cell>
          <cell r="C26" t="str">
            <v>Feb. 25, 2021</v>
          </cell>
          <cell r="D26" t="str">
            <v>Pfizer/BioNTech</v>
          </cell>
        </row>
        <row r="27">
          <cell r="A27" t="str">
            <v>Cyprus</v>
          </cell>
          <cell r="B27" t="str">
            <v>Government of Cyprus</v>
          </cell>
          <cell r="C27" t="str">
            <v>Feb. 26, 2021</v>
          </cell>
          <cell r="D27" t="str">
            <v>Pfizer/BioNTech</v>
          </cell>
        </row>
        <row r="28">
          <cell r="A28" t="str">
            <v>Czechia</v>
          </cell>
          <cell r="B28" t="str">
            <v>Ministry of Health</v>
          </cell>
          <cell r="C28" t="str">
            <v>Feb. 27, 2021</v>
          </cell>
          <cell r="D28" t="str">
            <v>Moderna</v>
          </cell>
        </row>
        <row r="29">
          <cell r="A29" t="str">
            <v>Denmark</v>
          </cell>
          <cell r="B29" t="str">
            <v>Statens Serum Institut</v>
          </cell>
          <cell r="C29" t="str">
            <v>Feb. 26, 2021</v>
          </cell>
          <cell r="D29" t="str">
            <v>Moderna</v>
          </cell>
        </row>
        <row r="30">
          <cell r="A30" t="str">
            <v>Dominican Republic</v>
          </cell>
          <cell r="B30" t="str">
            <v>Ministry of Public Health</v>
          </cell>
          <cell r="C30" t="str">
            <v>Feb. 24, 2021</v>
          </cell>
          <cell r="D30" t="str">
            <v>Oxford/AstraZeneca</v>
          </cell>
        </row>
        <row r="31">
          <cell r="A31" t="str">
            <v>Ecuador</v>
          </cell>
          <cell r="B31" t="str">
            <v>Government of Ecuador via Ecuacovid</v>
          </cell>
          <cell r="C31" t="str">
            <v>Feb. 24, 2021</v>
          </cell>
          <cell r="D31" t="str">
            <v>Pfizer/BioNTech</v>
          </cell>
        </row>
        <row r="32">
          <cell r="A32" t="str">
            <v>Egypt</v>
          </cell>
          <cell r="B32" t="str">
            <v>Ministry of Health</v>
          </cell>
          <cell r="C32" t="str">
            <v>Jan. 30, 2021</v>
          </cell>
          <cell r="D32" t="str">
            <v>Sinopharm/Beijing</v>
          </cell>
        </row>
        <row r="33">
          <cell r="A33" t="str">
            <v>El Salvador</v>
          </cell>
          <cell r="B33" t="str">
            <v>Ministry of Health</v>
          </cell>
          <cell r="C33" t="str">
            <v>Feb. 22, 2021</v>
          </cell>
          <cell r="D33" t="str">
            <v>Oxford/AstraZeneca</v>
          </cell>
        </row>
        <row r="34">
          <cell r="A34" t="str">
            <v>England</v>
          </cell>
          <cell r="B34" t="str">
            <v>Government of the United Kingdom</v>
          </cell>
          <cell r="C34" t="str">
            <v>Feb. 26, 2021</v>
          </cell>
          <cell r="D34" t="str">
            <v>Oxford/AstraZeneca</v>
          </cell>
        </row>
        <row r="35">
          <cell r="A35" t="str">
            <v>Estonia</v>
          </cell>
          <cell r="B35" t="str">
            <v>National Health Board</v>
          </cell>
          <cell r="C35" t="str">
            <v>Feb. 27, 2021</v>
          </cell>
          <cell r="D35" t="str">
            <v>Moderna</v>
          </cell>
        </row>
        <row r="36">
          <cell r="A36" t="str">
            <v>Faeroe Islands</v>
          </cell>
          <cell r="B36" t="str">
            <v>Government of the Faeroe Islands</v>
          </cell>
          <cell r="C36" t="str">
            <v>Feb. 24, 2021</v>
          </cell>
          <cell r="D36" t="str">
            <v>Pfizer/BioNTech</v>
          </cell>
        </row>
        <row r="37">
          <cell r="A37" t="str">
            <v>Falkland Islands</v>
          </cell>
          <cell r="B37" t="str">
            <v>Government of the Falkland Islands</v>
          </cell>
          <cell r="C37" t="str">
            <v>Feb. 15, 2021</v>
          </cell>
          <cell r="D37" t="str">
            <v>Oxford/AstraZeneca</v>
          </cell>
        </row>
        <row r="38">
          <cell r="A38" t="str">
            <v>Finland</v>
          </cell>
          <cell r="B38" t="str">
            <v>Finnish Institute for Health and Welfare</v>
          </cell>
          <cell r="C38" t="str">
            <v>Feb. 27, 2021</v>
          </cell>
          <cell r="D38" t="str">
            <v>Moderna</v>
          </cell>
        </row>
        <row r="39">
          <cell r="A39" t="str">
            <v>France</v>
          </cell>
          <cell r="B39" t="str">
            <v>Public Health France</v>
          </cell>
          <cell r="C39" t="str">
            <v>Feb. 26, 2021</v>
          </cell>
          <cell r="D39" t="str">
            <v>Moderna</v>
          </cell>
        </row>
        <row r="40">
          <cell r="A40" t="str">
            <v>Germany</v>
          </cell>
          <cell r="B40" t="str">
            <v>Robert Koch Institut</v>
          </cell>
          <cell r="C40" t="str">
            <v>Feb. 26, 2021</v>
          </cell>
          <cell r="D40" t="str">
            <v>Moderna</v>
          </cell>
        </row>
        <row r="41">
          <cell r="A41" t="str">
            <v>Gibraltar</v>
          </cell>
          <cell r="B41" t="str">
            <v>Government of Gibraltar</v>
          </cell>
          <cell r="C41" t="str">
            <v>Feb. 26, 2021</v>
          </cell>
          <cell r="D41" t="str">
            <v>Pfizer/BioNTech</v>
          </cell>
        </row>
        <row r="42">
          <cell r="A42" t="str">
            <v>Greece</v>
          </cell>
          <cell r="B42" t="str">
            <v>Ministry of Health</v>
          </cell>
          <cell r="C42" t="str">
            <v>Feb. 27, 2021</v>
          </cell>
          <cell r="D42" t="str">
            <v>Moderna</v>
          </cell>
        </row>
        <row r="43">
          <cell r="A43" t="str">
            <v>Greenland</v>
          </cell>
          <cell r="B43" t="str">
            <v>Government of Greenland</v>
          </cell>
          <cell r="C43" t="str">
            <v>Jan. 27, 2021</v>
          </cell>
          <cell r="D43" t="str">
            <v>Pfizer/BioNTech</v>
          </cell>
        </row>
        <row r="44">
          <cell r="A44" t="str">
            <v>Guernsey</v>
          </cell>
          <cell r="B44" t="str">
            <v>Government of Guernsey</v>
          </cell>
          <cell r="C44" t="str">
            <v>Feb. 23, 2021</v>
          </cell>
          <cell r="D44" t="str">
            <v>Pfizer/BioNTech</v>
          </cell>
        </row>
        <row r="45">
          <cell r="A45" t="str">
            <v>Guyana</v>
          </cell>
          <cell r="B45" t="str">
            <v>Ministry of Health</v>
          </cell>
          <cell r="C45" t="str">
            <v>Feb. 22, 2021</v>
          </cell>
          <cell r="D45" t="str">
            <v>Oxford/AstraZeneca</v>
          </cell>
        </row>
        <row r="46">
          <cell r="A46" t="str">
            <v>Hungary</v>
          </cell>
          <cell r="B46" t="str">
            <v>Government of Hungary</v>
          </cell>
          <cell r="C46" t="str">
            <v>Feb. 26, 2021</v>
          </cell>
          <cell r="D46" t="str">
            <v>Moderna</v>
          </cell>
        </row>
        <row r="47">
          <cell r="A47" t="str">
            <v>Iceland</v>
          </cell>
          <cell r="B47" t="str">
            <v>Directorate of Health</v>
          </cell>
          <cell r="C47" t="str">
            <v>Feb. 26, 2021</v>
          </cell>
          <cell r="D47" t="str">
            <v>Moderna</v>
          </cell>
        </row>
        <row r="48">
          <cell r="A48" t="str">
            <v>India</v>
          </cell>
          <cell r="B48" t="str">
            <v>Ministry of Health</v>
          </cell>
          <cell r="C48" t="str">
            <v>Feb. 27, 2021</v>
          </cell>
          <cell r="D48" t="str">
            <v>Covaxin</v>
          </cell>
        </row>
        <row r="49">
          <cell r="A49" t="str">
            <v>Indonesia</v>
          </cell>
          <cell r="B49" t="str">
            <v>Ministry of Health</v>
          </cell>
          <cell r="C49" t="str">
            <v>Feb. 27, 2021</v>
          </cell>
          <cell r="D49" t="str">
            <v>Sinovac</v>
          </cell>
        </row>
        <row r="50">
          <cell r="A50" t="str">
            <v>Iran</v>
          </cell>
          <cell r="B50" t="str">
            <v>Government of Iran</v>
          </cell>
          <cell r="C50" t="str">
            <v>Feb. 17, 2021</v>
          </cell>
          <cell r="D50" t="str">
            <v>SputnikV</v>
          </cell>
        </row>
        <row r="51">
          <cell r="A51" t="str">
            <v>Ireland</v>
          </cell>
          <cell r="B51" t="str">
            <v>Heath Service Executive</v>
          </cell>
          <cell r="C51" t="str">
            <v>Feb. 24, 2021</v>
          </cell>
          <cell r="D51" t="str">
            <v>Moderna</v>
          </cell>
        </row>
        <row r="52">
          <cell r="A52" t="str">
            <v>Isle of Man</v>
          </cell>
          <cell r="B52" t="str">
            <v>Isle of Man Government</v>
          </cell>
          <cell r="C52" t="str">
            <v>Feb. 27, 2021</v>
          </cell>
          <cell r="D52" t="str">
            <v>Oxford/AstraZeneca</v>
          </cell>
        </row>
        <row r="53">
          <cell r="A53" t="str">
            <v>Israel</v>
          </cell>
          <cell r="B53" t="str">
            <v>Government of Israel</v>
          </cell>
          <cell r="C53" t="str">
            <v>Feb. 27, 2021</v>
          </cell>
          <cell r="D53" t="str">
            <v>Moderna</v>
          </cell>
        </row>
        <row r="54">
          <cell r="A54" t="str">
            <v>Italy</v>
          </cell>
          <cell r="B54" t="str">
            <v>Extraordinary commissioner for the Covid-19 emergency</v>
          </cell>
          <cell r="C54" t="str">
            <v>Feb. 27, 2021</v>
          </cell>
          <cell r="D54" t="str">
            <v>Moderna</v>
          </cell>
        </row>
        <row r="55">
          <cell r="A55" t="str">
            <v>Japan</v>
          </cell>
          <cell r="B55" t="str">
            <v>Ministry of Health, Labour and Welfare</v>
          </cell>
          <cell r="C55" t="str">
            <v>Feb. 26, 2021</v>
          </cell>
          <cell r="D55" t="str">
            <v>Pfizer/BioNTech</v>
          </cell>
        </row>
        <row r="56">
          <cell r="A56" t="str">
            <v>Jersey</v>
          </cell>
          <cell r="B56" t="str">
            <v>Government of Jersey</v>
          </cell>
          <cell r="C56" t="str">
            <v>Feb. 21, 2021</v>
          </cell>
          <cell r="D56" t="str">
            <v>Oxford/AstraZeneca</v>
          </cell>
        </row>
        <row r="57">
          <cell r="A57" t="str">
            <v>Kazakhstan</v>
          </cell>
          <cell r="B57" t="str">
            <v>Government of Kazakhstan</v>
          </cell>
          <cell r="C57" t="str">
            <v>Feb. 24, 2021</v>
          </cell>
          <cell r="D57" t="str">
            <v>SputnikV</v>
          </cell>
        </row>
        <row r="58">
          <cell r="A58" t="str">
            <v>Kuwait</v>
          </cell>
          <cell r="B58" t="str">
            <v>Ministry of Health</v>
          </cell>
          <cell r="C58" t="str">
            <v>Feb. 15, 2021</v>
          </cell>
          <cell r="D58" t="str">
            <v>Pfizer/BioNTech</v>
          </cell>
        </row>
        <row r="59">
          <cell r="A59" t="str">
            <v>Latvia</v>
          </cell>
          <cell r="B59" t="str">
            <v>National Health Service</v>
          </cell>
          <cell r="C59" t="str">
            <v>Feb. 27, 2021</v>
          </cell>
          <cell r="D59" t="str">
            <v>Moderna</v>
          </cell>
        </row>
        <row r="60">
          <cell r="A60" t="str">
            <v>Lebanon</v>
          </cell>
          <cell r="B60" t="str">
            <v>Government of Lebanon</v>
          </cell>
          <cell r="C60" t="str">
            <v>Feb. 27, 2021</v>
          </cell>
          <cell r="D60" t="str">
            <v>Pfizer/BioNTech</v>
          </cell>
        </row>
        <row r="61">
          <cell r="A61" t="str">
            <v>Liechtenstein</v>
          </cell>
          <cell r="B61" t="str">
            <v>Federal Office of Public Health</v>
          </cell>
          <cell r="C61" t="str">
            <v>Feb. 24, 2021</v>
          </cell>
          <cell r="D61" t="str">
            <v>Moderna</v>
          </cell>
        </row>
        <row r="62">
          <cell r="A62" t="str">
            <v>Lithuania</v>
          </cell>
          <cell r="B62" t="str">
            <v>Ministry of Health</v>
          </cell>
          <cell r="C62" t="str">
            <v>Feb. 27, 2021</v>
          </cell>
          <cell r="D62" t="str">
            <v>Moderna</v>
          </cell>
        </row>
        <row r="63">
          <cell r="A63" t="str">
            <v>Luxembourg</v>
          </cell>
          <cell r="B63" t="str">
            <v>Government of Luxembourg</v>
          </cell>
          <cell r="C63" t="str">
            <v>Feb. 25, 2021</v>
          </cell>
          <cell r="D63" t="str">
            <v>Moderna</v>
          </cell>
        </row>
        <row r="64">
          <cell r="A64" t="str">
            <v>Macao</v>
          </cell>
          <cell r="B64" t="str">
            <v>Government of Macao</v>
          </cell>
          <cell r="C64" t="str">
            <v>Feb. 18, 2021</v>
          </cell>
          <cell r="D64" t="str">
            <v>Sinopharm/Beijing</v>
          </cell>
        </row>
        <row r="65">
          <cell r="A65" t="str">
            <v>Maldives</v>
          </cell>
          <cell r="B65" t="str">
            <v>Presidency of the Maldives</v>
          </cell>
          <cell r="C65" t="str">
            <v>Feb. 27, 2021</v>
          </cell>
          <cell r="D65" t="str">
            <v>Oxford/AstraZeneca</v>
          </cell>
        </row>
        <row r="66">
          <cell r="A66" t="str">
            <v>Malta</v>
          </cell>
          <cell r="B66" t="str">
            <v>COVID-19 Malta Public Health Response Team</v>
          </cell>
          <cell r="C66" t="str">
            <v>Feb. 26, 2021</v>
          </cell>
          <cell r="D66" t="str">
            <v>Pfizer/BioNTech</v>
          </cell>
        </row>
        <row r="67">
          <cell r="A67" t="str">
            <v>Mauritius</v>
          </cell>
          <cell r="B67" t="str">
            <v>National Communication Committee on COVID-19</v>
          </cell>
          <cell r="C67" t="str">
            <v>Feb. 17, 2021</v>
          </cell>
          <cell r="D67" t="str">
            <v>Oxford/AstraZeneca</v>
          </cell>
        </row>
        <row r="68">
          <cell r="A68" t="str">
            <v>Mexico</v>
          </cell>
          <cell r="B68" t="str">
            <v>Secretary of Health</v>
          </cell>
          <cell r="C68" t="str">
            <v>Feb. 27, 2021</v>
          </cell>
          <cell r="D68" t="str">
            <v>Oxford/AstraZeneca</v>
          </cell>
        </row>
        <row r="69">
          <cell r="A69" t="str">
            <v>Monaco</v>
          </cell>
          <cell r="B69" t="str">
            <v>National Council</v>
          </cell>
          <cell r="C69" t="str">
            <v>Jan. 18, 2021</v>
          </cell>
          <cell r="D69" t="str">
            <v>Pfizer/BioNTech</v>
          </cell>
        </row>
        <row r="70">
          <cell r="A70" t="str">
            <v>Montenegro</v>
          </cell>
          <cell r="B70" t="str">
            <v>Government of Montenegro</v>
          </cell>
          <cell r="C70" t="str">
            <v>Feb. 26, 2021</v>
          </cell>
          <cell r="D70" t="str">
            <v>SputnikV</v>
          </cell>
        </row>
        <row r="71">
          <cell r="A71" t="str">
            <v>Morocco</v>
          </cell>
          <cell r="B71" t="str">
            <v>Ministry of Health</v>
          </cell>
          <cell r="C71" t="str">
            <v>Feb. 27, 2021</v>
          </cell>
          <cell r="D71" t="str">
            <v>Oxford/AstraZeneca</v>
          </cell>
        </row>
        <row r="72">
          <cell r="A72" t="str">
            <v>Myanmar</v>
          </cell>
          <cell r="B72" t="str">
            <v>Ministry of Health</v>
          </cell>
          <cell r="C72" t="str">
            <v>Feb. 2, 2021</v>
          </cell>
          <cell r="D72" t="str">
            <v>Oxford/AstraZeneca</v>
          </cell>
        </row>
        <row r="73">
          <cell r="A73" t="str">
            <v>Nepal</v>
          </cell>
          <cell r="B73" t="str">
            <v>Government of Nepal</v>
          </cell>
          <cell r="C73" t="str">
            <v>Feb. 20, 2021</v>
          </cell>
          <cell r="D73" t="str">
            <v>Oxford/AstraZeneca</v>
          </cell>
        </row>
        <row r="74">
          <cell r="A74" t="str">
            <v>Netherlands</v>
          </cell>
          <cell r="B74" t="str">
            <v>National Institute for Public Health and the Environment</v>
          </cell>
          <cell r="C74" t="str">
            <v>Feb. 26, 2021</v>
          </cell>
          <cell r="D74" t="str">
            <v>Moderna</v>
          </cell>
        </row>
        <row r="75">
          <cell r="A75" t="str">
            <v>New Zealand</v>
          </cell>
          <cell r="B75" t="str">
            <v>Ministry of Health</v>
          </cell>
          <cell r="C75" t="str">
            <v>Feb. 24, 2021</v>
          </cell>
          <cell r="D75" t="str">
            <v>Pfizer/BioNTech</v>
          </cell>
        </row>
        <row r="76">
          <cell r="A76" t="str">
            <v>Northern Cyprus</v>
          </cell>
          <cell r="B76" t="str">
            <v>Ministry of Health</v>
          </cell>
          <cell r="C76" t="str">
            <v>Jan. 22, 2021</v>
          </cell>
          <cell r="D76" t="str">
            <v>Pfizer/BioNTech</v>
          </cell>
        </row>
        <row r="77">
          <cell r="A77" t="str">
            <v>Northern Ireland</v>
          </cell>
          <cell r="B77" t="str">
            <v>Government of the United Kingdom</v>
          </cell>
          <cell r="C77" t="str">
            <v>Feb. 26, 2021</v>
          </cell>
          <cell r="D77" t="str">
            <v>Oxford/AstraZeneca</v>
          </cell>
        </row>
        <row r="78">
          <cell r="A78" t="str">
            <v>Norway</v>
          </cell>
          <cell r="B78" t="str">
            <v>Norwegian Institute of Public Health</v>
          </cell>
          <cell r="C78" t="str">
            <v>Feb. 25, 2021</v>
          </cell>
          <cell r="D78" t="str">
            <v>Moderna</v>
          </cell>
        </row>
        <row r="79">
          <cell r="A79" t="str">
            <v>Oman</v>
          </cell>
          <cell r="B79" t="str">
            <v>Ministry of Health</v>
          </cell>
          <cell r="C79" t="str">
            <v>Feb. 23, 2021</v>
          </cell>
          <cell r="D79" t="str">
            <v>Oxford/AstraZeneca</v>
          </cell>
        </row>
        <row r="80">
          <cell r="A80" t="str">
            <v>Pakistan</v>
          </cell>
          <cell r="B80" t="str">
            <v>National Command and Operation Centre</v>
          </cell>
          <cell r="C80" t="str">
            <v>Feb. 21, 2021</v>
          </cell>
          <cell r="D80" t="str">
            <v>Oxford/AstraZeneca</v>
          </cell>
        </row>
        <row r="81">
          <cell r="A81" t="str">
            <v>Panama</v>
          </cell>
          <cell r="B81" t="str">
            <v>Ministry of Health</v>
          </cell>
          <cell r="C81" t="str">
            <v>Feb. 25, 2021</v>
          </cell>
          <cell r="D81" t="str">
            <v>Pfizer/BioNTech</v>
          </cell>
        </row>
        <row r="82">
          <cell r="A82" t="str">
            <v>Paraguay</v>
          </cell>
          <cell r="B82" t="str">
            <v>Government of Paraguay</v>
          </cell>
          <cell r="C82" t="str">
            <v>Feb. 25, 2021</v>
          </cell>
          <cell r="D82" t="str">
            <v>SputnikV</v>
          </cell>
        </row>
        <row r="83">
          <cell r="A83" t="str">
            <v>Peru</v>
          </cell>
          <cell r="B83" t="str">
            <v>Ministry of Health</v>
          </cell>
          <cell r="C83" t="str">
            <v>Feb. 26, 2021</v>
          </cell>
          <cell r="D83" t="str">
            <v>Sinopharm/Beijing</v>
          </cell>
        </row>
        <row r="84">
          <cell r="A84" t="str">
            <v>Poland</v>
          </cell>
          <cell r="B84" t="str">
            <v>Ministry of Health</v>
          </cell>
          <cell r="C84" t="str">
            <v>Feb. 26, 2021</v>
          </cell>
          <cell r="D84" t="str">
            <v>Moderna</v>
          </cell>
        </row>
        <row r="85">
          <cell r="A85" t="str">
            <v>Portugal</v>
          </cell>
          <cell r="B85" t="str">
            <v>General Directorate of Health via Data Science for Social Good</v>
          </cell>
          <cell r="C85" t="str">
            <v>Feb. 27, 2021</v>
          </cell>
          <cell r="D85" t="str">
            <v>Moderna</v>
          </cell>
        </row>
        <row r="86">
          <cell r="A86" t="str">
            <v>Qatar</v>
          </cell>
          <cell r="B86" t="str">
            <v>National Strategic Group on COVID-19</v>
          </cell>
          <cell r="C86" t="str">
            <v>Feb. 18, 2021</v>
          </cell>
          <cell r="D86" t="str">
            <v>Pfizer/BioNTech</v>
          </cell>
        </row>
        <row r="87">
          <cell r="A87" t="str">
            <v>Romania</v>
          </cell>
          <cell r="B87" t="str">
            <v>Government of Romania</v>
          </cell>
          <cell r="C87" t="str">
            <v>Feb. 27, 2021</v>
          </cell>
          <cell r="D87" t="str">
            <v>Moderna</v>
          </cell>
        </row>
        <row r="88">
          <cell r="A88" t="str">
            <v>Russia</v>
          </cell>
          <cell r="B88" t="str">
            <v>Russian Direct Investment Fund</v>
          </cell>
          <cell r="C88" t="str">
            <v>Feb. 10, 2021</v>
          </cell>
          <cell r="D88" t="str">
            <v>SputnikV</v>
          </cell>
        </row>
        <row r="89">
          <cell r="A89" t="str">
            <v>Saint Helena</v>
          </cell>
          <cell r="B89" t="str">
            <v>Government of Saint Helena</v>
          </cell>
          <cell r="C89" t="str">
            <v>Feb. 3, 2021</v>
          </cell>
          <cell r="D89" t="str">
            <v>Oxford/AstraZeneca</v>
          </cell>
        </row>
        <row r="90">
          <cell r="A90" t="str">
            <v>Saudi Arabia</v>
          </cell>
          <cell r="B90" t="str">
            <v>Saudi Health Council</v>
          </cell>
          <cell r="C90" t="str">
            <v>Feb. 26, 2021</v>
          </cell>
          <cell r="D90" t="str">
            <v>Pfizer/BioNTech</v>
          </cell>
        </row>
        <row r="91">
          <cell r="A91" t="str">
            <v>Scotland</v>
          </cell>
          <cell r="B91" t="str">
            <v>Government of the United Kingdom</v>
          </cell>
          <cell r="C91" t="str">
            <v>Feb. 26, 2021</v>
          </cell>
          <cell r="D91" t="str">
            <v>Oxford/AstraZeneca</v>
          </cell>
        </row>
        <row r="92">
          <cell r="A92" t="str">
            <v>Senegal</v>
          </cell>
          <cell r="B92" t="str">
            <v>Ministry of Health</v>
          </cell>
          <cell r="C92" t="str">
            <v>Feb. 26, 2021</v>
          </cell>
          <cell r="D92" t="str">
            <v>Sinopharm/Beijing</v>
          </cell>
        </row>
        <row r="93">
          <cell r="A93" t="str">
            <v>Serbia</v>
          </cell>
          <cell r="B93" t="str">
            <v>Government of Serbia</v>
          </cell>
          <cell r="C93" t="str">
            <v>Feb. 27, 2021</v>
          </cell>
          <cell r="D93" t="str">
            <v>Pfizer/BioNTech</v>
          </cell>
        </row>
        <row r="94">
          <cell r="A94" t="str">
            <v>Seychelles</v>
          </cell>
          <cell r="B94" t="str">
            <v>Extended Programme for Immunisation</v>
          </cell>
          <cell r="C94" t="str">
            <v>Feb. 25, 2021</v>
          </cell>
          <cell r="D94" t="str">
            <v>Oxford/AstraZeneca</v>
          </cell>
        </row>
        <row r="95">
          <cell r="A95" t="str">
            <v>Singapore</v>
          </cell>
          <cell r="B95" t="str">
            <v>Ministry of Health</v>
          </cell>
          <cell r="C95" t="str">
            <v>Feb. 18, 2021</v>
          </cell>
          <cell r="D95" t="str">
            <v>Pfizer/BioNTech</v>
          </cell>
        </row>
        <row r="96">
          <cell r="A96" t="str">
            <v>Slovakia</v>
          </cell>
          <cell r="B96" t="str">
            <v>Ministry of Health</v>
          </cell>
          <cell r="C96" t="str">
            <v>Feb. 26, 2021</v>
          </cell>
          <cell r="D96" t="str">
            <v>Pfizer/BioNTech</v>
          </cell>
        </row>
        <row r="97">
          <cell r="A97" t="str">
            <v>Slovenia</v>
          </cell>
          <cell r="B97" t="str">
            <v>National Institute of Public Health, via Sledilnik</v>
          </cell>
          <cell r="C97" t="str">
            <v>Feb. 26, 2021</v>
          </cell>
          <cell r="D97" t="str">
            <v>Oxford/AstraZeneca</v>
          </cell>
        </row>
        <row r="98">
          <cell r="A98" t="str">
            <v>South Africa</v>
          </cell>
          <cell r="B98" t="str">
            <v>Ministry of Health</v>
          </cell>
          <cell r="C98" t="str">
            <v>Feb. 27, 2021</v>
          </cell>
          <cell r="D98" t="str">
            <v>Johnson&amp;Johnson</v>
          </cell>
        </row>
        <row r="99">
          <cell r="A99" t="str">
            <v>South Korea</v>
          </cell>
          <cell r="B99" t="str">
            <v>Korea Centers for Disease Control and Prevention</v>
          </cell>
          <cell r="C99" t="str">
            <v>Feb. 27, 2021</v>
          </cell>
          <cell r="D99" t="str">
            <v>Oxford/AstraZeneca</v>
          </cell>
        </row>
        <row r="100">
          <cell r="A100" t="str">
            <v>Spain</v>
          </cell>
          <cell r="B100" t="str">
            <v>Ministry of Health</v>
          </cell>
          <cell r="C100" t="str">
            <v>Feb. 25, 2021</v>
          </cell>
          <cell r="D100" t="str">
            <v>Moderna</v>
          </cell>
        </row>
        <row r="101">
          <cell r="A101" t="str">
            <v>Sri Lanka</v>
          </cell>
          <cell r="B101" t="str">
            <v>Ministry of Health</v>
          </cell>
          <cell r="C101" t="str">
            <v>Feb. 26, 2021</v>
          </cell>
          <cell r="D101" t="str">
            <v>Oxford/AstraZeneca</v>
          </cell>
        </row>
        <row r="102">
          <cell r="A102" t="str">
            <v>Sweden</v>
          </cell>
          <cell r="B102" t="str">
            <v>Public Health Agency of Sweden</v>
          </cell>
          <cell r="C102" t="str">
            <v>Feb. 26, 2021</v>
          </cell>
          <cell r="D102" t="str">
            <v>Oxford/AstraZeneca</v>
          </cell>
        </row>
        <row r="103">
          <cell r="A103" t="str">
            <v>Switzerland</v>
          </cell>
          <cell r="B103" t="str">
            <v>Federal Office of Public Health</v>
          </cell>
          <cell r="C103" t="str">
            <v>Feb. 24, 2021</v>
          </cell>
          <cell r="D103" t="str">
            <v>Moderna</v>
          </cell>
        </row>
        <row r="104">
          <cell r="A104" t="str">
            <v>Trinidad and Tobago</v>
          </cell>
          <cell r="B104" t="str">
            <v>Ministry of Health</v>
          </cell>
          <cell r="C104" t="str">
            <v>Feb. 22, 2021</v>
          </cell>
          <cell r="D104" t="str">
            <v>Oxford/AstraZeneca</v>
          </cell>
        </row>
        <row r="105">
          <cell r="A105" t="str">
            <v>Turkey</v>
          </cell>
          <cell r="B105" t="str">
            <v>COVID-19 Vaccine Information Platform</v>
          </cell>
          <cell r="C105" t="str">
            <v>Feb. 27, 2021</v>
          </cell>
          <cell r="D105" t="str">
            <v>Sinovac</v>
          </cell>
        </row>
        <row r="106">
          <cell r="A106" t="str">
            <v>Turks and Caicos Islands</v>
          </cell>
          <cell r="B106" t="str">
            <v>Ministry of Health</v>
          </cell>
          <cell r="C106" t="str">
            <v>Feb. 8, 2021</v>
          </cell>
          <cell r="D106" t="str">
            <v>Pfizer/BioNTech</v>
          </cell>
        </row>
        <row r="107">
          <cell r="A107" t="str">
            <v>Ukraine</v>
          </cell>
          <cell r="B107" t="str">
            <v>Ministry of Health</v>
          </cell>
          <cell r="C107" t="str">
            <v>Feb. 26, 2021</v>
          </cell>
          <cell r="D107" t="str">
            <v>Oxford/AstraZeneca</v>
          </cell>
        </row>
        <row r="108">
          <cell r="A108" t="str">
            <v>United Arab Emirates</v>
          </cell>
          <cell r="B108" t="str">
            <v>National Emergency Crisis and Disaster Management Authority</v>
          </cell>
          <cell r="C108" t="str">
            <v>Feb. 27, 2021</v>
          </cell>
          <cell r="D108" t="str">
            <v>Oxford/AstraZeneca</v>
          </cell>
        </row>
        <row r="109">
          <cell r="A109" t="str">
            <v>United Kingdom</v>
          </cell>
          <cell r="B109" t="str">
            <v>Government of the United Kingdom</v>
          </cell>
          <cell r="C109" t="str">
            <v>Feb. 26, 2021</v>
          </cell>
          <cell r="D109" t="str">
            <v>Oxford/AstraZeneca</v>
          </cell>
        </row>
        <row r="110">
          <cell r="A110" t="str">
            <v>United States</v>
          </cell>
          <cell r="B110" t="str">
            <v>Centers for Disease Control and Prevention</v>
          </cell>
          <cell r="C110" t="str">
            <v>Feb. 27, 2021</v>
          </cell>
          <cell r="D110" t="str">
            <v>Moderna</v>
          </cell>
        </row>
        <row r="111">
          <cell r="A111" t="str">
            <v>Venezuela</v>
          </cell>
          <cell r="B111" t="str">
            <v>Government of Venezuela</v>
          </cell>
          <cell r="C111" t="str">
            <v>Feb. 22, 2021</v>
          </cell>
          <cell r="D111" t="str">
            <v>SputnikV</v>
          </cell>
        </row>
        <row r="112">
          <cell r="A112" t="str">
            <v>Wales</v>
          </cell>
          <cell r="B112" t="str">
            <v>Government of the United Kingdom</v>
          </cell>
          <cell r="C112" t="str">
            <v>Feb. 26, 2021</v>
          </cell>
          <cell r="D112" t="str">
            <v>Oxford/AstraZeneca</v>
          </cell>
        </row>
        <row r="113">
          <cell r="A113" t="str">
            <v>Zimbabwe</v>
          </cell>
          <cell r="B113" t="str">
            <v>Ministry of Health</v>
          </cell>
          <cell r="C113" t="str">
            <v>Feb. 27, 2021</v>
          </cell>
          <cell r="D113" t="str">
            <v>Sinopharm/Beijing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Q13" sqref="Q13"/>
    </sheetView>
  </sheetViews>
  <sheetFormatPr baseColWidth="10" defaultColWidth="8.83203125" defaultRowHeight="15"/>
  <cols>
    <col min="1" max="1" width="10.6640625" customWidth="1"/>
    <col min="2" max="2" width="9.5" customWidth="1"/>
    <col min="3" max="3" width="11.6640625" bestFit="1" customWidth="1"/>
    <col min="11" max="11" width="11.5" customWidth="1"/>
    <col min="17" max="17" width="9.5" bestFit="1" customWidth="1"/>
    <col min="19" max="19" width="9" customWidth="1"/>
    <col min="23" max="23" width="37.33203125" bestFit="1" customWidth="1"/>
  </cols>
  <sheetData>
    <row r="1" spans="1:24" s="1" customFormat="1" ht="48">
      <c r="A1" s="4" t="s">
        <v>20</v>
      </c>
      <c r="B1" s="2" t="s">
        <v>2</v>
      </c>
      <c r="C1" s="44" t="s">
        <v>0</v>
      </c>
      <c r="D1" s="2" t="s">
        <v>1</v>
      </c>
      <c r="E1" s="2" t="s">
        <v>3</v>
      </c>
      <c r="F1" s="2" t="s">
        <v>18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899</v>
      </c>
      <c r="T1" s="2" t="s">
        <v>16</v>
      </c>
      <c r="U1" s="2" t="s">
        <v>19</v>
      </c>
      <c r="V1" s="2" t="s">
        <v>21</v>
      </c>
      <c r="W1" s="51" t="s">
        <v>17</v>
      </c>
      <c r="X1" s="52" t="s">
        <v>1076</v>
      </c>
    </row>
    <row r="2" spans="1:24">
      <c r="A2" s="5">
        <v>1</v>
      </c>
      <c r="B2" s="42" t="str">
        <f t="shared" ref="B2" si="0">CONCATENATE("S",A2)</f>
        <v>S1</v>
      </c>
      <c r="C2" s="45" t="s">
        <v>452</v>
      </c>
      <c r="D2" s="43">
        <v>365</v>
      </c>
      <c r="E2" s="3">
        <v>10</v>
      </c>
      <c r="F2" s="33">
        <f>VLOOKUP($C2,'20220109'!$A:$AQ, 37, FALSE)*365/200</f>
        <v>0.51363043616587256</v>
      </c>
      <c r="G2" s="34">
        <f>VLOOKUP($C2, Urban!$A:$BL, 64, FALSE)/100</f>
        <v>0.82459000000000005</v>
      </c>
      <c r="H2" s="39">
        <f t="shared" ref="H2" si="1">1-G2</f>
        <v>0.17540999999999995</v>
      </c>
      <c r="I2" s="34">
        <f>VLOOKUP($C2, Demo65!$A:$BL, 64, FALSE)/100</f>
        <v>0.16209606142851102</v>
      </c>
      <c r="J2" s="39">
        <f t="shared" ref="J2" si="2">1-I2</f>
        <v>0.83790393857148904</v>
      </c>
      <c r="K2" s="3">
        <v>1000</v>
      </c>
      <c r="L2" s="3">
        <v>6</v>
      </c>
      <c r="M2" s="37">
        <f>INT(VLOOKUP($C2,'20220109'!$A:$AB,17,FALSE)/100000*$K2)</f>
        <v>55</v>
      </c>
      <c r="N2" s="37">
        <f>INT((VLOOKUP($C2,'20220109'!$A:$AB,15,FALSE)-VLOOKUP($C2,'20220109'!$A:$AB,17,FALSE))/100000*$K2)</f>
        <v>129</v>
      </c>
      <c r="O2" s="35" cm="1">
        <f t="array" ref="O2">VLOOKUP($C2,'20220109'!$A:$AB,20,FALSE)*death_multi</f>
        <v>1.3943173210616971E-3</v>
      </c>
      <c r="P2" s="35">
        <f t="shared" ref="P2" si="3">1-O2</f>
        <v>0.99860568267893834</v>
      </c>
      <c r="Q2" s="39">
        <f>VLOOKUP($C2,'20220109'!$A:$AQ, 42, FALSE)*vac_multi</f>
        <v>0.47049999999999997</v>
      </c>
      <c r="R2" s="36">
        <v>0.8</v>
      </c>
      <c r="S2" s="37">
        <f>INT(VLOOKUP($C2,'20220109'!$A:$AQ, 38, FALSE)*K2/100)</f>
        <v>616</v>
      </c>
      <c r="T2" s="38">
        <v>5</v>
      </c>
      <c r="U2" s="38">
        <v>10</v>
      </c>
      <c r="V2" s="36">
        <v>14</v>
      </c>
      <c r="W2" s="42" t="str">
        <f t="shared" ref="W2" si="4">CONCATENATE(B2,"_",C2,"_","VW",R2,"_","Ri",T2,"_","R0",U2)</f>
        <v>S1_USA_VW0.8_Ri5_R010</v>
      </c>
      <c r="X2" s="45">
        <v>0.01</v>
      </c>
    </row>
  </sheetData>
  <phoneticPr fontId="1" type="noConversion"/>
  <conditionalFormatting sqref="G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197D-8791-438F-AA8C-8EEB21B17649}">
  <dimension ref="A2:B3"/>
  <sheetViews>
    <sheetView workbookViewId="0">
      <selection activeCell="B3" sqref="B3"/>
    </sheetView>
  </sheetViews>
  <sheetFormatPr baseColWidth="10" defaultColWidth="8.83203125" defaultRowHeight="15"/>
  <cols>
    <col min="1" max="1" width="23.1640625" bestFit="1" customWidth="1"/>
  </cols>
  <sheetData>
    <row r="2" spans="1:2">
      <c r="A2" t="s">
        <v>1078</v>
      </c>
      <c r="B2">
        <v>0.1</v>
      </c>
    </row>
    <row r="3" spans="1:2">
      <c r="A3" t="s">
        <v>1077</v>
      </c>
      <c r="B3">
        <v>0.5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87"/>
  <sheetViews>
    <sheetView topLeftCell="L1" workbookViewId="0">
      <selection activeCell="AE3" sqref="AE3"/>
    </sheetView>
  </sheetViews>
  <sheetFormatPr baseColWidth="10" defaultColWidth="9.1640625" defaultRowHeight="15"/>
  <cols>
    <col min="1" max="1" width="22.5" style="6" customWidth="1"/>
    <col min="2" max="4" width="9.1640625" style="6" customWidth="1"/>
    <col min="5" max="5" width="16.33203125" style="6" customWidth="1"/>
    <col min="6" max="6" width="13.6640625" style="6" customWidth="1"/>
    <col min="7" max="7" width="12.5" style="6" customWidth="1"/>
    <col min="8" max="8" width="11" style="6" customWidth="1"/>
    <col min="9" max="9" width="9.33203125" style="6" customWidth="1"/>
    <col min="10" max="10" width="13.6640625" style="6" customWidth="1"/>
    <col min="11" max="11" width="11" style="6" customWidth="1"/>
    <col min="12" max="12" width="10" style="6" customWidth="1"/>
    <col min="13" max="13" width="11" style="6" customWidth="1"/>
    <col min="14" max="14" width="9.1640625" style="6" customWidth="1"/>
    <col min="15" max="27" width="9.1640625" style="6"/>
    <col min="28" max="28" width="11" style="6" bestFit="1" customWidth="1"/>
    <col min="29" max="41" width="9.1640625" style="6"/>
    <col min="42" max="42" width="16.5" style="6" customWidth="1"/>
    <col min="43" max="43" width="7.6640625" style="6" bestFit="1" customWidth="1"/>
    <col min="44" max="45" width="9.1640625" style="6"/>
    <col min="46" max="46" width="9.6640625" style="6" bestFit="1" customWidth="1"/>
    <col min="47" max="16384" width="9.1640625" style="6"/>
  </cols>
  <sheetData>
    <row r="1" spans="1:46" ht="112">
      <c r="A1" s="9" t="s">
        <v>900</v>
      </c>
      <c r="B1" s="10" t="s">
        <v>46</v>
      </c>
      <c r="C1" s="11" t="s">
        <v>44</v>
      </c>
      <c r="D1" s="11" t="s">
        <v>45</v>
      </c>
      <c r="E1" s="12" t="s">
        <v>458</v>
      </c>
      <c r="F1" s="11" t="s">
        <v>43</v>
      </c>
      <c r="G1" s="11" t="s">
        <v>39</v>
      </c>
      <c r="H1" s="11" t="s">
        <v>41</v>
      </c>
      <c r="I1" s="11" t="s">
        <v>40</v>
      </c>
      <c r="J1" s="11" t="s">
        <v>457</v>
      </c>
      <c r="K1" s="11" t="s">
        <v>456</v>
      </c>
      <c r="L1" s="11" t="s">
        <v>455</v>
      </c>
      <c r="M1" s="11" t="s">
        <v>42</v>
      </c>
      <c r="N1" s="11" t="s">
        <v>29</v>
      </c>
      <c r="O1" s="11" t="s">
        <v>38</v>
      </c>
      <c r="P1" s="11" t="s">
        <v>37</v>
      </c>
      <c r="Q1" s="11" t="s">
        <v>36</v>
      </c>
      <c r="R1" s="11" t="s">
        <v>35</v>
      </c>
      <c r="S1" s="11" t="s">
        <v>34</v>
      </c>
      <c r="T1" s="11" t="s">
        <v>33</v>
      </c>
      <c r="U1" s="11" t="s">
        <v>32</v>
      </c>
      <c r="V1" s="11" t="s">
        <v>31</v>
      </c>
      <c r="W1" s="11" t="s">
        <v>30</v>
      </c>
      <c r="X1" s="11" t="s">
        <v>28</v>
      </c>
      <c r="Y1" s="11" t="s">
        <v>27</v>
      </c>
      <c r="Z1" s="11" t="s">
        <v>26</v>
      </c>
      <c r="AA1" s="11" t="s">
        <v>901</v>
      </c>
      <c r="AB1" s="12" t="s">
        <v>902</v>
      </c>
      <c r="AC1" s="11" t="s">
        <v>903</v>
      </c>
      <c r="AD1" s="11" t="s">
        <v>904</v>
      </c>
      <c r="AE1" s="11" t="s">
        <v>905</v>
      </c>
      <c r="AF1" s="11" t="s">
        <v>906</v>
      </c>
      <c r="AG1" s="11" t="s">
        <v>907</v>
      </c>
      <c r="AH1" s="13" t="s">
        <v>908</v>
      </c>
      <c r="AI1" s="14" t="s">
        <v>909</v>
      </c>
      <c r="AJ1" s="15" t="s">
        <v>910</v>
      </c>
      <c r="AK1" s="15" t="s">
        <v>911</v>
      </c>
      <c r="AL1" s="15" t="s">
        <v>912</v>
      </c>
      <c r="AM1" s="15" t="s">
        <v>913</v>
      </c>
      <c r="AN1" s="15" t="s">
        <v>914</v>
      </c>
      <c r="AO1" s="16" t="s">
        <v>915</v>
      </c>
      <c r="AP1" s="17" t="s">
        <v>916</v>
      </c>
      <c r="AQ1" s="15" t="s">
        <v>917</v>
      </c>
      <c r="AS1" s="13" t="s">
        <v>920</v>
      </c>
      <c r="AT1" s="31">
        <v>0.7</v>
      </c>
    </row>
    <row r="2" spans="1:46">
      <c r="A2" s="18" t="s">
        <v>143</v>
      </c>
      <c r="B2" s="18" t="s">
        <v>145</v>
      </c>
      <c r="C2" s="18" t="s">
        <v>144</v>
      </c>
      <c r="D2" s="18" t="s">
        <v>143</v>
      </c>
      <c r="E2" s="19">
        <v>33684</v>
      </c>
      <c r="F2" s="19">
        <v>4239</v>
      </c>
      <c r="G2" s="19">
        <v>21</v>
      </c>
      <c r="H2" s="19">
        <v>93</v>
      </c>
      <c r="I2" s="19"/>
      <c r="J2" s="19">
        <v>4125</v>
      </c>
      <c r="K2" s="19">
        <v>1</v>
      </c>
      <c r="L2" s="19">
        <v>3</v>
      </c>
      <c r="M2" s="19"/>
      <c r="N2" s="18">
        <v>406</v>
      </c>
      <c r="O2" s="18">
        <v>12584.609903811899</v>
      </c>
      <c r="P2" s="18">
        <v>555272.53295333101</v>
      </c>
      <c r="Q2" s="18">
        <v>62.344139650872819</v>
      </c>
      <c r="R2" s="18">
        <v>2.2663843710903669E-2</v>
      </c>
      <c r="S2" s="18">
        <v>0</v>
      </c>
      <c r="T2" s="18">
        <v>2.1939136588818121E-2</v>
      </c>
      <c r="U2" s="18">
        <v>0.77777777777777779</v>
      </c>
      <c r="V2" s="18">
        <v>0.5</v>
      </c>
      <c r="W2" s="18">
        <v>2.968768554803467</v>
      </c>
      <c r="X2" s="18">
        <v>6.0900429417526175E-4</v>
      </c>
      <c r="Y2" s="18">
        <v>7</v>
      </c>
      <c r="Z2" s="18">
        <v>2</v>
      </c>
      <c r="AA2" s="18">
        <v>0.2857142857142857</v>
      </c>
      <c r="AB2" s="19">
        <v>36808</v>
      </c>
      <c r="AC2" s="18">
        <v>23518</v>
      </c>
      <c r="AD2" s="18">
        <v>13290</v>
      </c>
      <c r="AE2" s="18">
        <v>109.274432965206</v>
      </c>
      <c r="AF2" s="18">
        <v>12.5846099038119</v>
      </c>
      <c r="AG2" s="18">
        <v>110.9315995724973</v>
      </c>
      <c r="AH2" s="20">
        <f t="shared" ref="AH2:AH65" si="0">T2</f>
        <v>2.1939136588818121E-2</v>
      </c>
      <c r="AI2" s="20">
        <f t="shared" ref="AI2:AI65" si="1">AA2</f>
        <v>0.2857142857142857</v>
      </c>
      <c r="AJ2" s="21">
        <f t="shared" ref="AJ2:AJ65" si="2">O2/100000</f>
        <v>0.125846099038119</v>
      </c>
      <c r="AK2" s="22">
        <f t="shared" ref="AK2:AK65" si="3">AE2/100</f>
        <v>1.09274432965206</v>
      </c>
      <c r="AL2" s="23">
        <f>VLOOKUP(D2,'[1]PV last14D'!$CL:$CP, 5, FALSE)/10000</f>
        <v>2.4497200000000001</v>
      </c>
      <c r="AM2" s="23" t="str">
        <f>VLOOKUP(D2, '[2]0301'!$A:$D, 4, FALSE)</f>
        <v>Pfizer/BioNTech</v>
      </c>
      <c r="AN2" s="23">
        <f>VLOOKUP(AM2, [2]Efficacy!$A:$D, 3, FALSE)</f>
        <v>0.94499999999999995</v>
      </c>
      <c r="AO2" s="24">
        <f t="shared" ref="AO2:AO65" si="4">($AT$1-AJ2-AK2*AN2/2)/(AL2*AN2*0.01/2)</f>
        <v>4.9963343355238985</v>
      </c>
      <c r="AP2" s="25">
        <f t="shared" ref="AP2:AP65" si="5">$AT$2+AO2</f>
        <v>44255.996334335527</v>
      </c>
      <c r="AQ2" s="18" t="str">
        <f t="shared" ref="AQ2:AQ65" si="6">CONCATENATE(YEAR(AP2),"Q",INT((MONTH(AP2)+2)/3))</f>
        <v>2021Q1</v>
      </c>
      <c r="AS2" s="18" t="s">
        <v>921</v>
      </c>
      <c r="AT2" s="32">
        <v>44251</v>
      </c>
    </row>
    <row r="3" spans="1:46">
      <c r="A3" s="18" t="s">
        <v>394</v>
      </c>
      <c r="B3" s="18" t="s">
        <v>395</v>
      </c>
      <c r="C3" s="18" t="s">
        <v>218</v>
      </c>
      <c r="D3" s="18" t="s">
        <v>394</v>
      </c>
      <c r="E3" s="19">
        <v>9197590</v>
      </c>
      <c r="F3" s="19">
        <v>779958</v>
      </c>
      <c r="G3" s="19">
        <v>38348</v>
      </c>
      <c r="H3" s="19">
        <v>5760</v>
      </c>
      <c r="I3" s="19">
        <v>8</v>
      </c>
      <c r="J3" s="19">
        <v>735850</v>
      </c>
      <c r="K3" s="19">
        <v>2440</v>
      </c>
      <c r="L3" s="19">
        <v>737</v>
      </c>
      <c r="M3" s="19">
        <v>4151</v>
      </c>
      <c r="N3" s="18">
        <v>58964</v>
      </c>
      <c r="O3" s="18">
        <v>8480.0257458747346</v>
      </c>
      <c r="P3" s="18">
        <v>130665.5765260248</v>
      </c>
      <c r="Q3" s="18">
        <v>416.93530587904007</v>
      </c>
      <c r="R3" s="18">
        <v>6.4898697662622434E-2</v>
      </c>
      <c r="S3" s="18">
        <v>7.0398887456753267E-2</v>
      </c>
      <c r="T3" s="18">
        <v>7.3850130391636473E-3</v>
      </c>
      <c r="U3" s="18">
        <v>1.0103217972070431</v>
      </c>
      <c r="V3" s="18">
        <v>0.90109890109890112</v>
      </c>
      <c r="W3" s="18">
        <v>38.767919484498513</v>
      </c>
      <c r="X3" s="18">
        <v>-4.2874158616694139E-3</v>
      </c>
      <c r="Y3" s="18">
        <v>24960</v>
      </c>
      <c r="Z3" s="18">
        <v>164</v>
      </c>
      <c r="AA3" s="18">
        <v>6.5705128205128206E-3</v>
      </c>
      <c r="AB3" s="19">
        <v>8211997</v>
      </c>
      <c r="AC3" s="18">
        <v>4772078</v>
      </c>
      <c r="AD3" s="18">
        <v>3439919</v>
      </c>
      <c r="AE3" s="18">
        <v>89.284225541690816</v>
      </c>
      <c r="AF3" s="18">
        <v>8.4800257458747339</v>
      </c>
      <c r="AG3" s="18">
        <v>88.835828733396482</v>
      </c>
      <c r="AH3" s="20">
        <f t="shared" si="0"/>
        <v>7.3850130391636473E-3</v>
      </c>
      <c r="AI3" s="20">
        <f t="shared" si="1"/>
        <v>6.5705128205128206E-3</v>
      </c>
      <c r="AJ3" s="21">
        <f t="shared" si="2"/>
        <v>8.480025745874735E-2</v>
      </c>
      <c r="AK3" s="22">
        <f t="shared" si="3"/>
        <v>0.8928422554169082</v>
      </c>
      <c r="AL3" s="23">
        <f>VLOOKUP(D3,'[1]PV last14D'!$CL:$CP, 5, FALSE)/10000</f>
        <v>1.3760375</v>
      </c>
      <c r="AM3" s="23" t="str">
        <f>VLOOKUP(D3, '[2]0301'!$A:$D, 4, FALSE)</f>
        <v>Moderna</v>
      </c>
      <c r="AN3" s="23">
        <f>VLOOKUP(AM3, [2]Efficacy!$A:$D, 3, FALSE)</f>
        <v>0.94099999999999995</v>
      </c>
      <c r="AO3" s="24">
        <f t="shared" si="4"/>
        <v>30.137431726899731</v>
      </c>
      <c r="AP3" s="25">
        <f t="shared" si="5"/>
        <v>44281.1374317269</v>
      </c>
      <c r="AQ3" s="18" t="str">
        <f t="shared" si="6"/>
        <v>2021Q1</v>
      </c>
    </row>
    <row r="4" spans="1:46">
      <c r="A4" s="18" t="s">
        <v>54</v>
      </c>
      <c r="B4" s="18" t="s">
        <v>56</v>
      </c>
      <c r="C4" s="18" t="s">
        <v>55</v>
      </c>
      <c r="D4" s="18" t="s">
        <v>54</v>
      </c>
      <c r="E4" s="19">
        <v>3547</v>
      </c>
      <c r="F4" s="19">
        <v>54</v>
      </c>
      <c r="G4" s="19">
        <v>8</v>
      </c>
      <c r="H4" s="19" t="s">
        <v>47</v>
      </c>
      <c r="I4" s="19"/>
      <c r="J4" s="19">
        <v>46</v>
      </c>
      <c r="K4" s="19"/>
      <c r="L4" s="19"/>
      <c r="M4" s="19"/>
      <c r="N4" s="18">
        <v>0</v>
      </c>
      <c r="O4" s="18">
        <v>1522.4133070200171</v>
      </c>
      <c r="P4" s="18">
        <v>197603.60868339441</v>
      </c>
      <c r="Q4" s="18">
        <v>225.54271215111359</v>
      </c>
      <c r="R4" s="18">
        <v>7.7043800827507492E-3</v>
      </c>
      <c r="S4" s="18"/>
      <c r="T4" s="18"/>
      <c r="U4" s="18">
        <v>0</v>
      </c>
      <c r="V4" s="18">
        <v>0</v>
      </c>
      <c r="W4" s="18">
        <v>0</v>
      </c>
      <c r="X4" s="18"/>
      <c r="Y4" s="18">
        <v>0</v>
      </c>
      <c r="Z4" s="18">
        <v>0</v>
      </c>
      <c r="AA4" s="18"/>
      <c r="AB4" s="19">
        <v>1732</v>
      </c>
      <c r="AC4" s="18">
        <v>1732</v>
      </c>
      <c r="AD4" s="18">
        <v>0</v>
      </c>
      <c r="AE4" s="18">
        <v>48.829997180716099</v>
      </c>
      <c r="AF4" s="18">
        <v>1.522413307020017</v>
      </c>
      <c r="AG4" s="18">
        <v>45.469410769664513</v>
      </c>
      <c r="AH4" s="20">
        <f t="shared" si="0"/>
        <v>0</v>
      </c>
      <c r="AI4" s="20">
        <f t="shared" si="1"/>
        <v>0</v>
      </c>
      <c r="AJ4" s="21">
        <f t="shared" si="2"/>
        <v>1.5224133070200171E-2</v>
      </c>
      <c r="AK4" s="22">
        <f t="shared" si="3"/>
        <v>0.488299971807161</v>
      </c>
      <c r="AL4" s="23">
        <f>VLOOKUP(D4,'[1]PV last14D'!$CL:$CP, 5, FALSE)/10000</f>
        <v>3.165375</v>
      </c>
      <c r="AM4" s="23" t="str">
        <f>VLOOKUP(D4, '[2]0301'!$A:$D, 4, FALSE)</f>
        <v>Oxford/AstraZeneca</v>
      </c>
      <c r="AN4" s="23">
        <f>VLOOKUP(AM4, [2]Efficacy!$A:$D, 3, FALSE)</f>
        <v>0.8</v>
      </c>
      <c r="AO4" s="24">
        <f t="shared" si="4"/>
        <v>38.657021538280247</v>
      </c>
      <c r="AP4" s="25">
        <f t="shared" si="5"/>
        <v>44289.657021538282</v>
      </c>
      <c r="AQ4" s="18" t="str">
        <f t="shared" si="6"/>
        <v>2021Q2</v>
      </c>
    </row>
    <row r="5" spans="1:46">
      <c r="A5" s="18" t="s">
        <v>98</v>
      </c>
      <c r="B5" s="18" t="s">
        <v>100</v>
      </c>
      <c r="C5" s="18" t="s">
        <v>99</v>
      </c>
      <c r="D5" s="18" t="s">
        <v>98</v>
      </c>
      <c r="E5" s="19">
        <v>98752</v>
      </c>
      <c r="F5" s="19">
        <v>2688</v>
      </c>
      <c r="G5" s="19">
        <v>312</v>
      </c>
      <c r="H5" s="19">
        <v>11</v>
      </c>
      <c r="I5" s="19"/>
      <c r="J5" s="19">
        <v>2365</v>
      </c>
      <c r="K5" s="19">
        <v>78</v>
      </c>
      <c r="L5" s="19"/>
      <c r="M5" s="19">
        <v>70</v>
      </c>
      <c r="N5" s="18">
        <v>0</v>
      </c>
      <c r="O5" s="18">
        <v>2721.9701879455611</v>
      </c>
      <c r="P5" s="18">
        <v>5265.7161373946856</v>
      </c>
      <c r="Q5" s="18">
        <v>315.94296824368121</v>
      </c>
      <c r="R5" s="18">
        <v>0.51692307692307693</v>
      </c>
      <c r="S5" s="18"/>
      <c r="T5" s="18">
        <v>4.092261904761905E-3</v>
      </c>
      <c r="U5" s="18">
        <v>0.40433212996389889</v>
      </c>
      <c r="V5" s="18">
        <v>0</v>
      </c>
      <c r="W5" s="18">
        <v>32.404406999351913</v>
      </c>
      <c r="X5" s="18">
        <v>-4.5320214246107942E-3</v>
      </c>
      <c r="Y5" s="18">
        <v>224</v>
      </c>
      <c r="Z5" s="18">
        <v>0</v>
      </c>
      <c r="AA5" s="18">
        <v>0</v>
      </c>
      <c r="AB5" s="19">
        <v>79438</v>
      </c>
      <c r="AC5" s="18">
        <v>55889</v>
      </c>
      <c r="AD5" s="18">
        <v>23549</v>
      </c>
      <c r="AE5" s="18">
        <v>80.441915100453656</v>
      </c>
      <c r="AF5" s="18">
        <v>2.7219701879455611</v>
      </c>
      <c r="AG5" s="18">
        <v>75.119693778353849</v>
      </c>
      <c r="AH5" s="20">
        <f t="shared" si="0"/>
        <v>4.092261904761905E-3</v>
      </c>
      <c r="AI5" s="20">
        <f t="shared" si="1"/>
        <v>0</v>
      </c>
      <c r="AJ5" s="21">
        <f t="shared" si="2"/>
        <v>2.7219701879455611E-2</v>
      </c>
      <c r="AK5" s="22">
        <f t="shared" si="3"/>
        <v>0.80441915100453654</v>
      </c>
      <c r="AL5" s="23">
        <f>VLOOKUP(D5,'[1]PV last14D'!$CL:$CP, 5, FALSE)/10000</f>
        <v>1.7638066666666665</v>
      </c>
      <c r="AM5" s="23" t="str">
        <f>VLOOKUP(D5, '[2]0301'!$A:$D, 4, FALSE)</f>
        <v>Oxford/AstraZeneca</v>
      </c>
      <c r="AN5" s="23">
        <f>VLOOKUP(AM5, [2]Efficacy!$A:$D, 3, FALSE)</f>
        <v>0.8</v>
      </c>
      <c r="AO5" s="24">
        <f t="shared" si="4"/>
        <v>49.752141823753782</v>
      </c>
      <c r="AP5" s="25">
        <f t="shared" si="5"/>
        <v>44300.752141823752</v>
      </c>
      <c r="AQ5" s="18" t="str">
        <f t="shared" si="6"/>
        <v>2021Q2</v>
      </c>
    </row>
    <row r="6" spans="1:46">
      <c r="A6" s="18" t="s">
        <v>48</v>
      </c>
      <c r="B6" s="18" t="s">
        <v>50</v>
      </c>
      <c r="C6" s="18" t="s">
        <v>49</v>
      </c>
      <c r="D6" s="18" t="s">
        <v>48</v>
      </c>
      <c r="E6" s="19">
        <v>15092</v>
      </c>
      <c r="F6" s="19">
        <v>18</v>
      </c>
      <c r="G6" s="19">
        <v>0</v>
      </c>
      <c r="H6" s="19" t="s">
        <v>918</v>
      </c>
      <c r="I6" s="19"/>
      <c r="J6" s="19">
        <v>18</v>
      </c>
      <c r="K6" s="19"/>
      <c r="L6" s="19"/>
      <c r="M6" s="19"/>
      <c r="N6" s="18">
        <v>0</v>
      </c>
      <c r="O6" s="18">
        <v>119.2684866154254</v>
      </c>
      <c r="P6" s="18">
        <v>64550.755367081903</v>
      </c>
      <c r="Q6" s="18">
        <v>0</v>
      </c>
      <c r="R6" s="18">
        <v>1.8476698829809071E-3</v>
      </c>
      <c r="S6" s="18"/>
      <c r="T6" s="18"/>
      <c r="U6" s="18">
        <v>0</v>
      </c>
      <c r="V6" s="18">
        <v>0</v>
      </c>
      <c r="W6" s="18">
        <v>0</v>
      </c>
      <c r="X6" s="18"/>
      <c r="Y6" s="18">
        <v>0</v>
      </c>
      <c r="Z6" s="18">
        <v>0</v>
      </c>
      <c r="AA6" s="18"/>
      <c r="AB6" s="19">
        <v>2762</v>
      </c>
      <c r="AC6" s="18">
        <v>2762</v>
      </c>
      <c r="AD6" s="18">
        <v>0</v>
      </c>
      <c r="AE6" s="18">
        <v>18.301086668433609</v>
      </c>
      <c r="AF6" s="18">
        <v>0.1192684866154254</v>
      </c>
      <c r="AG6" s="18">
        <v>16.590246488205668</v>
      </c>
      <c r="AH6" s="20">
        <f t="shared" si="0"/>
        <v>0</v>
      </c>
      <c r="AI6" s="20">
        <f t="shared" si="1"/>
        <v>0</v>
      </c>
      <c r="AJ6" s="21">
        <f t="shared" si="2"/>
        <v>1.1926848661542541E-3</v>
      </c>
      <c r="AK6" s="22">
        <f t="shared" si="3"/>
        <v>0.18301086668433608</v>
      </c>
      <c r="AL6" s="23">
        <f>VLOOKUP(D6,'[1]PV last14D'!$CL:$CP, 5, FALSE)/10000</f>
        <v>1.3392666666666666</v>
      </c>
      <c r="AM6" s="23" t="str">
        <f>VLOOKUP(D6, '[2]0301'!$A:$D, 4, FALSE)</f>
        <v>Oxford/AstraZeneca</v>
      </c>
      <c r="AN6" s="23">
        <f>VLOOKUP(AM6, [2]Efficacy!$A:$D, 3, FALSE)</f>
        <v>0.8</v>
      </c>
      <c r="AO6" s="24">
        <f t="shared" si="4"/>
        <v>116.7808816628711</v>
      </c>
      <c r="AP6" s="25">
        <f t="shared" si="5"/>
        <v>44367.780881662868</v>
      </c>
      <c r="AQ6" s="18" t="str">
        <f t="shared" si="6"/>
        <v>2021Q2</v>
      </c>
    </row>
    <row r="7" spans="1:46">
      <c r="A7" s="18" t="s">
        <v>96</v>
      </c>
      <c r="B7" s="18" t="s">
        <v>97</v>
      </c>
      <c r="C7" s="18" t="s">
        <v>52</v>
      </c>
      <c r="D7" s="18" t="s">
        <v>96</v>
      </c>
      <c r="E7" s="19">
        <v>62124</v>
      </c>
      <c r="F7" s="19">
        <v>707</v>
      </c>
      <c r="G7" s="19">
        <v>13</v>
      </c>
      <c r="H7" s="19">
        <v>12</v>
      </c>
      <c r="I7" s="19"/>
      <c r="J7" s="19">
        <v>682</v>
      </c>
      <c r="K7" s="19"/>
      <c r="L7" s="19">
        <v>3</v>
      </c>
      <c r="M7" s="19">
        <v>2</v>
      </c>
      <c r="N7" s="18">
        <v>443</v>
      </c>
      <c r="O7" s="18">
        <v>1138.046487669822</v>
      </c>
      <c r="P7" s="18">
        <v>281111.96960916882</v>
      </c>
      <c r="Q7" s="18">
        <v>20.925890155173519</v>
      </c>
      <c r="R7" s="18">
        <v>4.0483743515157067E-3</v>
      </c>
      <c r="S7" s="18">
        <v>4.5146726862302479E-3</v>
      </c>
      <c r="T7" s="18">
        <v>1.6973125884016969E-2</v>
      </c>
      <c r="U7" s="18">
        <v>2</v>
      </c>
      <c r="V7" s="18">
        <v>0</v>
      </c>
      <c r="W7" s="18">
        <v>1.8396386949603101</v>
      </c>
      <c r="X7" s="18">
        <v>7.538691864218721E-3</v>
      </c>
      <c r="Y7" s="18">
        <v>8</v>
      </c>
      <c r="Z7" s="18">
        <v>0</v>
      </c>
      <c r="AA7" s="18">
        <v>0</v>
      </c>
      <c r="AB7" s="19">
        <v>17073</v>
      </c>
      <c r="AC7" s="18">
        <v>12304</v>
      </c>
      <c r="AD7" s="18">
        <v>4769</v>
      </c>
      <c r="AE7" s="18">
        <v>27.482132509175202</v>
      </c>
      <c r="AF7" s="18">
        <v>1.138046487669822</v>
      </c>
      <c r="AG7" s="18">
        <v>25.871965745927501</v>
      </c>
      <c r="AH7" s="20">
        <f t="shared" si="0"/>
        <v>1.6973125884016969E-2</v>
      </c>
      <c r="AI7" s="20">
        <f t="shared" si="1"/>
        <v>0</v>
      </c>
      <c r="AJ7" s="21">
        <f t="shared" si="2"/>
        <v>1.1380464876698221E-2</v>
      </c>
      <c r="AK7" s="22">
        <f t="shared" si="3"/>
        <v>0.274821325091752</v>
      </c>
      <c r="AL7" s="23">
        <f>VLOOKUP(D7,'[1]PV last14D'!$CL:$CP, 5, FALSE)/10000</f>
        <v>0.92236153846153845</v>
      </c>
      <c r="AM7" s="23" t="str">
        <f>VLOOKUP(D7, '[2]0301'!$A:$D, 4, FALSE)</f>
        <v>Pfizer/BioNTech</v>
      </c>
      <c r="AN7" s="23">
        <f>VLOOKUP(AM7, [2]Efficacy!$A:$D, 3, FALSE)</f>
        <v>0.94499999999999995</v>
      </c>
      <c r="AO7" s="24">
        <f t="shared" si="4"/>
        <v>128.21160327343347</v>
      </c>
      <c r="AP7" s="25">
        <f t="shared" si="5"/>
        <v>44379.211603273434</v>
      </c>
      <c r="AQ7" s="18" t="str">
        <f t="shared" si="6"/>
        <v>2021Q3</v>
      </c>
    </row>
    <row r="8" spans="1:46">
      <c r="A8" s="18" t="s">
        <v>363</v>
      </c>
      <c r="B8" s="18" t="s">
        <v>362</v>
      </c>
      <c r="C8" s="18" t="s">
        <v>131</v>
      </c>
      <c r="D8" s="18" t="s">
        <v>361</v>
      </c>
      <c r="E8" s="19">
        <v>9969649</v>
      </c>
      <c r="F8" s="19">
        <v>394050</v>
      </c>
      <c r="G8" s="19">
        <v>10480</v>
      </c>
      <c r="H8" s="19">
        <v>1238</v>
      </c>
      <c r="I8" s="19">
        <v>17</v>
      </c>
      <c r="J8" s="19">
        <v>382332</v>
      </c>
      <c r="K8" s="19">
        <v>1107</v>
      </c>
      <c r="L8" s="19"/>
      <c r="M8" s="19">
        <v>2526</v>
      </c>
      <c r="N8" s="18">
        <v>175033</v>
      </c>
      <c r="O8" s="18">
        <v>3952.4962212812111</v>
      </c>
      <c r="P8" s="18">
        <v>309347.74132970982</v>
      </c>
      <c r="Q8" s="18">
        <v>105.1190468190003</v>
      </c>
      <c r="R8" s="18">
        <v>1.2776871116923889E-2</v>
      </c>
      <c r="S8" s="18">
        <v>1.443156433358281E-2</v>
      </c>
      <c r="T8" s="18">
        <v>3.1417332825783529E-3</v>
      </c>
      <c r="U8" s="18">
        <v>1.0428882965834749</v>
      </c>
      <c r="V8" s="18">
        <v>0.86725663716814161</v>
      </c>
      <c r="W8" s="18">
        <v>30.83644884875801</v>
      </c>
      <c r="X8" s="18">
        <v>-5.0499863968012848E-3</v>
      </c>
      <c r="Y8" s="18">
        <v>21520</v>
      </c>
      <c r="Z8" s="18">
        <v>98</v>
      </c>
      <c r="AA8" s="18">
        <v>4.5539033457249068E-3</v>
      </c>
      <c r="AB8" s="19">
        <v>6028417</v>
      </c>
      <c r="AC8" s="18">
        <v>3480415</v>
      </c>
      <c r="AD8" s="18">
        <v>2187849</v>
      </c>
      <c r="AE8" s="18">
        <v>60.467695502620003</v>
      </c>
      <c r="AF8" s="18">
        <v>3.9524962212812111</v>
      </c>
      <c r="AG8" s="18">
        <v>58.373422173639213</v>
      </c>
      <c r="AH8" s="20">
        <f t="shared" si="0"/>
        <v>3.1417332825783529E-3</v>
      </c>
      <c r="AI8" s="20">
        <f t="shared" si="1"/>
        <v>4.5539033457249068E-3</v>
      </c>
      <c r="AJ8" s="21">
        <f t="shared" si="2"/>
        <v>3.9524962212812112E-2</v>
      </c>
      <c r="AK8" s="22">
        <f t="shared" si="3"/>
        <v>0.6046769550262</v>
      </c>
      <c r="AL8" s="23">
        <f>VLOOKUP(D8,'[1]PV last14D'!$CL:$CP, 5, FALSE)/10000</f>
        <v>0.75107500000000005</v>
      </c>
      <c r="AM8" s="23" t="str">
        <f>VLOOKUP(D8, '[2]0301'!$A:$D, 4, FALSE)</f>
        <v>Oxford/AstraZeneca</v>
      </c>
      <c r="AN8" s="23">
        <f>VLOOKUP(AM8, [2]Efficacy!$A:$D, 3, FALSE)</f>
        <v>0.8</v>
      </c>
      <c r="AO8" s="24">
        <f t="shared" si="4"/>
        <v>139.33503837057143</v>
      </c>
      <c r="AP8" s="25">
        <f t="shared" si="5"/>
        <v>44390.335038370569</v>
      </c>
      <c r="AQ8" s="18" t="str">
        <f t="shared" si="6"/>
        <v>2021Q3</v>
      </c>
    </row>
    <row r="9" spans="1:46">
      <c r="A9" s="18" t="s">
        <v>213</v>
      </c>
      <c r="B9" s="18" t="s">
        <v>214</v>
      </c>
      <c r="C9" s="18" t="s">
        <v>104</v>
      </c>
      <c r="D9" s="18" t="s">
        <v>213</v>
      </c>
      <c r="E9" s="19">
        <v>546839</v>
      </c>
      <c r="F9" s="19">
        <v>19979</v>
      </c>
      <c r="G9" s="19">
        <v>2574</v>
      </c>
      <c r="H9" s="19">
        <v>62</v>
      </c>
      <c r="I9" s="19"/>
      <c r="J9" s="19">
        <v>17343</v>
      </c>
      <c r="K9" s="19">
        <v>94</v>
      </c>
      <c r="L9" s="19">
        <v>162</v>
      </c>
      <c r="M9" s="19">
        <v>186</v>
      </c>
      <c r="N9" s="18">
        <v>4072</v>
      </c>
      <c r="O9" s="18">
        <v>3653.5433646832071</v>
      </c>
      <c r="P9" s="18">
        <v>96527.497124382135</v>
      </c>
      <c r="Q9" s="18">
        <v>470.70527156987708</v>
      </c>
      <c r="R9" s="18">
        <v>3.784976792649427E-2</v>
      </c>
      <c r="S9" s="18">
        <v>4.5677799607072689E-2</v>
      </c>
      <c r="T9" s="18">
        <v>3.10325842134241E-3</v>
      </c>
      <c r="U9" s="18">
        <v>1.073694984646878</v>
      </c>
      <c r="V9" s="18">
        <v>1</v>
      </c>
      <c r="W9" s="18">
        <v>27.40425296241542</v>
      </c>
      <c r="X9" s="18">
        <v>-3.9144429240331206E-3</v>
      </c>
      <c r="Y9" s="18">
        <v>1049</v>
      </c>
      <c r="Z9" s="18">
        <v>2</v>
      </c>
      <c r="AA9" s="18">
        <v>1.9065776930409909E-3</v>
      </c>
      <c r="AB9" s="19">
        <v>117115</v>
      </c>
      <c r="AC9" s="18">
        <v>0</v>
      </c>
      <c r="AD9" s="18">
        <v>0</v>
      </c>
      <c r="AE9" s="18">
        <v>21.416724118067659</v>
      </c>
      <c r="AF9" s="18">
        <v>3.6535433646832072</v>
      </c>
      <c r="AG9" s="18">
        <v>22.928595070944102</v>
      </c>
      <c r="AH9" s="20">
        <f t="shared" si="0"/>
        <v>3.10325842134241E-3</v>
      </c>
      <c r="AI9" s="20">
        <f t="shared" si="1"/>
        <v>1.9065776930409909E-3</v>
      </c>
      <c r="AJ9" s="21">
        <f t="shared" si="2"/>
        <v>3.6535433646832073E-2</v>
      </c>
      <c r="AK9" s="22">
        <f t="shared" si="3"/>
        <v>0.21416724118067659</v>
      </c>
      <c r="AL9" s="23">
        <f>VLOOKUP(D9,'[1]PV last14D'!$CL:$CP, 5, FALSE)/10000</f>
        <v>0.94573125000000002</v>
      </c>
      <c r="AM9" s="23" t="str">
        <f>VLOOKUP(D9, '[2]0301'!$A:$D, 4, FALSE)</f>
        <v>Oxford/AstraZeneca</v>
      </c>
      <c r="AN9" s="23">
        <f>VLOOKUP(AM9, [2]Efficacy!$A:$D, 3, FALSE)</f>
        <v>0.8</v>
      </c>
      <c r="AO9" s="24">
        <f t="shared" si="4"/>
        <v>152.73833604443575</v>
      </c>
      <c r="AP9" s="25">
        <f t="shared" si="5"/>
        <v>44403.738336044436</v>
      </c>
      <c r="AQ9" s="18" t="str">
        <f t="shared" si="6"/>
        <v>2021Q3</v>
      </c>
    </row>
    <row r="10" spans="1:46">
      <c r="A10" s="18" t="s">
        <v>80</v>
      </c>
      <c r="B10" s="18" t="s">
        <v>81</v>
      </c>
      <c r="C10" s="18" t="s">
        <v>52</v>
      </c>
      <c r="D10" s="18" t="s">
        <v>80</v>
      </c>
      <c r="E10" s="19">
        <v>66234</v>
      </c>
      <c r="F10" s="19">
        <v>447</v>
      </c>
      <c r="G10" s="19">
        <v>30</v>
      </c>
      <c r="H10" s="19">
        <v>2</v>
      </c>
      <c r="I10" s="19"/>
      <c r="J10" s="19">
        <v>415</v>
      </c>
      <c r="K10" s="19">
        <v>2</v>
      </c>
      <c r="L10" s="19"/>
      <c r="M10" s="19">
        <v>3</v>
      </c>
      <c r="N10" s="18">
        <v>590</v>
      </c>
      <c r="O10" s="18">
        <v>674.87997101186704</v>
      </c>
      <c r="P10" s="18">
        <v>112005.918410484</v>
      </c>
      <c r="Q10" s="18">
        <v>45.293957786031342</v>
      </c>
      <c r="R10" s="18">
        <v>6.0253956272072898E-3</v>
      </c>
      <c r="S10" s="18">
        <v>5.084745762711864E-3</v>
      </c>
      <c r="T10" s="18">
        <v>4.4742729306487686E-3</v>
      </c>
      <c r="U10" s="18">
        <v>1.0666666666666671</v>
      </c>
      <c r="V10" s="18">
        <v>0</v>
      </c>
      <c r="W10" s="18">
        <v>3.4509682122690539</v>
      </c>
      <c r="X10" s="18">
        <v>3.777075125326745E-3</v>
      </c>
      <c r="Y10" s="18">
        <v>16</v>
      </c>
      <c r="Z10" s="18">
        <v>0</v>
      </c>
      <c r="AA10" s="18">
        <v>0</v>
      </c>
      <c r="AB10" s="19">
        <v>21106</v>
      </c>
      <c r="AC10" s="18">
        <v>12710</v>
      </c>
      <c r="AD10" s="18">
        <v>7758</v>
      </c>
      <c r="AE10" s="18">
        <v>31.865809101065921</v>
      </c>
      <c r="AF10" s="18">
        <v>0.67487997101186703</v>
      </c>
      <c r="AG10" s="18">
        <v>29.35410816197119</v>
      </c>
      <c r="AH10" s="20">
        <f t="shared" si="0"/>
        <v>4.4742729306487686E-3</v>
      </c>
      <c r="AI10" s="20">
        <f t="shared" si="1"/>
        <v>0</v>
      </c>
      <c r="AJ10" s="21">
        <f t="shared" si="2"/>
        <v>6.7487997101186702E-3</v>
      </c>
      <c r="AK10" s="22">
        <f t="shared" si="3"/>
        <v>0.31865809101065923</v>
      </c>
      <c r="AL10" s="23">
        <f>VLOOKUP(D10,'[1]PV last14D'!$CL:$CP, 5, FALSE)/10000</f>
        <v>0.63480000000000003</v>
      </c>
      <c r="AM10" s="23" t="str">
        <f>VLOOKUP(D10, '[2]0301'!$A:$D, 4, FALSE)</f>
        <v>Pfizer/BioNTech</v>
      </c>
      <c r="AN10" s="23">
        <f>VLOOKUP(AM10, [2]Efficacy!$A:$D, 3, FALSE)</f>
        <v>0.94499999999999995</v>
      </c>
      <c r="AO10" s="24">
        <f t="shared" si="4"/>
        <v>180.92946069331333</v>
      </c>
      <c r="AP10" s="25">
        <f t="shared" si="5"/>
        <v>44431.929460693311</v>
      </c>
      <c r="AQ10" s="18" t="str">
        <f t="shared" si="6"/>
        <v>2021Q3</v>
      </c>
    </row>
    <row r="11" spans="1:46">
      <c r="A11" s="18" t="s">
        <v>378</v>
      </c>
      <c r="B11" s="18" t="s">
        <v>379</v>
      </c>
      <c r="C11" s="18" t="s">
        <v>116</v>
      </c>
      <c r="D11" s="18" t="s">
        <v>378</v>
      </c>
      <c r="E11" s="19">
        <v>8713853</v>
      </c>
      <c r="F11" s="19">
        <v>462728</v>
      </c>
      <c r="G11" s="19">
        <v>57922</v>
      </c>
      <c r="H11" s="19">
        <v>4459</v>
      </c>
      <c r="I11" s="19">
        <v>16</v>
      </c>
      <c r="J11" s="19">
        <v>400347</v>
      </c>
      <c r="K11" s="19"/>
      <c r="L11" s="19">
        <v>164</v>
      </c>
      <c r="M11" s="19">
        <v>3469</v>
      </c>
      <c r="N11" s="18">
        <v>13286</v>
      </c>
      <c r="O11" s="18">
        <v>5310.2571273580124</v>
      </c>
      <c r="P11" s="18">
        <v>33897.668459635483</v>
      </c>
      <c r="Q11" s="18">
        <v>664.7116952741801</v>
      </c>
      <c r="R11" s="18">
        <v>0.15665552731691079</v>
      </c>
      <c r="S11" s="18">
        <v>0.26110191178684328</v>
      </c>
      <c r="T11" s="18">
        <v>9.6363306305216022E-3</v>
      </c>
      <c r="U11" s="18">
        <v>1.3304958012193719</v>
      </c>
      <c r="V11" s="18">
        <v>1.0188679245283021</v>
      </c>
      <c r="W11" s="18">
        <v>37.923194579612812</v>
      </c>
      <c r="X11" s="18">
        <v>-7.3451414621996071E-3</v>
      </c>
      <c r="Y11" s="18">
        <v>23132</v>
      </c>
      <c r="Z11" s="18">
        <v>108</v>
      </c>
      <c r="AA11" s="18">
        <v>4.6688569946394601E-3</v>
      </c>
      <c r="AB11" s="19">
        <v>1436682</v>
      </c>
      <c r="AC11" s="18">
        <v>924683</v>
      </c>
      <c r="AD11" s="18">
        <v>511999</v>
      </c>
      <c r="AE11" s="18">
        <v>16.487333444803351</v>
      </c>
      <c r="AF11" s="18">
        <v>5.3102571273580121</v>
      </c>
      <c r="AG11" s="18">
        <v>20.148857227681031</v>
      </c>
      <c r="AH11" s="20">
        <f t="shared" si="0"/>
        <v>9.6363306305216022E-3</v>
      </c>
      <c r="AI11" s="20">
        <f t="shared" si="1"/>
        <v>4.6688569946394601E-3</v>
      </c>
      <c r="AJ11" s="21">
        <f t="shared" si="2"/>
        <v>5.3102571273580125E-2</v>
      </c>
      <c r="AK11" s="22">
        <f t="shared" si="3"/>
        <v>0.16487333444803351</v>
      </c>
      <c r="AL11" s="23">
        <f>VLOOKUP(D11,'[1]PV last14D'!$CL:$CP, 5, FALSE)/10000</f>
        <v>0.61103750000000001</v>
      </c>
      <c r="AM11" s="23" t="str">
        <f>VLOOKUP(D11, '[2]0301'!$A:$D, 4, FALSE)</f>
        <v>Pfizer/BioNTech</v>
      </c>
      <c r="AN11" s="23">
        <f>VLOOKUP(AM11, [2]Efficacy!$A:$D, 3, FALSE)</f>
        <v>0.94499999999999995</v>
      </c>
      <c r="AO11" s="24">
        <f t="shared" si="4"/>
        <v>197.0782076065133</v>
      </c>
      <c r="AP11" s="25">
        <f t="shared" si="5"/>
        <v>44448.078207606515</v>
      </c>
      <c r="AQ11" s="18" t="str">
        <f t="shared" si="6"/>
        <v>2021Q3</v>
      </c>
    </row>
    <row r="12" spans="1:46">
      <c r="A12" s="18" t="s">
        <v>400</v>
      </c>
      <c r="B12" s="18" t="s">
        <v>401</v>
      </c>
      <c r="C12" s="18" t="s">
        <v>55</v>
      </c>
      <c r="D12" s="18" t="s">
        <v>400</v>
      </c>
      <c r="E12" s="19">
        <v>19225214</v>
      </c>
      <c r="F12" s="19">
        <v>829770</v>
      </c>
      <c r="G12" s="19">
        <v>24897</v>
      </c>
      <c r="H12" s="19">
        <v>20660</v>
      </c>
      <c r="I12" s="19">
        <v>88</v>
      </c>
      <c r="J12" s="19">
        <v>784213</v>
      </c>
      <c r="K12" s="19">
        <v>3683</v>
      </c>
      <c r="L12" s="19">
        <v>1675</v>
      </c>
      <c r="M12" s="19">
        <v>4145</v>
      </c>
      <c r="N12" s="18">
        <v>56754</v>
      </c>
      <c r="O12" s="18">
        <v>4316.0507862227178</v>
      </c>
      <c r="P12" s="18">
        <v>49016.869201039837</v>
      </c>
      <c r="Q12" s="18">
        <v>129.5018094466985</v>
      </c>
      <c r="R12" s="18">
        <v>8.8052355374242414E-2</v>
      </c>
      <c r="S12" s="18">
        <v>7.3034499770941258E-2</v>
      </c>
      <c r="T12" s="18">
        <v>2.4898465839931549E-2</v>
      </c>
      <c r="U12" s="18">
        <v>1.140318731890233</v>
      </c>
      <c r="V12" s="18">
        <v>1.0637450199203189</v>
      </c>
      <c r="W12" s="18">
        <v>19.885344319184171</v>
      </c>
      <c r="X12" s="18">
        <v>-1.1414419222834661E-2</v>
      </c>
      <c r="Y12" s="18">
        <v>26761</v>
      </c>
      <c r="Z12" s="18">
        <v>534</v>
      </c>
      <c r="AA12" s="18">
        <v>1.9954411270131912E-2</v>
      </c>
      <c r="AB12" s="19">
        <v>3490572</v>
      </c>
      <c r="AC12" s="18">
        <v>3433987</v>
      </c>
      <c r="AD12" s="18">
        <v>56585</v>
      </c>
      <c r="AE12" s="18">
        <v>18.156219223359489</v>
      </c>
      <c r="AF12" s="18">
        <v>4.3160507862227178</v>
      </c>
      <c r="AG12" s="18">
        <v>20.656648087246261</v>
      </c>
      <c r="AH12" s="20">
        <f t="shared" si="0"/>
        <v>2.4898465839931549E-2</v>
      </c>
      <c r="AI12" s="20">
        <f t="shared" si="1"/>
        <v>1.9954411270131912E-2</v>
      </c>
      <c r="AJ12" s="21">
        <f t="shared" si="2"/>
        <v>4.3160507862227179E-2</v>
      </c>
      <c r="AK12" s="22">
        <f t="shared" si="3"/>
        <v>0.1815621922335949</v>
      </c>
      <c r="AL12" s="23">
        <f>VLOOKUP(D12,'[1]PV last14D'!$CL:$CP, 5, FALSE)/10000</f>
        <v>0.60368124999999995</v>
      </c>
      <c r="AM12" s="23" t="str">
        <f>VLOOKUP(D12, '[2]0301'!$A:$D, 4, FALSE)</f>
        <v>Pfizer/BioNTech</v>
      </c>
      <c r="AN12" s="23">
        <f>VLOOKUP(AM12, [2]Efficacy!$A:$D, 3, FALSE)</f>
        <v>0.94499999999999995</v>
      </c>
      <c r="AO12" s="24">
        <f t="shared" si="4"/>
        <v>200.20073491818385</v>
      </c>
      <c r="AP12" s="25">
        <f t="shared" si="5"/>
        <v>44451.20073491818</v>
      </c>
      <c r="AQ12" s="18" t="str">
        <f t="shared" si="6"/>
        <v>2021Q3</v>
      </c>
    </row>
    <row r="13" spans="1:46">
      <c r="A13" s="18" t="s">
        <v>452</v>
      </c>
      <c r="B13" s="18" t="s">
        <v>22</v>
      </c>
      <c r="C13" s="18" t="s">
        <v>52</v>
      </c>
      <c r="D13" s="18" t="s">
        <v>451</v>
      </c>
      <c r="E13" s="19">
        <v>332293850</v>
      </c>
      <c r="F13" s="19">
        <v>29314254</v>
      </c>
      <c r="G13" s="19">
        <v>8969496</v>
      </c>
      <c r="H13" s="19">
        <v>527226</v>
      </c>
      <c r="I13" s="19">
        <v>1439</v>
      </c>
      <c r="J13" s="19">
        <v>19817532</v>
      </c>
      <c r="K13" s="19">
        <v>122639</v>
      </c>
      <c r="L13" s="19">
        <v>14545</v>
      </c>
      <c r="M13" s="19">
        <v>53147</v>
      </c>
      <c r="N13" s="18">
        <v>1702875</v>
      </c>
      <c r="O13" s="18">
        <v>8821.7865001112714</v>
      </c>
      <c r="P13" s="18">
        <v>108556.0930483667</v>
      </c>
      <c r="Q13" s="18">
        <v>2699.2663270776752</v>
      </c>
      <c r="R13" s="18">
        <v>8.1264775217921345E-2</v>
      </c>
      <c r="S13" s="18">
        <v>3.1210159289436979E-2</v>
      </c>
      <c r="T13" s="18">
        <v>1.798531185545435E-2</v>
      </c>
      <c r="U13" s="18">
        <v>0.9866245725241295</v>
      </c>
      <c r="V13" s="18">
        <v>0.97795044099118023</v>
      </c>
      <c r="W13" s="18">
        <v>20.663552541136191</v>
      </c>
      <c r="X13" s="18">
        <v>1.304660807838818E-3</v>
      </c>
      <c r="Y13" s="18">
        <v>480646</v>
      </c>
      <c r="Z13" s="18">
        <v>13971</v>
      </c>
      <c r="AA13" s="18">
        <v>2.9067130486886399E-2</v>
      </c>
      <c r="AB13" s="19">
        <v>76899987</v>
      </c>
      <c r="AC13" s="18">
        <v>50732997</v>
      </c>
      <c r="AD13" s="18">
        <v>25466405</v>
      </c>
      <c r="AE13" s="18">
        <v>23.142163780641742</v>
      </c>
      <c r="AF13" s="18">
        <v>8.821786500111271</v>
      </c>
      <c r="AG13" s="18">
        <v>29.64973390268884</v>
      </c>
      <c r="AH13" s="20">
        <f t="shared" si="0"/>
        <v>1.798531185545435E-2</v>
      </c>
      <c r="AI13" s="20">
        <f t="shared" si="1"/>
        <v>2.9067130486886399E-2</v>
      </c>
      <c r="AJ13" s="21">
        <f t="shared" si="2"/>
        <v>8.8217865001112714E-2</v>
      </c>
      <c r="AK13" s="22">
        <f t="shared" si="3"/>
        <v>0.23142163780641742</v>
      </c>
      <c r="AL13" s="41">
        <f>VLOOKUP(D13,'[1]PV last14D'!$CL:$CP, 5, FALSE)/10000</f>
        <v>0.48066874999999998</v>
      </c>
      <c r="AM13" s="23" t="str">
        <f>VLOOKUP(D13, '[2]0301'!$A:$D, 4, FALSE)</f>
        <v>Moderna</v>
      </c>
      <c r="AN13" s="23">
        <f>VLOOKUP(AM13, [2]Efficacy!$A:$D, 3, FALSE)</f>
        <v>0.94099999999999995</v>
      </c>
      <c r="AO13" s="24">
        <f t="shared" si="4"/>
        <v>222.36918911904087</v>
      </c>
      <c r="AP13" s="25">
        <f t="shared" si="5"/>
        <v>44473.369189119039</v>
      </c>
      <c r="AQ13" s="18" t="str">
        <f t="shared" si="6"/>
        <v>2021Q4</v>
      </c>
    </row>
    <row r="14" spans="1:46">
      <c r="A14" s="18" t="s">
        <v>444</v>
      </c>
      <c r="B14" s="18" t="s">
        <v>443</v>
      </c>
      <c r="C14" s="18" t="s">
        <v>91</v>
      </c>
      <c r="D14" s="18" t="s">
        <v>442</v>
      </c>
      <c r="E14" s="19">
        <v>68123305</v>
      </c>
      <c r="F14" s="19">
        <v>4182009</v>
      </c>
      <c r="G14" s="19">
        <v>1099172</v>
      </c>
      <c r="H14" s="19">
        <v>122953</v>
      </c>
      <c r="I14" s="19">
        <v>104</v>
      </c>
      <c r="J14" s="19">
        <v>2959884</v>
      </c>
      <c r="K14" s="19">
        <v>54567</v>
      </c>
      <c r="L14" s="19">
        <v>1971</v>
      </c>
      <c r="M14" s="19">
        <v>5455</v>
      </c>
      <c r="N14" s="18">
        <v>1576651</v>
      </c>
      <c r="O14" s="18">
        <v>6138.8815472179458</v>
      </c>
      <c r="P14" s="18">
        <v>133198.46416729191</v>
      </c>
      <c r="Q14" s="18">
        <v>1613.5036313931039</v>
      </c>
      <c r="R14" s="18">
        <v>4.6088230713439433E-2</v>
      </c>
      <c r="S14" s="18">
        <v>3.4598652460183011E-3</v>
      </c>
      <c r="T14" s="18">
        <v>2.9400462791926079E-2</v>
      </c>
      <c r="U14" s="18">
        <v>0.7133334184683362</v>
      </c>
      <c r="V14" s="18">
        <v>0.65337697113954185</v>
      </c>
      <c r="W14" s="18">
        <v>11.71384321834817</v>
      </c>
      <c r="X14" s="18">
        <v>-5.3909988871661627E-3</v>
      </c>
      <c r="Y14" s="18">
        <v>55859</v>
      </c>
      <c r="Z14" s="18">
        <v>2196</v>
      </c>
      <c r="AA14" s="18">
        <v>3.9313270914266278E-2</v>
      </c>
      <c r="AB14" s="19">
        <v>21091267</v>
      </c>
      <c r="AC14" s="18">
        <v>20275451</v>
      </c>
      <c r="AD14" s="18">
        <v>815816</v>
      </c>
      <c r="AE14" s="18">
        <v>30.960428299830731</v>
      </c>
      <c r="AF14" s="18">
        <v>6.1388815472179461</v>
      </c>
      <c r="AG14" s="18">
        <v>34.003267017065603</v>
      </c>
      <c r="AH14" s="20">
        <f t="shared" si="0"/>
        <v>2.9400462791926079E-2</v>
      </c>
      <c r="AI14" s="20">
        <f t="shared" si="1"/>
        <v>3.9313270914266278E-2</v>
      </c>
      <c r="AJ14" s="21">
        <f t="shared" si="2"/>
        <v>6.1388815472179462E-2</v>
      </c>
      <c r="AK14" s="22">
        <f t="shared" si="3"/>
        <v>0.30960428299830733</v>
      </c>
      <c r="AL14" s="23">
        <f>VLOOKUP(D14,'[1]PV last14D'!$CL:$CP, 5, FALSE)/10000</f>
        <v>0.56286666666666674</v>
      </c>
      <c r="AM14" s="23" t="str">
        <f>VLOOKUP(D14, '[2]0301'!$A:$D, 4, FALSE)</f>
        <v>Oxford/AstraZeneca</v>
      </c>
      <c r="AN14" s="23">
        <f>VLOOKUP(AM14, [2]Efficacy!$A:$D, 3, FALSE)</f>
        <v>0.8</v>
      </c>
      <c r="AO14" s="24">
        <f t="shared" si="4"/>
        <v>228.63739399287758</v>
      </c>
      <c r="AP14" s="25">
        <f t="shared" si="5"/>
        <v>44479.637393992874</v>
      </c>
      <c r="AQ14" s="18" t="str">
        <f t="shared" si="6"/>
        <v>2021Q4</v>
      </c>
    </row>
    <row r="15" spans="1:46">
      <c r="A15" s="18" t="s">
        <v>217</v>
      </c>
      <c r="B15" s="18" t="s">
        <v>219</v>
      </c>
      <c r="C15" s="18" t="s">
        <v>218</v>
      </c>
      <c r="D15" s="18" t="s">
        <v>217</v>
      </c>
      <c r="E15" s="19">
        <v>442326</v>
      </c>
      <c r="F15" s="19">
        <v>22657</v>
      </c>
      <c r="G15" s="19">
        <v>2678</v>
      </c>
      <c r="H15" s="19">
        <v>316</v>
      </c>
      <c r="I15" s="19">
        <v>1</v>
      </c>
      <c r="J15" s="19">
        <v>19663</v>
      </c>
      <c r="K15" s="19">
        <v>216</v>
      </c>
      <c r="L15" s="19">
        <v>18</v>
      </c>
      <c r="M15" s="19">
        <v>175</v>
      </c>
      <c r="N15" s="18">
        <v>3871</v>
      </c>
      <c r="O15" s="18">
        <v>5122.2401577117334</v>
      </c>
      <c r="P15" s="18">
        <v>158731.34294615281</v>
      </c>
      <c r="Q15" s="18">
        <v>605.43580978735145</v>
      </c>
      <c r="R15" s="18">
        <v>3.2269872242241253E-2</v>
      </c>
      <c r="S15" s="18">
        <v>4.5207956600361657E-2</v>
      </c>
      <c r="T15" s="18">
        <v>1.394712450898177E-2</v>
      </c>
      <c r="U15" s="18">
        <v>1.3789473684210529</v>
      </c>
      <c r="V15" s="18">
        <v>1.1000000000000001</v>
      </c>
      <c r="W15" s="18">
        <v>50.770569347365651</v>
      </c>
      <c r="X15" s="18">
        <v>-3.0369892664658189E-3</v>
      </c>
      <c r="Y15" s="18">
        <v>1572</v>
      </c>
      <c r="Z15" s="18">
        <v>11</v>
      </c>
      <c r="AA15" s="18">
        <v>6.9974554707379136E-3</v>
      </c>
      <c r="AB15" s="19">
        <v>79624</v>
      </c>
      <c r="AC15" s="18">
        <v>51576</v>
      </c>
      <c r="AD15" s="18">
        <v>28048</v>
      </c>
      <c r="AE15" s="18">
        <v>18.00120273282602</v>
      </c>
      <c r="AF15" s="18">
        <v>5.1222401577117322</v>
      </c>
      <c r="AG15" s="18">
        <v>21.323322617255151</v>
      </c>
      <c r="AH15" s="20">
        <f t="shared" si="0"/>
        <v>1.394712450898177E-2</v>
      </c>
      <c r="AI15" s="20">
        <f t="shared" si="1"/>
        <v>6.9974554707379136E-3</v>
      </c>
      <c r="AJ15" s="21">
        <f t="shared" si="2"/>
        <v>5.1222401577117334E-2</v>
      </c>
      <c r="AK15" s="22">
        <f t="shared" si="3"/>
        <v>0.18001202732826019</v>
      </c>
      <c r="AL15" s="23">
        <f>VLOOKUP(D15,'[1]PV last14D'!$CL:$CP, 5, FALSE)/10000</f>
        <v>0.43947333333333338</v>
      </c>
      <c r="AM15" s="23" t="str">
        <f>VLOOKUP(D15, '[2]0301'!$A:$D, 4, FALSE)</f>
        <v>Pfizer/BioNTech</v>
      </c>
      <c r="AN15" s="23">
        <f>VLOOKUP(AM15, [2]Efficacy!$A:$D, 3, FALSE)</f>
        <v>0.94499999999999995</v>
      </c>
      <c r="AO15" s="24">
        <f t="shared" si="4"/>
        <v>271.47546041053931</v>
      </c>
      <c r="AP15" s="25">
        <f t="shared" si="5"/>
        <v>44522.47546041054</v>
      </c>
      <c r="AQ15" s="18" t="str">
        <f t="shared" si="6"/>
        <v>2021Q4</v>
      </c>
    </row>
    <row r="16" spans="1:46">
      <c r="A16" s="18" t="s">
        <v>382</v>
      </c>
      <c r="B16" s="18" t="s">
        <v>383</v>
      </c>
      <c r="C16" s="18" t="s">
        <v>218</v>
      </c>
      <c r="D16" s="18" t="s">
        <v>382</v>
      </c>
      <c r="E16" s="19">
        <v>37200727</v>
      </c>
      <c r="F16" s="19">
        <v>483766</v>
      </c>
      <c r="G16" s="19">
        <v>5784</v>
      </c>
      <c r="H16" s="19">
        <v>8637</v>
      </c>
      <c r="I16" s="19">
        <v>14</v>
      </c>
      <c r="J16" s="19">
        <v>469345</v>
      </c>
      <c r="K16" s="19">
        <v>299</v>
      </c>
      <c r="L16" s="19">
        <v>253</v>
      </c>
      <c r="M16" s="19">
        <v>112</v>
      </c>
      <c r="N16" s="18">
        <v>4907</v>
      </c>
      <c r="O16" s="18">
        <v>1300.420822421024</v>
      </c>
      <c r="P16" s="18">
        <v>15217.05207535326</v>
      </c>
      <c r="Q16" s="18">
        <v>15.54808324041624</v>
      </c>
      <c r="R16" s="18">
        <v>8.5458130522355819E-2</v>
      </c>
      <c r="S16" s="18">
        <v>2.2824536376604851E-2</v>
      </c>
      <c r="T16" s="18">
        <v>1.7853673056808461E-2</v>
      </c>
      <c r="U16" s="18">
        <v>0.93815592203898046</v>
      </c>
      <c r="V16" s="18">
        <v>1.1470588235294119</v>
      </c>
      <c r="W16" s="18">
        <v>0.96119473302612768</v>
      </c>
      <c r="X16" s="18">
        <v>-8.4299190322388758E-3</v>
      </c>
      <c r="Y16" s="18">
        <v>2503</v>
      </c>
      <c r="Z16" s="18">
        <v>78</v>
      </c>
      <c r="AA16" s="18">
        <v>3.1162604874151019E-2</v>
      </c>
      <c r="AB16" s="19">
        <v>3597903</v>
      </c>
      <c r="AC16" s="18">
        <v>3435997</v>
      </c>
      <c r="AD16" s="18">
        <v>161906</v>
      </c>
      <c r="AE16" s="18">
        <v>9.671593246013714</v>
      </c>
      <c r="AF16" s="18">
        <v>1.3004208224210241</v>
      </c>
      <c r="AG16" s="18">
        <v>10.00485474383337</v>
      </c>
      <c r="AH16" s="20">
        <f t="shared" si="0"/>
        <v>1.7853673056808461E-2</v>
      </c>
      <c r="AI16" s="20">
        <f t="shared" si="1"/>
        <v>3.1162604874151019E-2</v>
      </c>
      <c r="AJ16" s="21">
        <f t="shared" si="2"/>
        <v>1.300420822421024E-2</v>
      </c>
      <c r="AK16" s="22">
        <f t="shared" si="3"/>
        <v>9.6715932460137141E-2</v>
      </c>
      <c r="AL16" s="23">
        <f>VLOOKUP(D16,'[1]PV last14D'!$CL:$CP, 5, FALSE)/10000</f>
        <v>0.43089375000000002</v>
      </c>
      <c r="AM16" s="23" t="str">
        <f>VLOOKUP(D16, '[2]0301'!$A:$D, 4, FALSE)</f>
        <v>Oxford/AstraZeneca</v>
      </c>
      <c r="AN16" s="23">
        <f>VLOOKUP(AM16, [2]Efficacy!$A:$D, 3, FALSE)</f>
        <v>0.8</v>
      </c>
      <c r="AO16" s="24">
        <f t="shared" si="4"/>
        <v>376.14227335145546</v>
      </c>
      <c r="AP16" s="25">
        <f t="shared" si="5"/>
        <v>44627.142273351456</v>
      </c>
      <c r="AQ16" s="18" t="str">
        <f t="shared" si="6"/>
        <v>2022Q1</v>
      </c>
    </row>
    <row r="17" spans="1:43">
      <c r="A17" s="18" t="s">
        <v>436</v>
      </c>
      <c r="B17" s="18" t="s">
        <v>437</v>
      </c>
      <c r="C17" s="18" t="s">
        <v>131</v>
      </c>
      <c r="D17" s="18" t="s">
        <v>436</v>
      </c>
      <c r="E17" s="19">
        <v>84941319</v>
      </c>
      <c r="F17" s="19">
        <v>2711479</v>
      </c>
      <c r="G17" s="19">
        <v>104660</v>
      </c>
      <c r="H17" s="19">
        <v>28638</v>
      </c>
      <c r="I17" s="19">
        <v>69</v>
      </c>
      <c r="J17" s="19">
        <v>2578181</v>
      </c>
      <c r="K17" s="19">
        <v>5947</v>
      </c>
      <c r="L17" s="19">
        <v>1215</v>
      </c>
      <c r="M17" s="19">
        <v>9891</v>
      </c>
      <c r="N17" s="18">
        <v>130536</v>
      </c>
      <c r="O17" s="18">
        <v>3192.1790618768241</v>
      </c>
      <c r="P17" s="18">
        <v>39210.071602490658</v>
      </c>
      <c r="Q17" s="18">
        <v>123.2144746892852</v>
      </c>
      <c r="R17" s="18">
        <v>8.1412222202472434E-2</v>
      </c>
      <c r="S17" s="18">
        <v>7.5772200772200773E-2</v>
      </c>
      <c r="T17" s="18">
        <v>1.0561763524629919E-2</v>
      </c>
      <c r="U17" s="18">
        <v>1.2396083819993129</v>
      </c>
      <c r="V17" s="18">
        <v>0.86805555555555558</v>
      </c>
      <c r="W17" s="18">
        <v>10.924012140663841</v>
      </c>
      <c r="X17" s="18">
        <v>-2.1406767391284869E-2</v>
      </c>
      <c r="Y17" s="18">
        <v>64953</v>
      </c>
      <c r="Z17" s="18">
        <v>500</v>
      </c>
      <c r="AA17" s="18">
        <v>7.6978738472433918E-3</v>
      </c>
      <c r="AB17" s="19">
        <v>8774718</v>
      </c>
      <c r="AC17" s="18">
        <v>6975558</v>
      </c>
      <c r="AD17" s="18">
        <v>1799160</v>
      </c>
      <c r="AE17" s="18">
        <v>10.33032934183657</v>
      </c>
      <c r="AF17" s="18">
        <v>3.192179061876824</v>
      </c>
      <c r="AG17" s="18">
        <v>12.489475469529729</v>
      </c>
      <c r="AH17" s="20">
        <f t="shared" si="0"/>
        <v>1.0561763524629919E-2</v>
      </c>
      <c r="AI17" s="20">
        <f t="shared" si="1"/>
        <v>7.6978738472433918E-3</v>
      </c>
      <c r="AJ17" s="21">
        <f t="shared" si="2"/>
        <v>3.1921790618768243E-2</v>
      </c>
      <c r="AK17" s="22">
        <f t="shared" si="3"/>
        <v>0.10330329341836571</v>
      </c>
      <c r="AL17" s="23">
        <f>VLOOKUP(D17,'[1]PV last14D'!$CL:$CP, 5, FALSE)/10000</f>
        <v>0.38992500000000002</v>
      </c>
      <c r="AM17" s="23" t="str">
        <f>VLOOKUP(D17, '[2]0301'!$A:$D, 4, FALSE)</f>
        <v>Sinovac</v>
      </c>
      <c r="AN17" s="23">
        <f>VLOOKUP(AM17, [2]Efficacy!$A:$D, 3, FALSE)</f>
        <v>0.78</v>
      </c>
      <c r="AO17" s="24">
        <f t="shared" si="4"/>
        <v>412.8275325452588</v>
      </c>
      <c r="AP17" s="25">
        <f t="shared" si="5"/>
        <v>44663.827532545256</v>
      </c>
      <c r="AQ17" s="18" t="str">
        <f t="shared" si="6"/>
        <v>2022Q2</v>
      </c>
    </row>
    <row r="18" spans="1:43">
      <c r="A18" s="18" t="s">
        <v>374</v>
      </c>
      <c r="B18" s="18" t="s">
        <v>375</v>
      </c>
      <c r="C18" s="18" t="s">
        <v>116</v>
      </c>
      <c r="D18" s="18" t="s">
        <v>374</v>
      </c>
      <c r="E18" s="19">
        <v>9643970</v>
      </c>
      <c r="F18" s="19">
        <v>432925</v>
      </c>
      <c r="G18" s="19">
        <v>94911</v>
      </c>
      <c r="H18" s="19">
        <v>15058</v>
      </c>
      <c r="I18" s="19">
        <v>84</v>
      </c>
      <c r="J18" s="19">
        <v>322956</v>
      </c>
      <c r="K18" s="19">
        <v>1828</v>
      </c>
      <c r="L18" s="19">
        <v>537</v>
      </c>
      <c r="M18" s="19">
        <v>4326</v>
      </c>
      <c r="N18" s="18">
        <v>20230</v>
      </c>
      <c r="O18" s="18">
        <v>4489.0745201405643</v>
      </c>
      <c r="P18" s="18">
        <v>38164.490349928506</v>
      </c>
      <c r="Q18" s="18">
        <v>984.1486441786941</v>
      </c>
      <c r="R18" s="18">
        <v>0.1176243801235243</v>
      </c>
      <c r="S18" s="18">
        <v>0.21384083044982699</v>
      </c>
      <c r="T18" s="18">
        <v>3.4782006121152627E-2</v>
      </c>
      <c r="U18" s="18">
        <v>1.619220039176114</v>
      </c>
      <c r="V18" s="18">
        <v>1.1949579831932771</v>
      </c>
      <c r="W18" s="18">
        <v>40.408669873506447</v>
      </c>
      <c r="X18" s="18">
        <v>-6.8230763280499119E-3</v>
      </c>
      <c r="Y18" s="18">
        <v>27279</v>
      </c>
      <c r="Z18" s="18">
        <v>711</v>
      </c>
      <c r="AA18" s="18">
        <v>2.6064005278785881E-2</v>
      </c>
      <c r="AB18" s="19">
        <v>974524</v>
      </c>
      <c r="AC18" s="18">
        <v>721677</v>
      </c>
      <c r="AD18" s="18">
        <v>252847</v>
      </c>
      <c r="AE18" s="18">
        <v>10.10500862196792</v>
      </c>
      <c r="AF18" s="18">
        <v>4.489074520140564</v>
      </c>
      <c r="AG18" s="18">
        <v>13.583582279911701</v>
      </c>
      <c r="AH18" s="20">
        <f t="shared" si="0"/>
        <v>3.4782006121152627E-2</v>
      </c>
      <c r="AI18" s="20">
        <f t="shared" si="1"/>
        <v>2.6064005278785881E-2</v>
      </c>
      <c r="AJ18" s="21">
        <f t="shared" si="2"/>
        <v>4.4890745201405645E-2</v>
      </c>
      <c r="AK18" s="22">
        <f t="shared" si="3"/>
        <v>0.1010500862196792</v>
      </c>
      <c r="AL18" s="23">
        <f>VLOOKUP(D18,'[1]PV last14D'!$CL:$CP, 5, FALSE)/10000</f>
        <v>0.28686250000000002</v>
      </c>
      <c r="AM18" s="23" t="str">
        <f>VLOOKUP(D18, '[2]0301'!$A:$D, 4, FALSE)</f>
        <v>Moderna</v>
      </c>
      <c r="AN18" s="23">
        <f>VLOOKUP(AM18, [2]Efficacy!$A:$D, 3, FALSE)</f>
        <v>0.94099999999999995</v>
      </c>
      <c r="AO18" s="24">
        <f t="shared" si="4"/>
        <v>450.1523026786312</v>
      </c>
      <c r="AP18" s="25">
        <f t="shared" si="5"/>
        <v>44701.152302678631</v>
      </c>
      <c r="AQ18" s="18" t="str">
        <f t="shared" si="6"/>
        <v>2022Q2</v>
      </c>
    </row>
    <row r="19" spans="1:43">
      <c r="A19" s="18" t="s">
        <v>290</v>
      </c>
      <c r="B19" s="18" t="s">
        <v>291</v>
      </c>
      <c r="C19" s="18" t="s">
        <v>131</v>
      </c>
      <c r="D19" s="18" t="s">
        <v>290</v>
      </c>
      <c r="E19" s="19">
        <v>1740311</v>
      </c>
      <c r="F19" s="19">
        <v>123039</v>
      </c>
      <c r="G19" s="19">
        <v>6692</v>
      </c>
      <c r="H19" s="19">
        <v>452</v>
      </c>
      <c r="I19" s="19">
        <v>3</v>
      </c>
      <c r="J19" s="19">
        <v>115895</v>
      </c>
      <c r="K19" s="19">
        <v>806</v>
      </c>
      <c r="L19" s="19">
        <v>62</v>
      </c>
      <c r="M19" s="19">
        <v>645</v>
      </c>
      <c r="N19" s="18">
        <v>15393</v>
      </c>
      <c r="O19" s="18">
        <v>7069.9432457761859</v>
      </c>
      <c r="P19" s="18">
        <v>178572.62293923329</v>
      </c>
      <c r="Q19" s="18">
        <v>384.52897212050033</v>
      </c>
      <c r="R19" s="18">
        <v>3.959141737074684E-2</v>
      </c>
      <c r="S19" s="18">
        <v>4.190216332099006E-2</v>
      </c>
      <c r="T19" s="18">
        <v>3.6736319378408472E-3</v>
      </c>
      <c r="U19" s="18">
        <v>0.91275303643724692</v>
      </c>
      <c r="V19" s="18">
        <v>1</v>
      </c>
      <c r="W19" s="18">
        <v>37.013088875658262</v>
      </c>
      <c r="X19" s="18">
        <v>3.3162140821236722E-4</v>
      </c>
      <c r="Y19" s="18">
        <v>4509</v>
      </c>
      <c r="Z19" s="18">
        <v>23</v>
      </c>
      <c r="AA19" s="18">
        <v>5.1009092925260588E-3</v>
      </c>
      <c r="AB19" s="19">
        <v>301103</v>
      </c>
      <c r="AC19" s="18">
        <v>301103</v>
      </c>
      <c r="AD19" s="18">
        <v>0</v>
      </c>
      <c r="AE19" s="18">
        <v>17.301677688643011</v>
      </c>
      <c r="AF19" s="18">
        <v>7.0699432457761846</v>
      </c>
      <c r="AG19" s="18">
        <v>22.641453165554889</v>
      </c>
      <c r="AH19" s="20">
        <f t="shared" si="0"/>
        <v>3.6736319378408472E-3</v>
      </c>
      <c r="AI19" s="20">
        <f t="shared" si="1"/>
        <v>5.1009092925260588E-3</v>
      </c>
      <c r="AJ19" s="21">
        <f t="shared" si="2"/>
        <v>7.0699432457761863E-2</v>
      </c>
      <c r="AK19" s="22">
        <f t="shared" si="3"/>
        <v>0.17301677688643011</v>
      </c>
      <c r="AL19" s="23">
        <f>VLOOKUP(D19,'[1]PV last14D'!$CL:$CP, 5, FALSE)/10000</f>
        <v>0.25348124999999999</v>
      </c>
      <c r="AM19" s="23" t="str">
        <f>VLOOKUP(D19, '[2]0301'!$A:$D, 4, FALSE)</f>
        <v>Pfizer/BioNTech</v>
      </c>
      <c r="AN19" s="23">
        <f>VLOOKUP(AM19, [2]Efficacy!$A:$D, 3, FALSE)</f>
        <v>0.94499999999999995</v>
      </c>
      <c r="AO19" s="24">
        <f t="shared" si="4"/>
        <v>457.16843991932956</v>
      </c>
      <c r="AP19" s="25">
        <f t="shared" si="5"/>
        <v>44708.168439919333</v>
      </c>
      <c r="AQ19" s="18" t="str">
        <f t="shared" si="6"/>
        <v>2022Q2</v>
      </c>
    </row>
    <row r="20" spans="1:43">
      <c r="A20" s="18" t="s">
        <v>396</v>
      </c>
      <c r="B20" s="18" t="s">
        <v>397</v>
      </c>
      <c r="C20" s="18" t="s">
        <v>91</v>
      </c>
      <c r="D20" s="18" t="s">
        <v>396</v>
      </c>
      <c r="E20" s="19">
        <v>10176851</v>
      </c>
      <c r="F20" s="19">
        <v>804956</v>
      </c>
      <c r="G20" s="19">
        <v>68370</v>
      </c>
      <c r="H20" s="19">
        <v>16351</v>
      </c>
      <c r="I20" s="19">
        <v>34</v>
      </c>
      <c r="J20" s="19">
        <v>720235</v>
      </c>
      <c r="K20" s="19">
        <v>1258</v>
      </c>
      <c r="L20" s="19">
        <v>469</v>
      </c>
      <c r="M20" s="19">
        <v>394</v>
      </c>
      <c r="N20" s="18">
        <v>13648</v>
      </c>
      <c r="O20" s="18">
        <v>7909.6765787373724</v>
      </c>
      <c r="P20" s="18">
        <v>80907.925251141045</v>
      </c>
      <c r="Q20" s="18">
        <v>671.8188170387873</v>
      </c>
      <c r="R20" s="18">
        <v>9.7761456052487539E-2</v>
      </c>
      <c r="S20" s="18">
        <v>2.8868698710433759E-2</v>
      </c>
      <c r="T20" s="18">
        <v>2.031291151317588E-2</v>
      </c>
      <c r="U20" s="18">
        <v>0.62478438492964139</v>
      </c>
      <c r="V20" s="18">
        <v>0.53594771241830064</v>
      </c>
      <c r="W20" s="18">
        <v>9.6605802437596573</v>
      </c>
      <c r="X20" s="18">
        <v>-1.1498332189323781E-2</v>
      </c>
      <c r="Y20" s="18">
        <v>6882</v>
      </c>
      <c r="Z20" s="18">
        <v>328</v>
      </c>
      <c r="AA20" s="18">
        <v>4.7660563789596037E-2</v>
      </c>
      <c r="AB20" s="19">
        <v>868951</v>
      </c>
      <c r="AC20" s="18">
        <v>603585</v>
      </c>
      <c r="AD20" s="18">
        <v>265366</v>
      </c>
      <c r="AE20" s="18">
        <v>8.5385056733168252</v>
      </c>
      <c r="AF20" s="18">
        <v>7.909676578737372</v>
      </c>
      <c r="AG20" s="18">
        <v>15.594331684722521</v>
      </c>
      <c r="AH20" s="20">
        <f t="shared" si="0"/>
        <v>2.031291151317588E-2</v>
      </c>
      <c r="AI20" s="20">
        <f t="shared" si="1"/>
        <v>4.7660563789596037E-2</v>
      </c>
      <c r="AJ20" s="21">
        <f t="shared" si="2"/>
        <v>7.9096765787373721E-2</v>
      </c>
      <c r="AK20" s="22">
        <f t="shared" si="3"/>
        <v>8.5385056733168249E-2</v>
      </c>
      <c r="AL20" s="23">
        <f>VLOOKUP(D20,'[1]PV last14D'!$CL:$CP, 5, FALSE)/10000</f>
        <v>0.2258</v>
      </c>
      <c r="AM20" s="23" t="str">
        <f>VLOOKUP(D20, '[2]0301'!$A:$D, 4, FALSE)</f>
        <v>Moderna</v>
      </c>
      <c r="AN20" s="23">
        <f>VLOOKUP(AM20, [2]Efficacy!$A:$D, 3, FALSE)</f>
        <v>0.94099999999999995</v>
      </c>
      <c r="AO20" s="24">
        <f t="shared" si="4"/>
        <v>546.62610872257778</v>
      </c>
      <c r="AP20" s="25">
        <f t="shared" si="5"/>
        <v>44797.626108722579</v>
      </c>
      <c r="AQ20" s="18" t="str">
        <f t="shared" si="6"/>
        <v>2022Q3</v>
      </c>
    </row>
    <row r="21" spans="1:43">
      <c r="A21" s="18" t="s">
        <v>345</v>
      </c>
      <c r="B21" s="18" t="s">
        <v>346</v>
      </c>
      <c r="C21" s="18" t="s">
        <v>91</v>
      </c>
      <c r="D21" s="18" t="s">
        <v>345</v>
      </c>
      <c r="E21" s="19">
        <v>5805786</v>
      </c>
      <c r="F21" s="19">
        <v>211692</v>
      </c>
      <c r="G21" s="19">
        <v>6810</v>
      </c>
      <c r="H21" s="19">
        <v>2365</v>
      </c>
      <c r="I21" s="19">
        <v>4</v>
      </c>
      <c r="J21" s="19">
        <v>202517</v>
      </c>
      <c r="K21" s="19">
        <v>336</v>
      </c>
      <c r="L21" s="19">
        <v>44</v>
      </c>
      <c r="M21" s="19">
        <v>497</v>
      </c>
      <c r="N21" s="18">
        <v>138184</v>
      </c>
      <c r="O21" s="18">
        <v>3646.224645551868</v>
      </c>
      <c r="P21" s="18">
        <v>295475.99584276788</v>
      </c>
      <c r="Q21" s="18">
        <v>117.29677945415141</v>
      </c>
      <c r="R21" s="18">
        <v>1.2340172118388049E-2</v>
      </c>
      <c r="S21" s="18">
        <v>3.5966537370462569E-3</v>
      </c>
      <c r="T21" s="18">
        <v>1.1171891238214011E-2</v>
      </c>
      <c r="U21" s="18">
        <v>1.1353779429987609</v>
      </c>
      <c r="V21" s="18">
        <v>0.52380952380952384</v>
      </c>
      <c r="W21" s="18">
        <v>9.0180972666134878</v>
      </c>
      <c r="X21" s="18">
        <v>-1.177918810593114E-2</v>
      </c>
      <c r="Y21" s="18">
        <v>3665</v>
      </c>
      <c r="Z21" s="18">
        <v>22</v>
      </c>
      <c r="AA21" s="18">
        <v>6.0027285129604369E-3</v>
      </c>
      <c r="AB21" s="19">
        <v>614322</v>
      </c>
      <c r="AC21" s="18">
        <v>429887</v>
      </c>
      <c r="AD21" s="18">
        <v>184435</v>
      </c>
      <c r="AE21" s="18">
        <v>10.58120295856582</v>
      </c>
      <c r="AF21" s="18">
        <v>3.646224645551869</v>
      </c>
      <c r="AG21" s="18">
        <v>13.1693073082611</v>
      </c>
      <c r="AH21" s="20">
        <f t="shared" si="0"/>
        <v>1.1171891238214011E-2</v>
      </c>
      <c r="AI21" s="20">
        <f t="shared" si="1"/>
        <v>6.0027285129604369E-3</v>
      </c>
      <c r="AJ21" s="21">
        <f t="shared" si="2"/>
        <v>3.6462246455518682E-2</v>
      </c>
      <c r="AK21" s="22">
        <f t="shared" si="3"/>
        <v>0.1058120295856582</v>
      </c>
      <c r="AL21" s="23">
        <f>VLOOKUP(D21,'[1]PV last14D'!$CL:$CP, 5, FALSE)/10000</f>
        <v>0.23748666666666668</v>
      </c>
      <c r="AM21" s="23" t="str">
        <f>VLOOKUP(D21, '[2]0301'!$A:$D, 4, FALSE)</f>
        <v>Moderna</v>
      </c>
      <c r="AN21" s="23">
        <f>VLOOKUP(AM21, [2]Efficacy!$A:$D, 3, FALSE)</f>
        <v>0.94099999999999995</v>
      </c>
      <c r="AO21" s="24">
        <f t="shared" si="4"/>
        <v>549.28141563046677</v>
      </c>
      <c r="AP21" s="25">
        <f t="shared" si="5"/>
        <v>44800.281415630467</v>
      </c>
      <c r="AQ21" s="18" t="str">
        <f t="shared" si="6"/>
        <v>2022Q3</v>
      </c>
    </row>
    <row r="22" spans="1:43">
      <c r="A22" s="18" t="s">
        <v>160</v>
      </c>
      <c r="B22" s="18" t="s">
        <v>161</v>
      </c>
      <c r="C22" s="18" t="s">
        <v>91</v>
      </c>
      <c r="D22" s="18" t="s">
        <v>160</v>
      </c>
      <c r="E22" s="19">
        <v>342716</v>
      </c>
      <c r="F22" s="19">
        <v>6054</v>
      </c>
      <c r="G22" s="19">
        <v>13</v>
      </c>
      <c r="H22" s="19">
        <v>29</v>
      </c>
      <c r="I22" s="19"/>
      <c r="J22" s="19">
        <v>6012</v>
      </c>
      <c r="K22" s="19">
        <v>6</v>
      </c>
      <c r="L22" s="19">
        <v>7</v>
      </c>
      <c r="M22" s="19">
        <v>5</v>
      </c>
      <c r="N22" s="18">
        <v>2227</v>
      </c>
      <c r="O22" s="18">
        <v>1766.477199780576</v>
      </c>
      <c r="P22" s="18">
        <v>146455.665915802</v>
      </c>
      <c r="Q22" s="18">
        <v>3.7932282122807219</v>
      </c>
      <c r="R22" s="18">
        <v>1.206151492149257E-2</v>
      </c>
      <c r="S22" s="18">
        <v>2.2451728783116302E-3</v>
      </c>
      <c r="T22" s="18">
        <v>4.7902213412619752E-3</v>
      </c>
      <c r="U22" s="18">
        <v>0.5</v>
      </c>
      <c r="V22" s="18">
        <v>0</v>
      </c>
      <c r="W22" s="18">
        <v>0.20841913254289679</v>
      </c>
      <c r="X22" s="18">
        <v>-5.9763561741686642E-3</v>
      </c>
      <c r="Y22" s="18">
        <v>5</v>
      </c>
      <c r="Z22" s="18">
        <v>0</v>
      </c>
      <c r="AA22" s="18">
        <v>0</v>
      </c>
      <c r="AB22" s="19">
        <v>33683</v>
      </c>
      <c r="AC22" s="18">
        <v>21083</v>
      </c>
      <c r="AD22" s="18">
        <v>12600</v>
      </c>
      <c r="AE22" s="18">
        <v>9.8282542980193508</v>
      </c>
      <c r="AF22" s="18">
        <v>1.7664771997805759</v>
      </c>
      <c r="AG22" s="18">
        <v>10.611906067997991</v>
      </c>
      <c r="AH22" s="20">
        <f t="shared" si="0"/>
        <v>4.7902213412619752E-3</v>
      </c>
      <c r="AI22" s="20">
        <f t="shared" si="1"/>
        <v>0</v>
      </c>
      <c r="AJ22" s="21">
        <f t="shared" si="2"/>
        <v>1.7664771997805761E-2</v>
      </c>
      <c r="AK22" s="22">
        <f t="shared" si="3"/>
        <v>9.828254298019351E-2</v>
      </c>
      <c r="AL22" s="23">
        <f>VLOOKUP(D22,'[1]PV last14D'!$CL:$CP, 5, FALSE)/10000</f>
        <v>0.24587500000000001</v>
      </c>
      <c r="AM22" s="23" t="str">
        <f>VLOOKUP(D22, '[2]0301'!$A:$D, 4, FALSE)</f>
        <v>Moderna</v>
      </c>
      <c r="AN22" s="23">
        <f>VLOOKUP(AM22, [2]Efficacy!$A:$D, 3, FALSE)</f>
        <v>0.94099999999999995</v>
      </c>
      <c r="AO22" s="24">
        <f t="shared" si="4"/>
        <v>549.8532731882766</v>
      </c>
      <c r="AP22" s="25">
        <f t="shared" si="5"/>
        <v>44800.853273188273</v>
      </c>
      <c r="AQ22" s="18" t="str">
        <f t="shared" si="6"/>
        <v>2022Q3</v>
      </c>
    </row>
    <row r="23" spans="1:43">
      <c r="A23" s="18" t="s">
        <v>135</v>
      </c>
      <c r="B23" s="18" t="s">
        <v>136</v>
      </c>
      <c r="C23" s="18" t="s">
        <v>91</v>
      </c>
      <c r="D23" s="18" t="s">
        <v>135</v>
      </c>
      <c r="E23" s="19">
        <v>38201</v>
      </c>
      <c r="F23" s="19">
        <v>2575</v>
      </c>
      <c r="G23" s="19">
        <v>37</v>
      </c>
      <c r="H23" s="19">
        <v>54</v>
      </c>
      <c r="I23" s="19"/>
      <c r="J23" s="19">
        <v>2484</v>
      </c>
      <c r="K23" s="19"/>
      <c r="L23" s="19">
        <v>4</v>
      </c>
      <c r="M23" s="19">
        <v>8</v>
      </c>
      <c r="N23" s="18">
        <v>0</v>
      </c>
      <c r="O23" s="18">
        <v>6740.6612392345751</v>
      </c>
      <c r="P23" s="18">
        <v>71605.455354571866</v>
      </c>
      <c r="Q23" s="18">
        <v>96.856103243370598</v>
      </c>
      <c r="R23" s="18">
        <v>9.4136140966586235E-2</v>
      </c>
      <c r="S23" s="18"/>
      <c r="T23" s="18">
        <v>2.097087378640777E-2</v>
      </c>
      <c r="U23" s="18">
        <v>2.5</v>
      </c>
      <c r="V23" s="18">
        <v>0</v>
      </c>
      <c r="W23" s="18">
        <v>9.3490447146110611</v>
      </c>
      <c r="X23" s="18">
        <v>2.6254987913301971E-3</v>
      </c>
      <c r="Y23" s="18">
        <v>25</v>
      </c>
      <c r="Z23" s="18">
        <v>0</v>
      </c>
      <c r="AA23" s="18">
        <v>0</v>
      </c>
      <c r="AB23" s="19">
        <v>2218</v>
      </c>
      <c r="AC23" s="18">
        <v>0</v>
      </c>
      <c r="AD23" s="18">
        <v>0</v>
      </c>
      <c r="AE23" s="18">
        <v>5.806130729562053</v>
      </c>
      <c r="AF23" s="18">
        <v>6.7406612392345746</v>
      </c>
      <c r="AG23" s="18">
        <v>11.96617889584042</v>
      </c>
      <c r="AH23" s="20">
        <f t="shared" si="0"/>
        <v>2.097087378640777E-2</v>
      </c>
      <c r="AI23" s="20">
        <f t="shared" si="1"/>
        <v>0</v>
      </c>
      <c r="AJ23" s="21">
        <f t="shared" si="2"/>
        <v>6.7406612392345744E-2</v>
      </c>
      <c r="AK23" s="22">
        <f t="shared" si="3"/>
        <v>5.8061307295620528E-2</v>
      </c>
      <c r="AL23" s="23">
        <f>VLOOKUP(D23,'[1]PV last14D'!$CL:$CP, 5, FALSE)/10000</f>
        <v>0.23168571428571427</v>
      </c>
      <c r="AM23" s="23" t="str">
        <f>VLOOKUP(D23, '[2]0301'!$A:$D, 4, FALSE)</f>
        <v>Moderna</v>
      </c>
      <c r="AN23" s="23">
        <f>VLOOKUP(AM23, [2]Efficacy!$A:$D, 3, FALSE)</f>
        <v>0.94099999999999995</v>
      </c>
      <c r="AO23" s="24">
        <f t="shared" si="4"/>
        <v>555.25725508483754</v>
      </c>
      <c r="AP23" s="25">
        <f t="shared" si="5"/>
        <v>44806.257255084834</v>
      </c>
      <c r="AQ23" s="18" t="str">
        <f t="shared" si="6"/>
        <v>2022Q3</v>
      </c>
    </row>
    <row r="24" spans="1:43">
      <c r="A24" s="18" t="s">
        <v>315</v>
      </c>
      <c r="B24" s="18" t="s">
        <v>316</v>
      </c>
      <c r="C24" s="18" t="s">
        <v>91</v>
      </c>
      <c r="D24" s="18" t="s">
        <v>315</v>
      </c>
      <c r="E24" s="19">
        <v>10389020</v>
      </c>
      <c r="F24" s="19">
        <v>192270</v>
      </c>
      <c r="G24" s="19">
        <v>20018</v>
      </c>
      <c r="H24" s="19">
        <v>6534</v>
      </c>
      <c r="I24" s="19">
        <v>30</v>
      </c>
      <c r="J24" s="19">
        <v>165718</v>
      </c>
      <c r="K24" s="19"/>
      <c r="L24" s="19">
        <v>406</v>
      </c>
      <c r="M24" s="19">
        <v>1170</v>
      </c>
      <c r="N24" s="18">
        <v>17936</v>
      </c>
      <c r="O24" s="18">
        <v>1850.7039162500409</v>
      </c>
      <c r="P24" s="18">
        <v>50570.679428858537</v>
      </c>
      <c r="Q24" s="18">
        <v>192.6841992796241</v>
      </c>
      <c r="R24" s="18">
        <v>3.6596382274308989E-2</v>
      </c>
      <c r="S24" s="18">
        <v>6.5231935771632471E-2</v>
      </c>
      <c r="T24" s="18">
        <v>3.3983460758308631E-2</v>
      </c>
      <c r="U24" s="18">
        <v>1.47782874617737</v>
      </c>
      <c r="V24" s="18">
        <v>1.260355029585799</v>
      </c>
      <c r="W24" s="18">
        <v>15.94815625397913</v>
      </c>
      <c r="X24" s="18">
        <v>-6.8557780783734257E-3</v>
      </c>
      <c r="Y24" s="18">
        <v>11598</v>
      </c>
      <c r="Z24" s="18">
        <v>213</v>
      </c>
      <c r="AA24" s="18">
        <v>1.836523538541128E-2</v>
      </c>
      <c r="AB24" s="19">
        <v>921189</v>
      </c>
      <c r="AC24" s="18">
        <v>594053</v>
      </c>
      <c r="AD24" s="18">
        <v>327136</v>
      </c>
      <c r="AE24" s="18">
        <v>8.8669479893194936</v>
      </c>
      <c r="AF24" s="18">
        <v>1.8507039162500409</v>
      </c>
      <c r="AG24" s="18">
        <v>9.8309571066375856</v>
      </c>
      <c r="AH24" s="20">
        <f t="shared" si="0"/>
        <v>3.3983460758308631E-2</v>
      </c>
      <c r="AI24" s="20">
        <f t="shared" si="1"/>
        <v>1.836523538541128E-2</v>
      </c>
      <c r="AJ24" s="21">
        <f t="shared" si="2"/>
        <v>1.8507039162500408E-2</v>
      </c>
      <c r="AK24" s="22">
        <f t="shared" si="3"/>
        <v>8.866947989319493E-2</v>
      </c>
      <c r="AL24" s="23">
        <f>VLOOKUP(D24,'[1]PV last14D'!$CL:$CP, 5, FALSE)/10000</f>
        <v>0.23774375</v>
      </c>
      <c r="AM24" s="23" t="str">
        <f>VLOOKUP(D24, '[2]0301'!$A:$D, 4, FALSE)</f>
        <v>Moderna</v>
      </c>
      <c r="AN24" s="23">
        <f>VLOOKUP(AM24, [2]Efficacy!$A:$D, 3, FALSE)</f>
        <v>0.94099999999999995</v>
      </c>
      <c r="AO24" s="24">
        <f t="shared" si="4"/>
        <v>571.94969169954584</v>
      </c>
      <c r="AP24" s="25">
        <f t="shared" si="5"/>
        <v>44822.949691699549</v>
      </c>
      <c r="AQ24" s="18" t="str">
        <f t="shared" si="6"/>
        <v>2022Q3</v>
      </c>
    </row>
    <row r="25" spans="1:43">
      <c r="A25" s="18" t="s">
        <v>276</v>
      </c>
      <c r="B25" s="18" t="s">
        <v>277</v>
      </c>
      <c r="C25" s="18" t="s">
        <v>91</v>
      </c>
      <c r="D25" s="18" t="s">
        <v>276</v>
      </c>
      <c r="E25" s="19">
        <v>5449414</v>
      </c>
      <c r="F25" s="19">
        <v>71735</v>
      </c>
      <c r="G25" s="19">
        <v>5098</v>
      </c>
      <c r="H25" s="19">
        <v>623</v>
      </c>
      <c r="I25" s="19">
        <v>1</v>
      </c>
      <c r="J25" s="19">
        <v>66014</v>
      </c>
      <c r="K25" s="19">
        <v>2231</v>
      </c>
      <c r="L25" s="19">
        <v>22</v>
      </c>
      <c r="M25" s="19">
        <v>729</v>
      </c>
      <c r="N25" s="18">
        <v>44337</v>
      </c>
      <c r="O25" s="18">
        <v>1316.38007316016</v>
      </c>
      <c r="P25" s="18">
        <v>71018.920566504952</v>
      </c>
      <c r="Q25" s="18">
        <v>93.551343318749502</v>
      </c>
      <c r="R25" s="18">
        <v>1.853562491037088E-2</v>
      </c>
      <c r="S25" s="18">
        <v>1.6442249137289401E-2</v>
      </c>
      <c r="T25" s="18">
        <v>8.6847424548686138E-3</v>
      </c>
      <c r="U25" s="18">
        <v>1.563550420168067</v>
      </c>
      <c r="V25" s="18">
        <v>1</v>
      </c>
      <c r="W25" s="18">
        <v>7.804246737093461</v>
      </c>
      <c r="X25" s="18">
        <v>-1.405205204261988E-2</v>
      </c>
      <c r="Y25" s="18">
        <v>2977</v>
      </c>
      <c r="Z25" s="18">
        <v>15</v>
      </c>
      <c r="AA25" s="18">
        <v>5.0386294927779636E-3</v>
      </c>
      <c r="AB25" s="19">
        <v>490925</v>
      </c>
      <c r="AC25" s="18">
        <v>329034</v>
      </c>
      <c r="AD25" s="18">
        <v>161891</v>
      </c>
      <c r="AE25" s="18">
        <v>9.0087668141932333</v>
      </c>
      <c r="AF25" s="18">
        <v>1.31638007316016</v>
      </c>
      <c r="AG25" s="18">
        <v>9.4242702059340697</v>
      </c>
      <c r="AH25" s="20">
        <f t="shared" si="0"/>
        <v>8.6847424548686138E-3</v>
      </c>
      <c r="AI25" s="20">
        <f t="shared" si="1"/>
        <v>5.0386294927779636E-3</v>
      </c>
      <c r="AJ25" s="21">
        <f t="shared" si="2"/>
        <v>1.31638007316016E-2</v>
      </c>
      <c r="AK25" s="22">
        <f t="shared" si="3"/>
        <v>9.0087668141932337E-2</v>
      </c>
      <c r="AL25" s="23">
        <f>VLOOKUP(D25,'[1]PV last14D'!$CL:$CP, 5, FALSE)/10000</f>
        <v>0.23724666666666666</v>
      </c>
      <c r="AM25" s="23" t="str">
        <f>VLOOKUP(D25, '[2]0301'!$A:$D, 4, FALSE)</f>
        <v>Moderna</v>
      </c>
      <c r="AN25" s="23">
        <f>VLOOKUP(AM25, [2]Efficacy!$A:$D, 3, FALSE)</f>
        <v>0.94099999999999995</v>
      </c>
      <c r="AO25" s="24">
        <f t="shared" si="4"/>
        <v>577.33707586591015</v>
      </c>
      <c r="AP25" s="25">
        <f t="shared" si="5"/>
        <v>44828.337075865908</v>
      </c>
      <c r="AQ25" s="18" t="str">
        <f t="shared" si="6"/>
        <v>2022Q3</v>
      </c>
    </row>
    <row r="26" spans="1:43">
      <c r="A26" s="18" t="s">
        <v>245</v>
      </c>
      <c r="B26" s="18" t="s">
        <v>246</v>
      </c>
      <c r="C26" s="18" t="s">
        <v>218</v>
      </c>
      <c r="D26" s="18" t="s">
        <v>245</v>
      </c>
      <c r="E26" s="19">
        <v>1213202</v>
      </c>
      <c r="F26" s="19">
        <v>35009</v>
      </c>
      <c r="G26" s="19">
        <v>32721</v>
      </c>
      <c r="H26" s="19">
        <v>231</v>
      </c>
      <c r="I26" s="19"/>
      <c r="J26" s="19">
        <v>2057</v>
      </c>
      <c r="K26" s="19"/>
      <c r="L26" s="19">
        <v>24</v>
      </c>
      <c r="M26" s="19">
        <v>302</v>
      </c>
      <c r="N26" s="18">
        <v>38001</v>
      </c>
      <c r="O26" s="18">
        <v>2885.6694927967478</v>
      </c>
      <c r="P26" s="18">
        <v>165842.5390001006</v>
      </c>
      <c r="Q26" s="18">
        <v>2697.0776507127421</v>
      </c>
      <c r="R26" s="18">
        <v>1.7400056162882298E-2</v>
      </c>
      <c r="S26" s="18">
        <v>7.947159285281967E-3</v>
      </c>
      <c r="T26" s="18">
        <v>6.5983032934388303E-3</v>
      </c>
      <c r="U26" s="18">
        <v>2.1150326797385621</v>
      </c>
      <c r="V26" s="18">
        <v>0.125</v>
      </c>
      <c r="W26" s="18">
        <v>19.052297733012072</v>
      </c>
      <c r="X26" s="18">
        <v>-5.6960496262802932E-3</v>
      </c>
      <c r="Y26" s="18">
        <v>1618</v>
      </c>
      <c r="Z26" s="18">
        <v>1</v>
      </c>
      <c r="AA26" s="18">
        <v>6.1804697156983925E-4</v>
      </c>
      <c r="AB26" s="19">
        <v>76176</v>
      </c>
      <c r="AC26" s="18">
        <v>53617</v>
      </c>
      <c r="AD26" s="18">
        <v>22559</v>
      </c>
      <c r="AE26" s="18">
        <v>6.2789213997339273</v>
      </c>
      <c r="AF26" s="18">
        <v>2.8856694927967479</v>
      </c>
      <c r="AG26" s="18">
        <v>8.5366987525572817</v>
      </c>
      <c r="AH26" s="20">
        <f t="shared" si="0"/>
        <v>6.5983032934388303E-3</v>
      </c>
      <c r="AI26" s="20">
        <f t="shared" si="1"/>
        <v>6.1804697156983925E-4</v>
      </c>
      <c r="AJ26" s="21">
        <f t="shared" si="2"/>
        <v>2.8856694927967479E-2</v>
      </c>
      <c r="AK26" s="22">
        <f t="shared" si="3"/>
        <v>6.2789213997339277E-2</v>
      </c>
      <c r="AL26" s="23">
        <f>VLOOKUP(D26,'[1]PV last14D'!$CL:$CP, 5, FALSE)/10000</f>
        <v>0.23336666666666664</v>
      </c>
      <c r="AM26" s="23" t="str">
        <f>VLOOKUP(D26, '[2]0301'!$A:$D, 4, FALSE)</f>
        <v>Pfizer/BioNTech</v>
      </c>
      <c r="AN26" s="23">
        <f>VLOOKUP(AM26, [2]Efficacy!$A:$D, 3, FALSE)</f>
        <v>0.94499999999999995</v>
      </c>
      <c r="AO26" s="24">
        <f t="shared" si="4"/>
        <v>581.75399111536422</v>
      </c>
      <c r="AP26" s="25">
        <f t="shared" si="5"/>
        <v>44832.753991115365</v>
      </c>
      <c r="AQ26" s="18" t="str">
        <f t="shared" si="6"/>
        <v>2022Q3</v>
      </c>
    </row>
    <row r="27" spans="1:43">
      <c r="A27" s="18" t="s">
        <v>334</v>
      </c>
      <c r="B27" s="18" t="s">
        <v>335</v>
      </c>
      <c r="C27" s="18" t="s">
        <v>116</v>
      </c>
      <c r="D27" s="18" t="s">
        <v>334</v>
      </c>
      <c r="E27" s="19">
        <v>2696802</v>
      </c>
      <c r="F27" s="19">
        <v>199399</v>
      </c>
      <c r="G27" s="19">
        <v>11295</v>
      </c>
      <c r="H27" s="19">
        <v>3256</v>
      </c>
      <c r="I27" s="19">
        <v>10</v>
      </c>
      <c r="J27" s="19">
        <v>184848</v>
      </c>
      <c r="K27" s="19">
        <v>63</v>
      </c>
      <c r="L27" s="19">
        <v>153</v>
      </c>
      <c r="M27" s="19">
        <v>244</v>
      </c>
      <c r="N27" s="18">
        <v>0</v>
      </c>
      <c r="O27" s="18">
        <v>7393.9058188179924</v>
      </c>
      <c r="P27" s="18">
        <v>78430.637473570547</v>
      </c>
      <c r="Q27" s="18">
        <v>418.82941350532963</v>
      </c>
      <c r="R27" s="18">
        <v>9.4273182738181638E-2</v>
      </c>
      <c r="S27" s="18"/>
      <c r="T27" s="18">
        <v>1.6329068851899959E-2</v>
      </c>
      <c r="U27" s="18">
        <v>1.07590076786769</v>
      </c>
      <c r="V27" s="18">
        <v>0.77083333333333337</v>
      </c>
      <c r="W27" s="18">
        <v>19.29798967178797</v>
      </c>
      <c r="X27" s="18">
        <v>-1.035515203218129E-2</v>
      </c>
      <c r="Y27" s="18">
        <v>3643</v>
      </c>
      <c r="Z27" s="18">
        <v>74</v>
      </c>
      <c r="AA27" s="18">
        <v>2.0312928904748829E-2</v>
      </c>
      <c r="AB27" s="19">
        <v>244823</v>
      </c>
      <c r="AC27" s="18">
        <v>171537</v>
      </c>
      <c r="AD27" s="18">
        <v>73286</v>
      </c>
      <c r="AE27" s="18">
        <v>9.0782712264378329</v>
      </c>
      <c r="AF27" s="18">
        <v>7.3939058188179922</v>
      </c>
      <c r="AG27" s="18">
        <v>15.56434992261204</v>
      </c>
      <c r="AH27" s="20">
        <f t="shared" si="0"/>
        <v>1.6329068851899959E-2</v>
      </c>
      <c r="AI27" s="20">
        <f t="shared" si="1"/>
        <v>2.0312928904748829E-2</v>
      </c>
      <c r="AJ27" s="21">
        <f t="shared" si="2"/>
        <v>7.3939058188179918E-2</v>
      </c>
      <c r="AK27" s="22">
        <f t="shared" si="3"/>
        <v>9.0782712264378326E-2</v>
      </c>
      <c r="AL27" s="23">
        <f>VLOOKUP(D27,'[1]PV last14D'!$CL:$CP, 5, FALSE)/10000</f>
        <v>0.21295</v>
      </c>
      <c r="AM27" s="23" t="str">
        <f>VLOOKUP(D27, '[2]0301'!$A:$D, 4, FALSE)</f>
        <v>Moderna</v>
      </c>
      <c r="AN27" s="23">
        <f>VLOOKUP(AM27, [2]Efficacy!$A:$D, 3, FALSE)</f>
        <v>0.94099999999999995</v>
      </c>
      <c r="AO27" s="24">
        <f t="shared" si="4"/>
        <v>582.22412867911146</v>
      </c>
      <c r="AP27" s="25">
        <f t="shared" si="5"/>
        <v>44833.22412867911</v>
      </c>
      <c r="AQ27" s="18" t="str">
        <f t="shared" si="6"/>
        <v>2022Q3</v>
      </c>
    </row>
    <row r="28" spans="1:43">
      <c r="A28" s="18" t="s">
        <v>384</v>
      </c>
      <c r="B28" s="18" t="s">
        <v>385</v>
      </c>
      <c r="C28" s="18" t="s">
        <v>91</v>
      </c>
      <c r="D28" s="18" t="s">
        <v>384</v>
      </c>
      <c r="E28" s="19">
        <v>8696696</v>
      </c>
      <c r="F28" s="19">
        <v>557492</v>
      </c>
      <c r="G28" s="19">
        <v>36067</v>
      </c>
      <c r="H28" s="19">
        <v>9988</v>
      </c>
      <c r="I28" s="19">
        <v>22</v>
      </c>
      <c r="J28" s="19">
        <v>511437</v>
      </c>
      <c r="K28" s="19"/>
      <c r="L28" s="19">
        <v>181</v>
      </c>
      <c r="M28" s="19">
        <v>2560</v>
      </c>
      <c r="N28" s="18">
        <v>62822</v>
      </c>
      <c r="O28" s="18">
        <v>6410.3884969648243</v>
      </c>
      <c r="P28" s="18">
        <v>58507.541254747783</v>
      </c>
      <c r="Q28" s="18">
        <v>414.72071692514032</v>
      </c>
      <c r="R28" s="18">
        <v>0.1095651664638126</v>
      </c>
      <c r="S28" s="18">
        <v>4.0750055712966797E-2</v>
      </c>
      <c r="T28" s="18">
        <v>1.7915952157160998E-2</v>
      </c>
      <c r="U28" s="18">
        <v>1.0357702721960951</v>
      </c>
      <c r="V28" s="18">
        <v>0.70434782608695656</v>
      </c>
      <c r="W28" s="18">
        <v>11.938852574422681</v>
      </c>
      <c r="X28" s="18">
        <v>-1.397454916176614E-2</v>
      </c>
      <c r="Y28" s="18">
        <v>7268</v>
      </c>
      <c r="Z28" s="18">
        <v>81</v>
      </c>
      <c r="AA28" s="18">
        <v>1.114474408365437E-2</v>
      </c>
      <c r="AB28" s="19">
        <v>748791</v>
      </c>
      <c r="AC28" s="18">
        <v>527979</v>
      </c>
      <c r="AD28" s="18">
        <v>220812</v>
      </c>
      <c r="AE28" s="18">
        <v>8.6100629480437174</v>
      </c>
      <c r="AF28" s="18">
        <v>6.4103884969648242</v>
      </c>
      <c r="AG28" s="18">
        <v>14.159445150204171</v>
      </c>
      <c r="AH28" s="20">
        <f t="shared" si="0"/>
        <v>1.7915952157160998E-2</v>
      </c>
      <c r="AI28" s="20">
        <f t="shared" si="1"/>
        <v>1.114474408365437E-2</v>
      </c>
      <c r="AJ28" s="21">
        <f t="shared" si="2"/>
        <v>6.4103884969648237E-2</v>
      </c>
      <c r="AK28" s="22">
        <f t="shared" si="3"/>
        <v>8.6100629480437174E-2</v>
      </c>
      <c r="AL28" s="23">
        <f>VLOOKUP(D28,'[1]PV last14D'!$CL:$CP, 5, FALSE)/10000</f>
        <v>0.21732857142857143</v>
      </c>
      <c r="AM28" s="23" t="str">
        <f>VLOOKUP(D28, '[2]0301'!$A:$D, 4, FALSE)</f>
        <v>Moderna</v>
      </c>
      <c r="AN28" s="23">
        <f>VLOOKUP(AM28, [2]Efficacy!$A:$D, 3, FALSE)</f>
        <v>0.94099999999999995</v>
      </c>
      <c r="AO28" s="24">
        <f t="shared" si="4"/>
        <v>582.26675812301903</v>
      </c>
      <c r="AP28" s="25">
        <f t="shared" si="5"/>
        <v>44833.26675812302</v>
      </c>
      <c r="AQ28" s="18" t="str">
        <f t="shared" si="6"/>
        <v>2022Q3</v>
      </c>
    </row>
    <row r="29" spans="1:43">
      <c r="A29" s="18" t="s">
        <v>274</v>
      </c>
      <c r="B29" s="18" t="s">
        <v>275</v>
      </c>
      <c r="C29" s="18" t="s">
        <v>60</v>
      </c>
      <c r="D29" s="18" t="s">
        <v>274</v>
      </c>
      <c r="E29" s="19">
        <v>5880920</v>
      </c>
      <c r="F29" s="19">
        <v>59948</v>
      </c>
      <c r="G29" s="19">
        <v>89</v>
      </c>
      <c r="H29" s="19">
        <v>29</v>
      </c>
      <c r="I29" s="19"/>
      <c r="J29" s="19">
        <v>59830</v>
      </c>
      <c r="K29" s="19">
        <v>7</v>
      </c>
      <c r="L29" s="19">
        <v>1</v>
      </c>
      <c r="M29" s="19">
        <v>12</v>
      </c>
      <c r="N29" s="18">
        <v>0</v>
      </c>
      <c r="O29" s="18">
        <v>1019.3643171476569</v>
      </c>
      <c r="P29" s="18">
        <v>123973.1198519959</v>
      </c>
      <c r="Q29" s="18">
        <v>1.5133686566047491</v>
      </c>
      <c r="R29" s="18">
        <v>8.222462404468122E-3</v>
      </c>
      <c r="S29" s="18"/>
      <c r="T29" s="18">
        <v>4.837525855741643E-4</v>
      </c>
      <c r="U29" s="18">
        <v>0.98571428571428577</v>
      </c>
      <c r="V29" s="18">
        <v>0</v>
      </c>
      <c r="W29" s="18">
        <v>0.1676122589177009</v>
      </c>
      <c r="X29" s="18">
        <v>5.1889895670650769E-3</v>
      </c>
      <c r="Y29" s="18">
        <v>69</v>
      </c>
      <c r="Z29" s="18">
        <v>0</v>
      </c>
      <c r="AA29" s="18">
        <v>0</v>
      </c>
      <c r="AB29" s="19">
        <v>360000</v>
      </c>
      <c r="AC29" s="18">
        <v>250000</v>
      </c>
      <c r="AD29" s="18">
        <v>110000</v>
      </c>
      <c r="AE29" s="18">
        <v>6.1214911952551638</v>
      </c>
      <c r="AF29" s="18">
        <v>1.019364317147657</v>
      </c>
      <c r="AG29" s="18">
        <v>6.5287063928773046</v>
      </c>
      <c r="AH29" s="20">
        <f t="shared" si="0"/>
        <v>4.837525855741643E-4</v>
      </c>
      <c r="AI29" s="20">
        <f t="shared" si="1"/>
        <v>0</v>
      </c>
      <c r="AJ29" s="21">
        <f t="shared" si="2"/>
        <v>1.019364317147657E-2</v>
      </c>
      <c r="AK29" s="22">
        <f t="shared" si="3"/>
        <v>6.1214911952551639E-2</v>
      </c>
      <c r="AL29" s="23">
        <f>VLOOKUP(D29,'[1]PV last14D'!$CL:$CP, 5, FALSE)/10000</f>
        <v>0.2387266666666667</v>
      </c>
      <c r="AM29" s="23" t="str">
        <f>VLOOKUP(D29, '[2]0301'!$A:$D, 4, FALSE)</f>
        <v>Pfizer/BioNTech</v>
      </c>
      <c r="AN29" s="23">
        <f>VLOOKUP(AM29, [2]Efficacy!$A:$D, 3, FALSE)</f>
        <v>0.94499999999999995</v>
      </c>
      <c r="AO29" s="24">
        <f t="shared" si="4"/>
        <v>585.89714382430475</v>
      </c>
      <c r="AP29" s="25">
        <f t="shared" si="5"/>
        <v>44836.897143824302</v>
      </c>
      <c r="AQ29" s="18" t="str">
        <f t="shared" si="6"/>
        <v>2022Q4</v>
      </c>
    </row>
    <row r="30" spans="1:43">
      <c r="A30" s="18" t="s">
        <v>424</v>
      </c>
      <c r="B30" s="18" t="s">
        <v>425</v>
      </c>
      <c r="C30" s="18" t="s">
        <v>116</v>
      </c>
      <c r="D30" s="18" t="s">
        <v>424</v>
      </c>
      <c r="E30" s="19">
        <v>37818948</v>
      </c>
      <c r="F30" s="19">
        <v>1711771</v>
      </c>
      <c r="G30" s="19">
        <v>237118</v>
      </c>
      <c r="H30" s="19">
        <v>43792</v>
      </c>
      <c r="I30" s="19">
        <v>23</v>
      </c>
      <c r="J30" s="19">
        <v>1430861</v>
      </c>
      <c r="K30" s="19">
        <v>8032</v>
      </c>
      <c r="L30" s="19">
        <v>1509</v>
      </c>
      <c r="M30" s="19">
        <v>4785</v>
      </c>
      <c r="N30" s="18">
        <v>26770</v>
      </c>
      <c r="O30" s="18">
        <v>4526.2258484820886</v>
      </c>
      <c r="P30" s="18">
        <v>26164.641068281431</v>
      </c>
      <c r="Q30" s="18">
        <v>626.98200912410357</v>
      </c>
      <c r="R30" s="18">
        <v>0.17299017543065359</v>
      </c>
      <c r="S30" s="18">
        <v>0.1787448636533433</v>
      </c>
      <c r="T30" s="18">
        <v>2.5582861258895029E-2</v>
      </c>
      <c r="U30" s="18">
        <v>1.351115194401548</v>
      </c>
      <c r="V30" s="18">
        <v>1.1812822402358141</v>
      </c>
      <c r="W30" s="18">
        <v>26.108983404675499</v>
      </c>
      <c r="X30" s="18">
        <v>-1.1614607080347689E-2</v>
      </c>
      <c r="Y30" s="18">
        <v>69119</v>
      </c>
      <c r="Z30" s="18">
        <v>1603</v>
      </c>
      <c r="AA30" s="18">
        <v>2.3191886456690639E-2</v>
      </c>
      <c r="AB30" s="19">
        <v>3383426</v>
      </c>
      <c r="AC30" s="18">
        <v>2190526</v>
      </c>
      <c r="AD30" s="18">
        <v>1192900</v>
      </c>
      <c r="AE30" s="18">
        <v>8.946377884440361</v>
      </c>
      <c r="AF30" s="18">
        <v>4.5262258484820883</v>
      </c>
      <c r="AG30" s="18">
        <v>12.577965944478411</v>
      </c>
      <c r="AH30" s="20">
        <f t="shared" si="0"/>
        <v>2.5582861258895029E-2</v>
      </c>
      <c r="AI30" s="20">
        <f t="shared" si="1"/>
        <v>2.3191886456690639E-2</v>
      </c>
      <c r="AJ30" s="21">
        <f t="shared" si="2"/>
        <v>4.5262258484820884E-2</v>
      </c>
      <c r="AK30" s="22">
        <f t="shared" si="3"/>
        <v>8.946377884440361E-2</v>
      </c>
      <c r="AL30" s="23">
        <f>VLOOKUP(D30,'[1]PV last14D'!$CL:$CP, 5, FALSE)/10000</f>
        <v>0.21696666666666664</v>
      </c>
      <c r="AM30" s="23" t="str">
        <f>VLOOKUP(D30, '[2]0301'!$A:$D, 4, FALSE)</f>
        <v>Moderna</v>
      </c>
      <c r="AN30" s="23">
        <f>VLOOKUP(AM30, [2]Efficacy!$A:$D, 3, FALSE)</f>
        <v>0.94099999999999995</v>
      </c>
      <c r="AO30" s="24">
        <f t="shared" si="4"/>
        <v>600.14511116926849</v>
      </c>
      <c r="AP30" s="25">
        <f t="shared" si="5"/>
        <v>44851.145111169266</v>
      </c>
      <c r="AQ30" s="18" t="str">
        <f t="shared" si="6"/>
        <v>2022Q4</v>
      </c>
    </row>
    <row r="31" spans="1:43">
      <c r="A31" s="18" t="s">
        <v>251</v>
      </c>
      <c r="B31" s="18" t="s">
        <v>252</v>
      </c>
      <c r="C31" s="18" t="s">
        <v>116</v>
      </c>
      <c r="D31" s="18" t="s">
        <v>251</v>
      </c>
      <c r="E31" s="19">
        <v>1327130</v>
      </c>
      <c r="F31" s="19">
        <v>66626</v>
      </c>
      <c r="G31" s="19">
        <v>15925</v>
      </c>
      <c r="H31" s="19">
        <v>598</v>
      </c>
      <c r="I31" s="19">
        <v>9</v>
      </c>
      <c r="J31" s="19">
        <v>50103</v>
      </c>
      <c r="K31" s="19">
        <v>195</v>
      </c>
      <c r="L31" s="19">
        <v>44</v>
      </c>
      <c r="M31" s="19">
        <v>1026</v>
      </c>
      <c r="N31" s="18">
        <v>4900</v>
      </c>
      <c r="O31" s="18">
        <v>5020.306978216151</v>
      </c>
      <c r="P31" s="18">
        <v>70797.962520627218</v>
      </c>
      <c r="Q31" s="18">
        <v>1199.957803681629</v>
      </c>
      <c r="R31" s="18">
        <v>7.0910331307252911E-2</v>
      </c>
      <c r="S31" s="18">
        <v>0.2093877551020408</v>
      </c>
      <c r="T31" s="18">
        <v>8.9754750397742621E-3</v>
      </c>
      <c r="U31" s="18">
        <v>1.4549173039302861</v>
      </c>
      <c r="V31" s="18">
        <v>1.487179487179487</v>
      </c>
      <c r="W31" s="18">
        <v>88.063285866063296</v>
      </c>
      <c r="X31" s="18">
        <v>-6.2133992330931573E-3</v>
      </c>
      <c r="Y31" s="18">
        <v>8181</v>
      </c>
      <c r="Z31" s="18">
        <v>58</v>
      </c>
      <c r="AA31" s="18">
        <v>7.0895978486737558E-3</v>
      </c>
      <c r="AB31" s="19">
        <v>112809</v>
      </c>
      <c r="AC31" s="18">
        <v>78759</v>
      </c>
      <c r="AD31" s="18">
        <v>34050</v>
      </c>
      <c r="AE31" s="18">
        <v>8.5002222841771342</v>
      </c>
      <c r="AF31" s="18">
        <v>5.0203069782161514</v>
      </c>
      <c r="AG31" s="18">
        <v>12.67050703397557</v>
      </c>
      <c r="AH31" s="20">
        <f t="shared" si="0"/>
        <v>8.9754750397742621E-3</v>
      </c>
      <c r="AI31" s="20">
        <f t="shared" si="1"/>
        <v>7.0895978486737558E-3</v>
      </c>
      <c r="AJ31" s="21">
        <f t="shared" si="2"/>
        <v>5.0203069782161512E-2</v>
      </c>
      <c r="AK31" s="22">
        <f t="shared" si="3"/>
        <v>8.5002222841771335E-2</v>
      </c>
      <c r="AL31" s="23">
        <f>VLOOKUP(D31,'[1]PV last14D'!$CL:$CP, 5, FALSE)/10000</f>
        <v>0.21388750000000001</v>
      </c>
      <c r="AM31" s="23" t="str">
        <f>VLOOKUP(D31, '[2]0301'!$A:$D, 4, FALSE)</f>
        <v>Moderna</v>
      </c>
      <c r="AN31" s="23">
        <f>VLOOKUP(AM31, [2]Efficacy!$A:$D, 3, FALSE)</f>
        <v>0.94099999999999995</v>
      </c>
      <c r="AO31" s="24">
        <f t="shared" si="4"/>
        <v>605.96117392976328</v>
      </c>
      <c r="AP31" s="25">
        <f t="shared" si="5"/>
        <v>44856.961173929762</v>
      </c>
      <c r="AQ31" s="18" t="str">
        <f t="shared" si="6"/>
        <v>2022Q4</v>
      </c>
    </row>
    <row r="32" spans="1:43">
      <c r="A32" s="18" t="s">
        <v>336</v>
      </c>
      <c r="B32" s="18" t="s">
        <v>337</v>
      </c>
      <c r="C32" s="18" t="s">
        <v>91</v>
      </c>
      <c r="D32" s="18" t="s">
        <v>336</v>
      </c>
      <c r="E32" s="19">
        <v>4974381</v>
      </c>
      <c r="F32" s="19">
        <v>220273</v>
      </c>
      <c r="G32" s="19">
        <v>192590</v>
      </c>
      <c r="H32" s="19">
        <v>4319</v>
      </c>
      <c r="I32" s="19" t="s">
        <v>47</v>
      </c>
      <c r="J32" s="19">
        <v>23364</v>
      </c>
      <c r="K32" s="19"/>
      <c r="L32" s="19">
        <v>117</v>
      </c>
      <c r="M32" s="19">
        <v>681</v>
      </c>
      <c r="N32" s="18">
        <v>0</v>
      </c>
      <c r="O32" s="18">
        <v>4428.1489495878986</v>
      </c>
      <c r="P32" s="18">
        <v>70829.315245454665</v>
      </c>
      <c r="Q32" s="18">
        <v>3871.637496203045</v>
      </c>
      <c r="R32" s="18">
        <v>6.2518590420398937E-2</v>
      </c>
      <c r="S32" s="18"/>
      <c r="T32" s="18">
        <v>1.960748707285959E-2</v>
      </c>
      <c r="U32" s="18">
        <v>0.84815577607189663</v>
      </c>
      <c r="V32" s="18">
        <v>0.96296296296296291</v>
      </c>
      <c r="W32" s="18">
        <v>13.009515297337639</v>
      </c>
      <c r="X32" s="18">
        <v>-1.025079442265091E-2</v>
      </c>
      <c r="Y32" s="18">
        <v>4530</v>
      </c>
      <c r="Z32" s="18">
        <v>182</v>
      </c>
      <c r="AA32" s="18">
        <v>4.0176600441501113E-2</v>
      </c>
      <c r="AB32" s="19">
        <v>426070</v>
      </c>
      <c r="AC32" s="18">
        <v>285780</v>
      </c>
      <c r="AD32" s="18">
        <v>140290</v>
      </c>
      <c r="AE32" s="18">
        <v>8.5652868165908487</v>
      </c>
      <c r="AF32" s="18">
        <v>4.4281489495878983</v>
      </c>
      <c r="AG32" s="18">
        <v>12.13690708451966</v>
      </c>
      <c r="AH32" s="20">
        <f t="shared" si="0"/>
        <v>1.960748707285959E-2</v>
      </c>
      <c r="AI32" s="20">
        <f t="shared" si="1"/>
        <v>4.0176600441501113E-2</v>
      </c>
      <c r="AJ32" s="21">
        <f t="shared" si="2"/>
        <v>4.4281489495878984E-2</v>
      </c>
      <c r="AK32" s="22">
        <f t="shared" si="3"/>
        <v>8.5652868165908488E-2</v>
      </c>
      <c r="AL32" s="23">
        <f>VLOOKUP(D32,'[1]PV last14D'!$CL:$CP, 5, FALSE)/10000</f>
        <v>0.20799999999999999</v>
      </c>
      <c r="AM32" s="23" t="str">
        <f>VLOOKUP(D32, '[2]0301'!$A:$D, 4, FALSE)</f>
        <v>Moderna</v>
      </c>
      <c r="AN32" s="23">
        <f>VLOOKUP(AM32, [2]Efficacy!$A:$D, 3, FALSE)</f>
        <v>0.94099999999999995</v>
      </c>
      <c r="AO32" s="24">
        <f t="shared" si="4"/>
        <v>628.85109543045553</v>
      </c>
      <c r="AP32" s="25">
        <f t="shared" si="5"/>
        <v>44879.851095430458</v>
      </c>
      <c r="AQ32" s="18" t="str">
        <f t="shared" si="6"/>
        <v>2022Q4</v>
      </c>
    </row>
    <row r="33" spans="1:43">
      <c r="A33" s="18" t="s">
        <v>353</v>
      </c>
      <c r="B33" s="18" t="s">
        <v>354</v>
      </c>
      <c r="C33" s="18" t="s">
        <v>116</v>
      </c>
      <c r="D33" s="18" t="s">
        <v>353</v>
      </c>
      <c r="E33" s="19">
        <v>5461406</v>
      </c>
      <c r="F33" s="19">
        <v>308925</v>
      </c>
      <c r="G33" s="19">
        <v>46355</v>
      </c>
      <c r="H33" s="19">
        <v>7270</v>
      </c>
      <c r="I33" s="19">
        <v>81</v>
      </c>
      <c r="J33" s="19">
        <v>255300</v>
      </c>
      <c r="K33" s="19"/>
      <c r="L33" s="19">
        <v>678</v>
      </c>
      <c r="M33" s="19">
        <v>842</v>
      </c>
      <c r="N33" s="18">
        <v>3565</v>
      </c>
      <c r="O33" s="18">
        <v>5656.5104297318312</v>
      </c>
      <c r="P33" s="18">
        <v>37538.611851966329</v>
      </c>
      <c r="Q33" s="18">
        <v>848.77410688749376</v>
      </c>
      <c r="R33" s="18">
        <v>0.15068512527949371</v>
      </c>
      <c r="S33" s="18">
        <v>0.2361851332398317</v>
      </c>
      <c r="T33" s="18">
        <v>2.3533220037225869E-2</v>
      </c>
      <c r="U33" s="18">
        <v>1.1097124776447931</v>
      </c>
      <c r="V33" s="18">
        <v>1.1088</v>
      </c>
      <c r="W33" s="18">
        <v>42.200017462797781</v>
      </c>
      <c r="X33" s="18">
        <v>-5.4730421931815749E-3</v>
      </c>
      <c r="Y33" s="18">
        <v>16133</v>
      </c>
      <c r="Z33" s="18">
        <v>693</v>
      </c>
      <c r="AA33" s="18">
        <v>4.2955432963490983E-2</v>
      </c>
      <c r="AB33" s="19">
        <v>458108</v>
      </c>
      <c r="AC33" s="18">
        <v>315557</v>
      </c>
      <c r="AD33" s="18">
        <v>142551</v>
      </c>
      <c r="AE33" s="18">
        <v>8.3880963986196964</v>
      </c>
      <c r="AF33" s="18">
        <v>5.6565104297318314</v>
      </c>
      <c r="AG33" s="18">
        <v>13.20579718848956</v>
      </c>
      <c r="AH33" s="20">
        <f t="shared" si="0"/>
        <v>2.3533220037225869E-2</v>
      </c>
      <c r="AI33" s="20">
        <f t="shared" si="1"/>
        <v>4.2955432963490983E-2</v>
      </c>
      <c r="AJ33" s="21">
        <f t="shared" si="2"/>
        <v>5.6565104297318314E-2</v>
      </c>
      <c r="AK33" s="22">
        <f t="shared" si="3"/>
        <v>8.388096398619696E-2</v>
      </c>
      <c r="AL33" s="23">
        <f>VLOOKUP(D33,'[1]PV last14D'!$CL:$CP, 5, FALSE)/10000</f>
        <v>0.19911999999999999</v>
      </c>
      <c r="AM33" s="23" t="str">
        <f>VLOOKUP(D33, '[2]0301'!$A:$D, 4, FALSE)</f>
        <v>Pfizer/BioNTech</v>
      </c>
      <c r="AN33" s="23">
        <f>VLOOKUP(AM33, [2]Efficacy!$A:$D, 3, FALSE)</f>
        <v>0.94499999999999995</v>
      </c>
      <c r="AO33" s="24">
        <f t="shared" si="4"/>
        <v>641.76677935211615</v>
      </c>
      <c r="AP33" s="25">
        <f t="shared" si="5"/>
        <v>44892.766779352118</v>
      </c>
      <c r="AQ33" s="18" t="str">
        <f t="shared" si="6"/>
        <v>2022Q4</v>
      </c>
    </row>
    <row r="34" spans="1:43">
      <c r="A34" s="18" t="s">
        <v>380</v>
      </c>
      <c r="B34" s="18" t="s">
        <v>381</v>
      </c>
      <c r="C34" s="18" t="s">
        <v>91</v>
      </c>
      <c r="D34" s="18" t="s">
        <v>380</v>
      </c>
      <c r="E34" s="19">
        <v>9040586</v>
      </c>
      <c r="F34" s="19">
        <v>460849</v>
      </c>
      <c r="G34" s="19">
        <v>20259</v>
      </c>
      <c r="H34" s="19">
        <v>8574</v>
      </c>
      <c r="I34" s="19">
        <v>13</v>
      </c>
      <c r="J34" s="19">
        <v>432016</v>
      </c>
      <c r="K34" s="19">
        <v>1601</v>
      </c>
      <c r="L34" s="19">
        <v>290</v>
      </c>
      <c r="M34" s="19">
        <v>1353</v>
      </c>
      <c r="N34" s="18">
        <v>27455</v>
      </c>
      <c r="O34" s="18">
        <v>5097.5567291766274</v>
      </c>
      <c r="P34" s="18">
        <v>59682.701984141291</v>
      </c>
      <c r="Q34" s="18">
        <v>224.08945614808599</v>
      </c>
      <c r="R34" s="18">
        <v>8.5410957609310875E-2</v>
      </c>
      <c r="S34" s="18">
        <v>4.9280641048989257E-2</v>
      </c>
      <c r="T34" s="18">
        <v>1.8604792459135201E-2</v>
      </c>
      <c r="U34" s="18">
        <v>1.1904961448206499</v>
      </c>
      <c r="V34" s="18">
        <v>1.0056818181818179</v>
      </c>
      <c r="W34" s="18">
        <v>22.446395778832411</v>
      </c>
      <c r="X34" s="18">
        <v>-1.0034629223813081E-2</v>
      </c>
      <c r="Y34" s="18">
        <v>14205</v>
      </c>
      <c r="Z34" s="18">
        <v>177</v>
      </c>
      <c r="AA34" s="18">
        <v>1.246040126715945E-2</v>
      </c>
      <c r="AB34" s="19">
        <v>670208</v>
      </c>
      <c r="AC34" s="18">
        <v>339470</v>
      </c>
      <c r="AD34" s="18">
        <v>211897</v>
      </c>
      <c r="AE34" s="18">
        <v>7.4133247557182687</v>
      </c>
      <c r="AF34" s="18">
        <v>5.0975567291766266</v>
      </c>
      <c r="AG34" s="18">
        <v>11.76954900932307</v>
      </c>
      <c r="AH34" s="20">
        <f t="shared" si="0"/>
        <v>1.8604792459135201E-2</v>
      </c>
      <c r="AI34" s="20">
        <f t="shared" si="1"/>
        <v>1.246040126715945E-2</v>
      </c>
      <c r="AJ34" s="21">
        <f t="shared" si="2"/>
        <v>5.0975567291766277E-2</v>
      </c>
      <c r="AK34" s="22">
        <f t="shared" si="3"/>
        <v>7.4133247557182688E-2</v>
      </c>
      <c r="AL34" s="23">
        <f>VLOOKUP(D34,'[1]PV last14D'!$CL:$CP, 5, FALSE)/10000</f>
        <v>0.19855999999999999</v>
      </c>
      <c r="AM34" s="23" t="str">
        <f>VLOOKUP(D34, '[2]0301'!$A:$D, 4, FALSE)</f>
        <v>Moderna</v>
      </c>
      <c r="AN34" s="23">
        <f>VLOOKUP(AM34, [2]Efficacy!$A:$D, 3, FALSE)</f>
        <v>0.94099999999999995</v>
      </c>
      <c r="AO34" s="24">
        <f t="shared" si="4"/>
        <v>657.3843251994374</v>
      </c>
      <c r="AP34" s="25">
        <f t="shared" si="5"/>
        <v>44908.38432519944</v>
      </c>
      <c r="AQ34" s="18" t="str">
        <f t="shared" si="6"/>
        <v>2022Q4</v>
      </c>
    </row>
    <row r="35" spans="1:43">
      <c r="A35" s="18" t="s">
        <v>257</v>
      </c>
      <c r="B35" s="18" t="s">
        <v>258</v>
      </c>
      <c r="C35" s="18" t="s">
        <v>91</v>
      </c>
      <c r="D35" s="18" t="s">
        <v>257</v>
      </c>
      <c r="E35" s="19">
        <v>5546457</v>
      </c>
      <c r="F35" s="19">
        <v>58064</v>
      </c>
      <c r="G35" s="19">
        <v>11314</v>
      </c>
      <c r="H35" s="19">
        <v>750</v>
      </c>
      <c r="I35" s="19">
        <v>8</v>
      </c>
      <c r="J35" s="19">
        <v>46000</v>
      </c>
      <c r="K35" s="19"/>
      <c r="L35" s="19">
        <v>39</v>
      </c>
      <c r="M35" s="19">
        <v>392</v>
      </c>
      <c r="N35" s="18">
        <v>2516</v>
      </c>
      <c r="O35" s="18">
        <v>1046.86649513374</v>
      </c>
      <c r="P35" s="18">
        <v>59837.171729628477</v>
      </c>
      <c r="Q35" s="18">
        <v>203.98607615636431</v>
      </c>
      <c r="R35" s="18">
        <v>1.7495253616998451E-2</v>
      </c>
      <c r="S35" s="18">
        <v>0.15580286168521459</v>
      </c>
      <c r="T35" s="18">
        <v>1.291678148250207E-2</v>
      </c>
      <c r="U35" s="18">
        <v>1.1331412103746401</v>
      </c>
      <c r="V35" s="18">
        <v>1</v>
      </c>
      <c r="W35" s="18">
        <v>10.1274432617847</v>
      </c>
      <c r="X35" s="18">
        <v>-9.7079583052991809E-3</v>
      </c>
      <c r="Y35" s="18">
        <v>3932</v>
      </c>
      <c r="Z35" s="18">
        <v>17</v>
      </c>
      <c r="AA35" s="18">
        <v>4.3234994913530006E-3</v>
      </c>
      <c r="AB35" s="19">
        <v>451999</v>
      </c>
      <c r="AC35" s="18">
        <v>370874</v>
      </c>
      <c r="AD35" s="18">
        <v>81125</v>
      </c>
      <c r="AE35" s="18">
        <v>8.1493284812268438</v>
      </c>
      <c r="AF35" s="18">
        <v>1.0468664951337401</v>
      </c>
      <c r="AG35" s="18">
        <v>8.3812621282378998</v>
      </c>
      <c r="AH35" s="20">
        <f t="shared" si="0"/>
        <v>1.291678148250207E-2</v>
      </c>
      <c r="AI35" s="20">
        <f t="shared" si="1"/>
        <v>4.3234994913530006E-3</v>
      </c>
      <c r="AJ35" s="21">
        <f t="shared" si="2"/>
        <v>1.04686649513374E-2</v>
      </c>
      <c r="AK35" s="22">
        <f t="shared" si="3"/>
        <v>8.1493284812268432E-2</v>
      </c>
      <c r="AL35" s="23">
        <f>VLOOKUP(D35,'[1]PV last14D'!$CL:$CP, 5, FALSE)/10000</f>
        <v>0.20539333333333334</v>
      </c>
      <c r="AM35" s="23" t="str">
        <f>VLOOKUP(D35, '[2]0301'!$A:$D, 4, FALSE)</f>
        <v>Moderna</v>
      </c>
      <c r="AN35" s="23">
        <f>VLOOKUP(AM35, [2]Efficacy!$A:$D, 3, FALSE)</f>
        <v>0.94099999999999995</v>
      </c>
      <c r="AO35" s="24">
        <f t="shared" si="4"/>
        <v>673.84640307862026</v>
      </c>
      <c r="AP35" s="25">
        <f t="shared" si="5"/>
        <v>44924.84640307862</v>
      </c>
      <c r="AQ35" s="18" t="str">
        <f t="shared" si="6"/>
        <v>2022Q4</v>
      </c>
    </row>
    <row r="36" spans="1:43">
      <c r="A36" s="18" t="s">
        <v>434</v>
      </c>
      <c r="B36" s="18" t="s">
        <v>435</v>
      </c>
      <c r="C36" s="18" t="s">
        <v>91</v>
      </c>
      <c r="D36" s="18" t="s">
        <v>434</v>
      </c>
      <c r="E36" s="19">
        <v>46766856</v>
      </c>
      <c r="F36" s="19">
        <v>3204531</v>
      </c>
      <c r="G36" s="19">
        <v>412618</v>
      </c>
      <c r="H36" s="19">
        <v>69609</v>
      </c>
      <c r="I36" s="19">
        <v>155</v>
      </c>
      <c r="J36" s="19">
        <v>2722304</v>
      </c>
      <c r="K36" s="19">
        <v>74858</v>
      </c>
      <c r="L36" s="19">
        <v>2923</v>
      </c>
      <c r="M36" s="19">
        <v>6308</v>
      </c>
      <c r="N36" s="18">
        <v>821672</v>
      </c>
      <c r="O36" s="18">
        <v>6852.1411830634916</v>
      </c>
      <c r="P36" s="18">
        <v>84062.073790036258</v>
      </c>
      <c r="Q36" s="18">
        <v>882.28723350571181</v>
      </c>
      <c r="R36" s="18">
        <v>8.1512873453232201E-2</v>
      </c>
      <c r="S36" s="18">
        <v>7.6770292768890752E-3</v>
      </c>
      <c r="T36" s="18">
        <v>2.172205542714363E-2</v>
      </c>
      <c r="U36" s="18">
        <v>0.74698973184605155</v>
      </c>
      <c r="V36" s="18">
        <v>0.90214906264288985</v>
      </c>
      <c r="W36" s="18">
        <v>15.444393231944311</v>
      </c>
      <c r="X36" s="18">
        <v>-6.3360554026770021E-3</v>
      </c>
      <c r="Y36" s="18">
        <v>50560</v>
      </c>
      <c r="Z36" s="18">
        <v>1973</v>
      </c>
      <c r="AA36" s="18">
        <v>3.9022943037974683E-2</v>
      </c>
      <c r="AB36" s="19">
        <v>3829465</v>
      </c>
      <c r="AC36" s="18">
        <v>2567617</v>
      </c>
      <c r="AD36" s="18">
        <v>1261848</v>
      </c>
      <c r="AE36" s="18">
        <v>8.1884165999955183</v>
      </c>
      <c r="AF36" s="18">
        <v>6.8521411830634928</v>
      </c>
      <c r="AG36" s="18">
        <v>14.22171612305946</v>
      </c>
      <c r="AH36" s="20">
        <f t="shared" si="0"/>
        <v>2.172205542714363E-2</v>
      </c>
      <c r="AI36" s="20">
        <f t="shared" si="1"/>
        <v>3.9022943037974683E-2</v>
      </c>
      <c r="AJ36" s="21">
        <f t="shared" si="2"/>
        <v>6.8521411830634912E-2</v>
      </c>
      <c r="AK36" s="22">
        <f t="shared" si="3"/>
        <v>8.1884165999955183E-2</v>
      </c>
      <c r="AL36" s="23">
        <f>VLOOKUP(D36,'[1]PV last14D'!$CL:$CP, 5, FALSE)/10000</f>
        <v>0.17944000000000002</v>
      </c>
      <c r="AM36" s="23" t="str">
        <f>VLOOKUP(D36, '[2]0301'!$A:$D, 4, FALSE)</f>
        <v>Moderna</v>
      </c>
      <c r="AN36" s="23">
        <f>VLOOKUP(AM36, [2]Efficacy!$A:$D, 3, FALSE)</f>
        <v>0.94099999999999995</v>
      </c>
      <c r="AO36" s="24">
        <f t="shared" si="4"/>
        <v>702.32918289938539</v>
      </c>
      <c r="AP36" s="25">
        <f t="shared" si="5"/>
        <v>44953.329182899382</v>
      </c>
      <c r="AQ36" s="18" t="str">
        <f t="shared" si="6"/>
        <v>2023Q1</v>
      </c>
    </row>
    <row r="37" spans="1:43">
      <c r="A37" s="18" t="s">
        <v>259</v>
      </c>
      <c r="B37" s="18" t="s">
        <v>260</v>
      </c>
      <c r="C37" s="18" t="s">
        <v>91</v>
      </c>
      <c r="D37" s="18" t="s">
        <v>259</v>
      </c>
      <c r="E37" s="19">
        <v>632717</v>
      </c>
      <c r="F37" s="19">
        <v>55480</v>
      </c>
      <c r="G37" s="19">
        <v>2822</v>
      </c>
      <c r="H37" s="19">
        <v>639</v>
      </c>
      <c r="I37" s="19">
        <v>1</v>
      </c>
      <c r="J37" s="19">
        <v>52019</v>
      </c>
      <c r="K37" s="19">
        <v>532</v>
      </c>
      <c r="L37" s="19">
        <v>20</v>
      </c>
      <c r="M37" s="19">
        <v>45</v>
      </c>
      <c r="N37" s="18">
        <v>605</v>
      </c>
      <c r="O37" s="18">
        <v>8768.5331672769971</v>
      </c>
      <c r="P37" s="18">
        <v>335671.8722588456</v>
      </c>
      <c r="Q37" s="18">
        <v>446.01298842926622</v>
      </c>
      <c r="R37" s="18">
        <v>2.6122335208698531E-2</v>
      </c>
      <c r="S37" s="18">
        <v>7.43801652892562E-2</v>
      </c>
      <c r="T37" s="18">
        <v>1.151766402307138E-2</v>
      </c>
      <c r="U37" s="18">
        <v>1.0472377902321861</v>
      </c>
      <c r="V37" s="18">
        <v>0.6470588235294118</v>
      </c>
      <c r="W37" s="18">
        <v>29.53249918322771</v>
      </c>
      <c r="X37" s="18">
        <v>-1.83274144903737E-2</v>
      </c>
      <c r="Y37" s="18">
        <v>1308</v>
      </c>
      <c r="Z37" s="18">
        <v>11</v>
      </c>
      <c r="AA37" s="18">
        <v>8.4097859327217118E-3</v>
      </c>
      <c r="AB37" s="19">
        <v>37793</v>
      </c>
      <c r="AC37" s="18">
        <v>27093</v>
      </c>
      <c r="AD37" s="18">
        <v>10700</v>
      </c>
      <c r="AE37" s="18">
        <v>5.9731285867141244</v>
      </c>
      <c r="AF37" s="18">
        <v>8.7685331672769973</v>
      </c>
      <c r="AG37" s="18">
        <v>14.144348895319711</v>
      </c>
      <c r="AH37" s="20">
        <f t="shared" si="0"/>
        <v>1.151766402307138E-2</v>
      </c>
      <c r="AI37" s="20">
        <f t="shared" si="1"/>
        <v>8.4097859327217118E-3</v>
      </c>
      <c r="AJ37" s="21">
        <f t="shared" si="2"/>
        <v>8.768533167276997E-2</v>
      </c>
      <c r="AK37" s="22">
        <f t="shared" si="3"/>
        <v>5.9731285867141243E-2</v>
      </c>
      <c r="AL37" s="23">
        <f>VLOOKUP(D37,'[1]PV last14D'!$CL:$CP, 5, FALSE)/10000</f>
        <v>0.16692000000000001</v>
      </c>
      <c r="AM37" s="23" t="str">
        <f>VLOOKUP(D37, '[2]0301'!$A:$D, 4, FALSE)</f>
        <v>Moderna</v>
      </c>
      <c r="AN37" s="23">
        <f>VLOOKUP(AM37, [2]Efficacy!$A:$D, 3, FALSE)</f>
        <v>0.94099999999999995</v>
      </c>
      <c r="AO37" s="24">
        <f t="shared" si="4"/>
        <v>743.87814474399352</v>
      </c>
      <c r="AP37" s="25">
        <f t="shared" si="5"/>
        <v>44994.878144743991</v>
      </c>
      <c r="AQ37" s="18" t="str">
        <f t="shared" si="6"/>
        <v>2023Q1</v>
      </c>
    </row>
    <row r="38" spans="1:43">
      <c r="A38" s="18" t="s">
        <v>440</v>
      </c>
      <c r="B38" s="18" t="s">
        <v>441</v>
      </c>
      <c r="C38" s="18" t="s">
        <v>91</v>
      </c>
      <c r="D38" s="18" t="s">
        <v>440</v>
      </c>
      <c r="E38" s="19">
        <v>65369759</v>
      </c>
      <c r="F38" s="19">
        <v>3760671</v>
      </c>
      <c r="G38" s="19">
        <v>3415484</v>
      </c>
      <c r="H38" s="19">
        <v>86803</v>
      </c>
      <c r="I38" s="19">
        <v>375</v>
      </c>
      <c r="J38" s="19">
        <v>258384</v>
      </c>
      <c r="K38" s="19">
        <v>3516</v>
      </c>
      <c r="L38" s="19">
        <v>3544</v>
      </c>
      <c r="M38" s="19">
        <v>4703</v>
      </c>
      <c r="N38" s="18">
        <v>1428082</v>
      </c>
      <c r="O38" s="18">
        <v>5752.9216223666972</v>
      </c>
      <c r="P38" s="18">
        <v>81508.161900979321</v>
      </c>
      <c r="Q38" s="18">
        <v>5224.8685818162494</v>
      </c>
      <c r="R38" s="18">
        <v>7.0580926967236349E-2</v>
      </c>
      <c r="S38" s="18">
        <v>3.2932282600018768E-3</v>
      </c>
      <c r="T38" s="18">
        <v>2.3081785138875481E-2</v>
      </c>
      <c r="U38" s="18">
        <v>1.0752452098540151</v>
      </c>
      <c r="V38" s="18">
        <v>0.91264667535853972</v>
      </c>
      <c r="W38" s="18">
        <v>32.96500275783923</v>
      </c>
      <c r="X38" s="18">
        <v>-1.103700631294394E-2</v>
      </c>
      <c r="Y38" s="18">
        <v>150844</v>
      </c>
      <c r="Z38" s="18">
        <v>2100</v>
      </c>
      <c r="AA38" s="18">
        <v>1.392166741799475E-2</v>
      </c>
      <c r="AB38" s="19">
        <v>4560861</v>
      </c>
      <c r="AC38" s="18">
        <v>2974019</v>
      </c>
      <c r="AD38" s="18">
        <v>1586842</v>
      </c>
      <c r="AE38" s="18">
        <v>6.9770197561842009</v>
      </c>
      <c r="AF38" s="18">
        <v>5.7529216223666966</v>
      </c>
      <c r="AG38" s="18">
        <v>12.032239402932481</v>
      </c>
      <c r="AH38" s="20">
        <f t="shared" si="0"/>
        <v>2.3081785138875481E-2</v>
      </c>
      <c r="AI38" s="20">
        <f t="shared" si="1"/>
        <v>1.392166741799475E-2</v>
      </c>
      <c r="AJ38" s="21">
        <f t="shared" si="2"/>
        <v>5.7529216223666975E-2</v>
      </c>
      <c r="AK38" s="22">
        <f t="shared" si="3"/>
        <v>6.9770197561842009E-2</v>
      </c>
      <c r="AL38" s="23">
        <f>VLOOKUP(D38,'[1]PV last14D'!$CL:$CP, 5, FALSE)/10000</f>
        <v>0.17223333333333332</v>
      </c>
      <c r="AM38" s="23" t="str">
        <f>VLOOKUP(D38, '[2]0301'!$A:$D, 4, FALSE)</f>
        <v>Moderna</v>
      </c>
      <c r="AN38" s="23">
        <f>VLOOKUP(AM38, [2]Efficacy!$A:$D, 3, FALSE)</f>
        <v>0.94099999999999995</v>
      </c>
      <c r="AO38" s="24">
        <f t="shared" si="4"/>
        <v>752.31444769993959</v>
      </c>
      <c r="AP38" s="25">
        <f t="shared" si="5"/>
        <v>45003.314447699937</v>
      </c>
      <c r="AQ38" s="18" t="str">
        <f t="shared" si="6"/>
        <v>2023Q1</v>
      </c>
    </row>
    <row r="39" spans="1:43">
      <c r="A39" s="18" t="s">
        <v>404</v>
      </c>
      <c r="B39" s="18" t="s">
        <v>405</v>
      </c>
      <c r="C39" s="18" t="s">
        <v>116</v>
      </c>
      <c r="D39" s="18" t="s">
        <v>404</v>
      </c>
      <c r="E39" s="19">
        <v>19151839</v>
      </c>
      <c r="F39" s="19">
        <v>804090</v>
      </c>
      <c r="G39" s="19">
        <v>42216</v>
      </c>
      <c r="H39" s="19">
        <v>20403</v>
      </c>
      <c r="I39" s="19">
        <v>53</v>
      </c>
      <c r="J39" s="19">
        <v>741471</v>
      </c>
      <c r="K39" s="19">
        <v>1119</v>
      </c>
      <c r="L39" s="19">
        <v>1022</v>
      </c>
      <c r="M39" s="19">
        <v>2096</v>
      </c>
      <c r="N39" s="18">
        <v>6616</v>
      </c>
      <c r="O39" s="18">
        <v>4198.5002066903344</v>
      </c>
      <c r="P39" s="18">
        <v>31638.021810855869</v>
      </c>
      <c r="Q39" s="18">
        <v>220.4279181753773</v>
      </c>
      <c r="R39" s="18">
        <v>0.13270425792707791</v>
      </c>
      <c r="S39" s="18">
        <v>0.31680773881499402</v>
      </c>
      <c r="T39" s="18">
        <v>2.537402529567586E-2</v>
      </c>
      <c r="U39" s="18">
        <v>1.262046021624619</v>
      </c>
      <c r="V39" s="18">
        <v>1.1336302895322941</v>
      </c>
      <c r="W39" s="18">
        <v>16.977854860681671</v>
      </c>
      <c r="X39" s="18">
        <v>-5.3535680921062111E-3</v>
      </c>
      <c r="Y39" s="18">
        <v>22761</v>
      </c>
      <c r="Z39" s="18">
        <v>509</v>
      </c>
      <c r="AA39" s="18">
        <v>2.236281358464039E-2</v>
      </c>
      <c r="AB39" s="19">
        <v>1522452</v>
      </c>
      <c r="AC39" s="18">
        <v>908720</v>
      </c>
      <c r="AD39" s="18">
        <v>613732</v>
      </c>
      <c r="AE39" s="18">
        <v>7.9493776028505669</v>
      </c>
      <c r="AF39" s="18">
        <v>4.1985002066903343</v>
      </c>
      <c r="AG39" s="18">
        <v>11.352940049255849</v>
      </c>
      <c r="AH39" s="20">
        <f t="shared" si="0"/>
        <v>2.537402529567586E-2</v>
      </c>
      <c r="AI39" s="20">
        <f t="shared" si="1"/>
        <v>2.236281358464039E-2</v>
      </c>
      <c r="AJ39" s="21">
        <f t="shared" si="2"/>
        <v>4.1985002066903344E-2</v>
      </c>
      <c r="AK39" s="22">
        <f t="shared" si="3"/>
        <v>7.9493776028505672E-2</v>
      </c>
      <c r="AL39" s="23">
        <f>VLOOKUP(D39,'[1]PV last14D'!$CL:$CP, 5, FALSE)/10000</f>
        <v>0.17174</v>
      </c>
      <c r="AM39" s="23" t="str">
        <f>VLOOKUP(D39, '[2]0301'!$A:$D, 4, FALSE)</f>
        <v>Moderna</v>
      </c>
      <c r="AN39" s="23">
        <f>VLOOKUP(AM39, [2]Efficacy!$A:$D, 3, FALSE)</f>
        <v>0.94099999999999995</v>
      </c>
      <c r="AO39" s="24">
        <f t="shared" si="4"/>
        <v>768.0507287746766</v>
      </c>
      <c r="AP39" s="25">
        <f t="shared" si="5"/>
        <v>45019.050728774673</v>
      </c>
      <c r="AQ39" s="18" t="str">
        <f t="shared" si="6"/>
        <v>2023Q2</v>
      </c>
    </row>
    <row r="40" spans="1:43">
      <c r="A40" s="18" t="s">
        <v>411</v>
      </c>
      <c r="B40" s="18" t="s">
        <v>412</v>
      </c>
      <c r="C40" s="18" t="s">
        <v>91</v>
      </c>
      <c r="D40" s="18" t="s">
        <v>411</v>
      </c>
      <c r="E40" s="19">
        <v>17160136</v>
      </c>
      <c r="F40" s="19">
        <v>1092452</v>
      </c>
      <c r="G40" s="19" t="s">
        <v>23</v>
      </c>
      <c r="H40" s="19">
        <v>15584</v>
      </c>
      <c r="I40" s="19">
        <v>21</v>
      </c>
      <c r="J40" s="19" t="s">
        <v>23</v>
      </c>
      <c r="K40" s="19" t="s">
        <v>23</v>
      </c>
      <c r="L40" s="19">
        <v>536</v>
      </c>
      <c r="M40" s="19">
        <v>3762</v>
      </c>
      <c r="N40" s="18">
        <v>0</v>
      </c>
      <c r="O40" s="18">
        <v>6366.2199413804183</v>
      </c>
      <c r="P40" s="18">
        <v>40619.724692158619</v>
      </c>
      <c r="Q40" s="18"/>
      <c r="R40" s="18">
        <v>0.15672730402846319</v>
      </c>
      <c r="S40" s="18"/>
      <c r="T40" s="18">
        <v>1.426515764537023E-2</v>
      </c>
      <c r="U40" s="18">
        <v>1.102553384192009</v>
      </c>
      <c r="V40" s="18">
        <v>0.82512315270935965</v>
      </c>
      <c r="W40" s="18">
        <v>26.349275020730769</v>
      </c>
      <c r="X40" s="18">
        <v>-1.440267044677929E-2</v>
      </c>
      <c r="Y40" s="18">
        <v>31651</v>
      </c>
      <c r="Z40" s="18">
        <v>335</v>
      </c>
      <c r="AA40" s="18">
        <v>1.05841837540678E-2</v>
      </c>
      <c r="AB40" s="19">
        <v>968765</v>
      </c>
      <c r="AC40" s="18">
        <v>0</v>
      </c>
      <c r="AD40" s="18">
        <v>0</v>
      </c>
      <c r="AE40" s="18">
        <v>5.6454389405771606</v>
      </c>
      <c r="AF40" s="18">
        <v>6.3662199413804181</v>
      </c>
      <c r="AG40" s="18">
        <v>11.447114987899861</v>
      </c>
      <c r="AH40" s="20">
        <f t="shared" si="0"/>
        <v>1.426515764537023E-2</v>
      </c>
      <c r="AI40" s="20">
        <f t="shared" si="1"/>
        <v>1.05841837540678E-2</v>
      </c>
      <c r="AJ40" s="21">
        <f t="shared" si="2"/>
        <v>6.3662199413804188E-2</v>
      </c>
      <c r="AK40" s="22">
        <f t="shared" si="3"/>
        <v>5.6454389405771604E-2</v>
      </c>
      <c r="AL40" s="23">
        <f>VLOOKUP(D40,'[1]PV last14D'!$CL:$CP, 5, FALSE)/10000</f>
        <v>0.16014</v>
      </c>
      <c r="AM40" s="23" t="str">
        <f>VLOOKUP(D40, '[2]0301'!$A:$D, 4, FALSE)</f>
        <v>Moderna</v>
      </c>
      <c r="AN40" s="23">
        <f>VLOOKUP(AM40, [2]Efficacy!$A:$D, 3, FALSE)</f>
        <v>0.94099999999999995</v>
      </c>
      <c r="AO40" s="24">
        <f t="shared" si="4"/>
        <v>809.30250108039138</v>
      </c>
      <c r="AP40" s="25">
        <f t="shared" si="5"/>
        <v>45060.30250108039</v>
      </c>
      <c r="AQ40" s="18" t="str">
        <f t="shared" si="6"/>
        <v>2023Q2</v>
      </c>
    </row>
    <row r="41" spans="1:43">
      <c r="A41" s="18" t="s">
        <v>432</v>
      </c>
      <c r="B41" s="18" t="s">
        <v>433</v>
      </c>
      <c r="C41" s="18" t="s">
        <v>91</v>
      </c>
      <c r="D41" s="18" t="s">
        <v>432</v>
      </c>
      <c r="E41" s="19">
        <v>83962383</v>
      </c>
      <c r="F41" s="19">
        <v>2455569</v>
      </c>
      <c r="G41" s="19">
        <v>129145</v>
      </c>
      <c r="H41" s="19">
        <v>70924</v>
      </c>
      <c r="I41" s="19">
        <v>237</v>
      </c>
      <c r="J41" s="19">
        <v>2255500</v>
      </c>
      <c r="K41" s="19">
        <v>7100</v>
      </c>
      <c r="L41" s="19">
        <v>2848</v>
      </c>
      <c r="M41" s="19">
        <v>5207</v>
      </c>
      <c r="N41" s="18">
        <v>0</v>
      </c>
      <c r="O41" s="18">
        <v>2924.606129866514</v>
      </c>
      <c r="P41" s="18">
        <v>52344.904265044497</v>
      </c>
      <c r="Q41" s="18">
        <v>153.81292834435149</v>
      </c>
      <c r="R41" s="18">
        <v>5.5871840266590041E-2</v>
      </c>
      <c r="S41" s="18"/>
      <c r="T41" s="18">
        <v>2.888291878582927E-2</v>
      </c>
      <c r="U41" s="18">
        <v>1.0653429602888089</v>
      </c>
      <c r="V41" s="18">
        <v>0.7623095997166135</v>
      </c>
      <c r="W41" s="18">
        <v>9.5398163518740802</v>
      </c>
      <c r="X41" s="18">
        <v>-1.1639239409392739E-2</v>
      </c>
      <c r="Y41" s="18">
        <v>56069</v>
      </c>
      <c r="Z41" s="18">
        <v>2152</v>
      </c>
      <c r="AA41" s="18">
        <v>3.8381280208314758E-2</v>
      </c>
      <c r="AB41" s="19">
        <v>6394364</v>
      </c>
      <c r="AC41" s="18">
        <v>4234952</v>
      </c>
      <c r="AD41" s="18">
        <v>2159412</v>
      </c>
      <c r="AE41" s="18">
        <v>7.6157485906516014</v>
      </c>
      <c r="AF41" s="18">
        <v>2.9246061298665138</v>
      </c>
      <c r="AG41" s="18">
        <v>9.7787798614529553</v>
      </c>
      <c r="AH41" s="20">
        <f t="shared" si="0"/>
        <v>2.888291878582927E-2</v>
      </c>
      <c r="AI41" s="20">
        <f t="shared" si="1"/>
        <v>3.8381280208314758E-2</v>
      </c>
      <c r="AJ41" s="21">
        <f t="shared" si="2"/>
        <v>2.9246061298665142E-2</v>
      </c>
      <c r="AK41" s="22">
        <f t="shared" si="3"/>
        <v>7.6157485906516012E-2</v>
      </c>
      <c r="AL41" s="23">
        <f>VLOOKUP(D41,'[1]PV last14D'!$CL:$CP, 5, FALSE)/10000</f>
        <v>0.16669999999999999</v>
      </c>
      <c r="AM41" s="23" t="str">
        <f>VLOOKUP(D41, '[2]0301'!$A:$D, 4, FALSE)</f>
        <v>Moderna</v>
      </c>
      <c r="AN41" s="23">
        <f>VLOOKUP(AM41, [2]Efficacy!$A:$D, 3, FALSE)</f>
        <v>0.94099999999999995</v>
      </c>
      <c r="AO41" s="24">
        <f t="shared" si="4"/>
        <v>809.51525943353624</v>
      </c>
      <c r="AP41" s="25">
        <f t="shared" si="5"/>
        <v>45060.515259433538</v>
      </c>
      <c r="AQ41" s="18" t="str">
        <f t="shared" si="6"/>
        <v>2023Q2</v>
      </c>
    </row>
    <row r="42" spans="1:43">
      <c r="A42" s="18" t="s">
        <v>319</v>
      </c>
      <c r="B42" s="18" t="s">
        <v>320</v>
      </c>
      <c r="C42" s="18" t="s">
        <v>116</v>
      </c>
      <c r="D42" s="18" t="s">
        <v>319</v>
      </c>
      <c r="E42" s="19">
        <v>2079129</v>
      </c>
      <c r="F42" s="19">
        <v>190327</v>
      </c>
      <c r="G42" s="19">
        <v>11263</v>
      </c>
      <c r="H42" s="19">
        <v>3854</v>
      </c>
      <c r="I42" s="19">
        <v>11</v>
      </c>
      <c r="J42" s="19">
        <v>175210</v>
      </c>
      <c r="K42" s="19"/>
      <c r="L42" s="19">
        <v>91</v>
      </c>
      <c r="M42" s="19">
        <v>246</v>
      </c>
      <c r="N42" s="18">
        <v>1451</v>
      </c>
      <c r="O42" s="18">
        <v>9154.169847085006</v>
      </c>
      <c r="P42" s="18">
        <v>43951.673994254328</v>
      </c>
      <c r="Q42" s="18">
        <v>541.71722870490476</v>
      </c>
      <c r="R42" s="18">
        <v>0.20827807032518719</v>
      </c>
      <c r="S42" s="18">
        <v>0.16953824948311511</v>
      </c>
      <c r="T42" s="18">
        <v>2.0249360311463949E-2</v>
      </c>
      <c r="U42" s="18">
        <v>1.015478692910377</v>
      </c>
      <c r="V42" s="18">
        <v>1.25</v>
      </c>
      <c r="W42" s="18">
        <v>36.512542374372018</v>
      </c>
      <c r="X42" s="18">
        <v>-1.39006508418467E-2</v>
      </c>
      <c r="Y42" s="18">
        <v>5314</v>
      </c>
      <c r="Z42" s="18">
        <v>70</v>
      </c>
      <c r="AA42" s="18">
        <v>1.3172751223184041E-2</v>
      </c>
      <c r="AB42" s="19">
        <v>174493</v>
      </c>
      <c r="AC42" s="18">
        <v>123087</v>
      </c>
      <c r="AD42" s="18">
        <v>51406</v>
      </c>
      <c r="AE42" s="18">
        <v>8.3926009401052077</v>
      </c>
      <c r="AF42" s="18">
        <v>9.1541698470850061</v>
      </c>
      <c r="AG42" s="18">
        <v>16.707510693179689</v>
      </c>
      <c r="AH42" s="20">
        <f t="shared" si="0"/>
        <v>2.0249360311463949E-2</v>
      </c>
      <c r="AI42" s="20">
        <f t="shared" si="1"/>
        <v>1.3172751223184041E-2</v>
      </c>
      <c r="AJ42" s="21">
        <f t="shared" si="2"/>
        <v>9.1541698470850058E-2</v>
      </c>
      <c r="AK42" s="22">
        <f t="shared" si="3"/>
        <v>8.3926009401052076E-2</v>
      </c>
      <c r="AL42" s="23">
        <f>VLOOKUP(D42,'[1]PV last14D'!$CL:$CP, 5, FALSE)/10000</f>
        <v>0.17612666666666665</v>
      </c>
      <c r="AM42" s="23" t="str">
        <f>VLOOKUP(D42, '[2]0301'!$A:$D, 4, FALSE)</f>
        <v>Oxford/AstraZeneca</v>
      </c>
      <c r="AN42" s="23">
        <f>VLOOKUP(AM42, [2]Efficacy!$A:$D, 3, FALSE)</f>
        <v>0.8</v>
      </c>
      <c r="AO42" s="24">
        <f t="shared" si="4"/>
        <v>816.0148441018714</v>
      </c>
      <c r="AP42" s="25">
        <f t="shared" si="5"/>
        <v>45067.014844101868</v>
      </c>
      <c r="AQ42" s="18" t="str">
        <f t="shared" si="6"/>
        <v>2023Q2</v>
      </c>
    </row>
    <row r="43" spans="1:43">
      <c r="A43" s="18" t="s">
        <v>326</v>
      </c>
      <c r="B43" s="18" t="s">
        <v>327</v>
      </c>
      <c r="C43" s="18" t="s">
        <v>131</v>
      </c>
      <c r="D43" s="18" t="s">
        <v>326</v>
      </c>
      <c r="E43" s="19">
        <v>4312396</v>
      </c>
      <c r="F43" s="19">
        <v>192031</v>
      </c>
      <c r="G43" s="19">
        <v>10791</v>
      </c>
      <c r="H43" s="19">
        <v>1085</v>
      </c>
      <c r="I43" s="19">
        <v>2</v>
      </c>
      <c r="J43" s="19">
        <v>180155</v>
      </c>
      <c r="K43" s="19">
        <v>946</v>
      </c>
      <c r="L43" s="19">
        <v>157</v>
      </c>
      <c r="M43" s="19">
        <v>1179</v>
      </c>
      <c r="N43" s="18">
        <v>7542</v>
      </c>
      <c r="O43" s="18">
        <v>4453.0001419164664</v>
      </c>
      <c r="P43" s="18">
        <v>41555.57606490684</v>
      </c>
      <c r="Q43" s="18">
        <v>250.23212153985861</v>
      </c>
      <c r="R43" s="18">
        <v>0.1071577045391261</v>
      </c>
      <c r="S43" s="18">
        <v>0.15632458233890209</v>
      </c>
      <c r="T43" s="18">
        <v>5.6501294061896256E-3</v>
      </c>
      <c r="U43" s="18">
        <v>1.0892498066511991</v>
      </c>
      <c r="V43" s="18">
        <v>0.9</v>
      </c>
      <c r="W43" s="18">
        <v>23.328098810962629</v>
      </c>
      <c r="X43" s="18">
        <v>9.5353092943474462E-3</v>
      </c>
      <c r="Y43" s="18">
        <v>7042</v>
      </c>
      <c r="Z43" s="18">
        <v>36</v>
      </c>
      <c r="AA43" s="18">
        <v>5.1121840386253907E-3</v>
      </c>
      <c r="AB43" s="19">
        <v>175000</v>
      </c>
      <c r="AC43" s="18">
        <v>137000</v>
      </c>
      <c r="AD43" s="18">
        <v>38000</v>
      </c>
      <c r="AE43" s="18">
        <v>4.0580688786465808</v>
      </c>
      <c r="AF43" s="18">
        <v>4.4530001419164664</v>
      </c>
      <c r="AG43" s="18">
        <v>8.1052621326983889</v>
      </c>
      <c r="AH43" s="20">
        <f t="shared" si="0"/>
        <v>5.6501294061896256E-3</v>
      </c>
      <c r="AI43" s="20">
        <f t="shared" si="1"/>
        <v>5.1121840386253907E-3</v>
      </c>
      <c r="AJ43" s="21">
        <f t="shared" si="2"/>
        <v>4.4530001419164661E-2</v>
      </c>
      <c r="AK43" s="22">
        <f t="shared" si="3"/>
        <v>4.0580688786465806E-2</v>
      </c>
      <c r="AL43" s="23">
        <f>VLOOKUP(D43,'[1]PV last14D'!$CL:$CP, 5, FALSE)/10000</f>
        <v>0.16389999999999999</v>
      </c>
      <c r="AM43" s="23" t="str">
        <f>VLOOKUP(D43, '[2]0301'!$A:$D, 4, FALSE)</f>
        <v>Pfizer/BioNTech</v>
      </c>
      <c r="AN43" s="23">
        <f>VLOOKUP(AM43, [2]Efficacy!$A:$D, 3, FALSE)</f>
        <v>0.94499999999999995</v>
      </c>
      <c r="AO43" s="24">
        <f t="shared" si="4"/>
        <v>821.6335591507667</v>
      </c>
      <c r="AP43" s="25">
        <f t="shared" si="5"/>
        <v>45072.633559150767</v>
      </c>
      <c r="AQ43" s="18" t="str">
        <f t="shared" si="6"/>
        <v>2023Q2</v>
      </c>
    </row>
    <row r="44" spans="1:43">
      <c r="A44" s="18" t="s">
        <v>313</v>
      </c>
      <c r="B44" s="18" t="s">
        <v>314</v>
      </c>
      <c r="C44" s="18" t="s">
        <v>131</v>
      </c>
      <c r="D44" s="18" t="s">
        <v>313</v>
      </c>
      <c r="E44" s="19">
        <v>2807805</v>
      </c>
      <c r="F44" s="19">
        <v>164137</v>
      </c>
      <c r="G44" s="19">
        <v>9817</v>
      </c>
      <c r="H44" s="19">
        <v>259</v>
      </c>
      <c r="I44" s="19">
        <v>1</v>
      </c>
      <c r="J44" s="19">
        <v>154061</v>
      </c>
      <c r="K44" s="19">
        <v>440</v>
      </c>
      <c r="L44" s="19">
        <v>99</v>
      </c>
      <c r="M44" s="19">
        <v>473</v>
      </c>
      <c r="N44" s="18">
        <v>6373</v>
      </c>
      <c r="O44" s="18">
        <v>5845.7407120508724</v>
      </c>
      <c r="P44" s="18">
        <v>55001.362274089537</v>
      </c>
      <c r="Q44" s="18">
        <v>349.63254214591109</v>
      </c>
      <c r="R44" s="18">
        <v>0.1062835622674155</v>
      </c>
      <c r="S44" s="18">
        <v>7.4219362937392119E-2</v>
      </c>
      <c r="T44" s="18">
        <v>1.5779501270280309E-3</v>
      </c>
      <c r="U44" s="18">
        <v>1.015952455426963</v>
      </c>
      <c r="V44" s="18">
        <v>1</v>
      </c>
      <c r="W44" s="18">
        <v>16.52536411894701</v>
      </c>
      <c r="X44" s="18">
        <v>3.5801942705991192E-3</v>
      </c>
      <c r="Y44" s="18">
        <v>3248</v>
      </c>
      <c r="Z44" s="18">
        <v>2</v>
      </c>
      <c r="AA44" s="18">
        <v>6.1576354679802956E-4</v>
      </c>
      <c r="AB44" s="19">
        <v>140000</v>
      </c>
      <c r="AC44" s="18">
        <v>100000</v>
      </c>
      <c r="AD44" s="18">
        <v>0</v>
      </c>
      <c r="AE44" s="18">
        <v>4.9861012427857352</v>
      </c>
      <c r="AF44" s="18">
        <v>5.8457407120508726</v>
      </c>
      <c r="AG44" s="18">
        <v>10.333231830558031</v>
      </c>
      <c r="AH44" s="20">
        <f t="shared" si="0"/>
        <v>1.5779501270280309E-3</v>
      </c>
      <c r="AI44" s="20">
        <f t="shared" si="1"/>
        <v>6.1576354679802956E-4</v>
      </c>
      <c r="AJ44" s="21">
        <f t="shared" si="2"/>
        <v>5.8457407120508724E-2</v>
      </c>
      <c r="AK44" s="22">
        <f t="shared" si="3"/>
        <v>4.986101242785735E-2</v>
      </c>
      <c r="AL44" s="23">
        <f>VLOOKUP(D44,'[1]PV last14D'!$CL:$CP, 5, FALSE)/10000</f>
        <v>0.14879999999999999</v>
      </c>
      <c r="AM44" s="23" t="str">
        <f>VLOOKUP(D44, '[2]0301'!$A:$D, 4, FALSE)</f>
        <v>Pfizer/BioNTech</v>
      </c>
      <c r="AN44" s="23">
        <f>VLOOKUP(AM44, [2]Efficacy!$A:$D, 3, FALSE)</f>
        <v>0.94499999999999995</v>
      </c>
      <c r="AO44" s="24">
        <f t="shared" si="4"/>
        <v>878.96578555403187</v>
      </c>
      <c r="AP44" s="25">
        <f t="shared" si="5"/>
        <v>45129.965785554035</v>
      </c>
      <c r="AQ44" s="18" t="str">
        <f t="shared" si="6"/>
        <v>2023Q3</v>
      </c>
    </row>
    <row r="45" spans="1:43">
      <c r="A45" s="18" t="s">
        <v>402</v>
      </c>
      <c r="B45" s="18" t="s">
        <v>403</v>
      </c>
      <c r="C45" s="18" t="s">
        <v>91</v>
      </c>
      <c r="D45" s="18" t="s">
        <v>402</v>
      </c>
      <c r="E45" s="19">
        <v>11623201</v>
      </c>
      <c r="F45" s="19">
        <v>771511</v>
      </c>
      <c r="G45" s="19">
        <v>696910</v>
      </c>
      <c r="H45" s="19">
        <v>22077</v>
      </c>
      <c r="I45" s="19">
        <v>25</v>
      </c>
      <c r="J45" s="19">
        <v>52524</v>
      </c>
      <c r="K45" s="19">
        <v>165</v>
      </c>
      <c r="L45" s="19">
        <v>397</v>
      </c>
      <c r="M45" s="19">
        <v>2097</v>
      </c>
      <c r="N45" s="18">
        <v>36626</v>
      </c>
      <c r="O45" s="18">
        <v>6637.6809624130219</v>
      </c>
      <c r="P45" s="18">
        <v>81467.110480150863</v>
      </c>
      <c r="Q45" s="18">
        <v>5995.8526054913791</v>
      </c>
      <c r="R45" s="18">
        <v>8.1476818353957287E-2</v>
      </c>
      <c r="S45" s="18">
        <v>5.7254409435919841E-2</v>
      </c>
      <c r="T45" s="18">
        <v>2.8615275738129459E-2</v>
      </c>
      <c r="U45" s="18">
        <v>1.075495518242646</v>
      </c>
      <c r="V45" s="18">
        <v>0.72199170124481327</v>
      </c>
      <c r="W45" s="18">
        <v>20.940875065311179</v>
      </c>
      <c r="X45" s="18">
        <v>-1.1612746899032481E-2</v>
      </c>
      <c r="Y45" s="18">
        <v>17038</v>
      </c>
      <c r="Z45" s="18">
        <v>174</v>
      </c>
      <c r="AA45" s="18">
        <v>1.02124662519075E-2</v>
      </c>
      <c r="AB45" s="19">
        <v>802839</v>
      </c>
      <c r="AC45" s="18">
        <v>495090</v>
      </c>
      <c r="AD45" s="18">
        <v>307749</v>
      </c>
      <c r="AE45" s="18">
        <v>6.907210844929895</v>
      </c>
      <c r="AF45" s="18">
        <v>6.6376809624130217</v>
      </c>
      <c r="AG45" s="18">
        <v>12.854170722849929</v>
      </c>
      <c r="AH45" s="20">
        <f t="shared" si="0"/>
        <v>2.8615275738129459E-2</v>
      </c>
      <c r="AI45" s="20">
        <f t="shared" si="1"/>
        <v>1.02124662519075E-2</v>
      </c>
      <c r="AJ45" s="21">
        <f t="shared" si="2"/>
        <v>6.6376809624130215E-2</v>
      </c>
      <c r="AK45" s="22">
        <f t="shared" si="3"/>
        <v>6.9072108449298952E-2</v>
      </c>
      <c r="AL45" s="23">
        <f>VLOOKUP(D45,'[1]PV last14D'!$CL:$CP, 5, FALSE)/10000</f>
        <v>0.14155333333333334</v>
      </c>
      <c r="AM45" s="23" t="str">
        <f>VLOOKUP(D45, '[2]0301'!$A:$D, 4, FALSE)</f>
        <v>Moderna</v>
      </c>
      <c r="AN45" s="23">
        <f>VLOOKUP(AM45, [2]Efficacy!$A:$D, 3, FALSE)</f>
        <v>0.94099999999999995</v>
      </c>
      <c r="AO45" s="24">
        <f t="shared" si="4"/>
        <v>902.57830571586055</v>
      </c>
      <c r="AP45" s="25">
        <f t="shared" si="5"/>
        <v>45153.578305715862</v>
      </c>
      <c r="AQ45" s="18" t="str">
        <f t="shared" si="6"/>
        <v>2023Q3</v>
      </c>
    </row>
    <row r="46" spans="1:43">
      <c r="A46" s="18" t="s">
        <v>351</v>
      </c>
      <c r="B46" s="18" t="s">
        <v>352</v>
      </c>
      <c r="C46" s="18" t="s">
        <v>116</v>
      </c>
      <c r="D46" s="18" t="s">
        <v>351</v>
      </c>
      <c r="E46" s="19">
        <v>4088334</v>
      </c>
      <c r="F46" s="19">
        <v>243064</v>
      </c>
      <c r="G46" s="19">
        <v>2892</v>
      </c>
      <c r="H46" s="19">
        <v>5537</v>
      </c>
      <c r="I46" s="19">
        <v>11</v>
      </c>
      <c r="J46" s="19">
        <v>234635</v>
      </c>
      <c r="K46" s="19">
        <v>401</v>
      </c>
      <c r="L46" s="19">
        <v>64</v>
      </c>
      <c r="M46" s="19">
        <v>91</v>
      </c>
      <c r="N46" s="18">
        <v>2294</v>
      </c>
      <c r="O46" s="18">
        <v>5945.3068169087946</v>
      </c>
      <c r="P46" s="18">
        <v>32946.085129052568</v>
      </c>
      <c r="Q46" s="18">
        <v>70.737860458563318</v>
      </c>
      <c r="R46" s="18">
        <v>0.18045563816218321</v>
      </c>
      <c r="S46" s="18">
        <v>3.9668700959023542E-2</v>
      </c>
      <c r="T46" s="18">
        <v>2.2780008557416982E-2</v>
      </c>
      <c r="U46" s="18">
        <v>1.3294066317626529</v>
      </c>
      <c r="V46" s="18">
        <v>0.8</v>
      </c>
      <c r="W46" s="18">
        <v>10.64701940413171</v>
      </c>
      <c r="X46" s="18">
        <v>-2.366457464316019E-3</v>
      </c>
      <c r="Y46" s="18">
        <v>3047</v>
      </c>
      <c r="Z46" s="18">
        <v>88</v>
      </c>
      <c r="AA46" s="18">
        <v>2.8880866425992781E-2</v>
      </c>
      <c r="AB46" s="19">
        <v>213068</v>
      </c>
      <c r="AC46" s="18">
        <v>153085</v>
      </c>
      <c r="AD46" s="18">
        <v>59983</v>
      </c>
      <c r="AE46" s="18">
        <v>5.2116094233005423</v>
      </c>
      <c r="AF46" s="18">
        <v>5.9453068169087944</v>
      </c>
      <c r="AG46" s="18">
        <v>10.63575529787928</v>
      </c>
      <c r="AH46" s="20">
        <f t="shared" si="0"/>
        <v>2.2780008557416982E-2</v>
      </c>
      <c r="AI46" s="20">
        <f t="shared" si="1"/>
        <v>2.8880866425992781E-2</v>
      </c>
      <c r="AJ46" s="21">
        <f t="shared" si="2"/>
        <v>5.945306816908795E-2</v>
      </c>
      <c r="AK46" s="22">
        <f t="shared" si="3"/>
        <v>5.2116094233005422E-2</v>
      </c>
      <c r="AL46" s="23">
        <f>VLOOKUP(D46,'[1]PV last14D'!$CL:$CP, 5, FALSE)/10000</f>
        <v>0.14015999999999998</v>
      </c>
      <c r="AM46" s="23" t="str">
        <f>VLOOKUP(D46, '[2]0301'!$A:$D, 4, FALSE)</f>
        <v>Pfizer/BioNTech</v>
      </c>
      <c r="AN46" s="23">
        <f>VLOOKUP(AM46, [2]Efficacy!$A:$D, 3, FALSE)</f>
        <v>0.94499999999999995</v>
      </c>
      <c r="AO46" s="24">
        <f t="shared" si="4"/>
        <v>930.03623569407762</v>
      </c>
      <c r="AP46" s="25">
        <f t="shared" si="5"/>
        <v>45181.036235694075</v>
      </c>
      <c r="AQ46" s="18" t="str">
        <f t="shared" si="6"/>
        <v>2023Q3</v>
      </c>
    </row>
    <row r="47" spans="1:43">
      <c r="A47" s="18" t="s">
        <v>392</v>
      </c>
      <c r="B47" s="18" t="s">
        <v>393</v>
      </c>
      <c r="C47" s="18" t="s">
        <v>91</v>
      </c>
      <c r="D47" s="18" t="s">
        <v>392</v>
      </c>
      <c r="E47" s="19">
        <v>10141149</v>
      </c>
      <c r="F47" s="19">
        <v>669113</v>
      </c>
      <c r="G47" s="19" t="s">
        <v>23</v>
      </c>
      <c r="H47" s="19">
        <v>12845</v>
      </c>
      <c r="I47" s="19">
        <v>3</v>
      </c>
      <c r="J47" s="19" t="s">
        <v>23</v>
      </c>
      <c r="K47" s="19" t="s">
        <v>23</v>
      </c>
      <c r="L47" s="19">
        <v>234</v>
      </c>
      <c r="M47" s="19">
        <v>2843</v>
      </c>
      <c r="N47" s="18">
        <v>0</v>
      </c>
      <c r="O47" s="18">
        <v>6597.9998913338122</v>
      </c>
      <c r="P47" s="18">
        <v>60544.530013315059</v>
      </c>
      <c r="Q47" s="18"/>
      <c r="R47" s="18">
        <v>0.1089776382752128</v>
      </c>
      <c r="S47" s="18"/>
      <c r="T47" s="18">
        <v>1.919705640153457E-2</v>
      </c>
      <c r="U47" s="18">
        <v>1.112676056338028</v>
      </c>
      <c r="V47" s="18">
        <v>0.2429906542056075</v>
      </c>
      <c r="W47" s="18">
        <v>38.059930740730522</v>
      </c>
      <c r="X47" s="18">
        <v>-1.0374298333254961E-2</v>
      </c>
      <c r="Y47" s="18">
        <v>27018</v>
      </c>
      <c r="Z47" s="18">
        <v>26</v>
      </c>
      <c r="AA47" s="18">
        <v>9.6232141535272783E-4</v>
      </c>
      <c r="AB47" s="19">
        <v>720631</v>
      </c>
      <c r="AC47" s="18">
        <v>474028</v>
      </c>
      <c r="AD47" s="18">
        <v>246603</v>
      </c>
      <c r="AE47" s="18">
        <v>7.1060093880880757</v>
      </c>
      <c r="AF47" s="18">
        <v>6.5979998913338118</v>
      </c>
      <c r="AG47" s="18">
        <v>12.99340834061308</v>
      </c>
      <c r="AH47" s="20">
        <f t="shared" si="0"/>
        <v>1.919705640153457E-2</v>
      </c>
      <c r="AI47" s="20">
        <f t="shared" si="1"/>
        <v>9.6232141535272783E-4</v>
      </c>
      <c r="AJ47" s="21">
        <f t="shared" si="2"/>
        <v>6.5979998913338125E-2</v>
      </c>
      <c r="AK47" s="22">
        <f t="shared" si="3"/>
        <v>7.1060093880880762E-2</v>
      </c>
      <c r="AL47" s="23">
        <f>VLOOKUP(D47,'[1]PV last14D'!$CL:$CP, 5, FALSE)/10000</f>
        <v>0.16259375000000001</v>
      </c>
      <c r="AM47" s="23" t="str">
        <f>VLOOKUP(D47, '[2]0301'!$A:$D, 4, FALSE)</f>
        <v>Oxford/AstraZeneca</v>
      </c>
      <c r="AN47" s="23">
        <f>VLOOKUP(AM47, [2]Efficacy!$A:$D, 3, FALSE)</f>
        <v>0.8</v>
      </c>
      <c r="AO47" s="24">
        <f t="shared" si="4"/>
        <v>931.14889645867277</v>
      </c>
      <c r="AP47" s="25">
        <f t="shared" si="5"/>
        <v>45182.148896458675</v>
      </c>
      <c r="AQ47" s="18" t="str">
        <f t="shared" si="6"/>
        <v>2023Q3</v>
      </c>
    </row>
    <row r="48" spans="1:43">
      <c r="A48" s="18" t="s">
        <v>438</v>
      </c>
      <c r="B48" s="18" t="s">
        <v>439</v>
      </c>
      <c r="C48" s="18" t="s">
        <v>91</v>
      </c>
      <c r="D48" s="18" t="s">
        <v>438</v>
      </c>
      <c r="E48" s="19">
        <v>60402483</v>
      </c>
      <c r="F48" s="19">
        <v>2938371</v>
      </c>
      <c r="G48" s="19">
        <v>424333</v>
      </c>
      <c r="H48" s="19">
        <v>97945</v>
      </c>
      <c r="I48" s="19">
        <v>246</v>
      </c>
      <c r="J48" s="19">
        <v>2416093</v>
      </c>
      <c r="K48" s="19">
        <v>10894</v>
      </c>
      <c r="L48" s="19">
        <v>2289</v>
      </c>
      <c r="M48" s="19">
        <v>13114</v>
      </c>
      <c r="N48" s="18">
        <v>170633</v>
      </c>
      <c r="O48" s="18">
        <v>4864.6526666792824</v>
      </c>
      <c r="P48" s="18">
        <v>66724.939105566242</v>
      </c>
      <c r="Q48" s="18">
        <v>702.50919982875541</v>
      </c>
      <c r="R48" s="18">
        <v>7.290606378797683E-2</v>
      </c>
      <c r="S48" s="18">
        <v>7.6855004600516905E-2</v>
      </c>
      <c r="T48" s="18">
        <v>3.3333095106097901E-2</v>
      </c>
      <c r="U48" s="18">
        <v>1.333322177972625</v>
      </c>
      <c r="V48" s="18">
        <v>0.90542420027816417</v>
      </c>
      <c r="W48" s="18">
        <v>28.2682324263297</v>
      </c>
      <c r="X48" s="18">
        <v>-1.3339091634785199E-2</v>
      </c>
      <c r="Y48" s="18">
        <v>119523</v>
      </c>
      <c r="Z48" s="18">
        <v>1953</v>
      </c>
      <c r="AA48" s="18">
        <v>1.6339951306443109E-2</v>
      </c>
      <c r="AB48" s="19">
        <v>4354008</v>
      </c>
      <c r="AC48" s="18">
        <v>2942345</v>
      </c>
      <c r="AD48" s="18">
        <v>1411663</v>
      </c>
      <c r="AE48" s="18">
        <v>7.2083261875178213</v>
      </c>
      <c r="AF48" s="18">
        <v>4.8646526666792829</v>
      </c>
      <c r="AG48" s="18">
        <v>11.35214623544532</v>
      </c>
      <c r="AH48" s="20">
        <f t="shared" si="0"/>
        <v>3.3333095106097901E-2</v>
      </c>
      <c r="AI48" s="20">
        <f t="shared" si="1"/>
        <v>1.6339951306443109E-2</v>
      </c>
      <c r="AJ48" s="21">
        <f t="shared" si="2"/>
        <v>4.8646526666792825E-2</v>
      </c>
      <c r="AK48" s="22">
        <f t="shared" si="3"/>
        <v>7.2083261875178217E-2</v>
      </c>
      <c r="AL48" s="23">
        <f>VLOOKUP(D48,'[1]PV last14D'!$CL:$CP, 5, FALSE)/10000</f>
        <v>0.14051875</v>
      </c>
      <c r="AM48" s="23" t="str">
        <f>VLOOKUP(D48, '[2]0301'!$A:$D, 4, FALSE)</f>
        <v>Moderna</v>
      </c>
      <c r="AN48" s="23">
        <f>VLOOKUP(AM48, [2]Efficacy!$A:$D, 3, FALSE)</f>
        <v>0.94099999999999995</v>
      </c>
      <c r="AO48" s="24">
        <f t="shared" si="4"/>
        <v>933.89845929972194</v>
      </c>
      <c r="AP48" s="25">
        <f t="shared" si="5"/>
        <v>45184.898459299722</v>
      </c>
      <c r="AQ48" s="18" t="str">
        <f t="shared" si="6"/>
        <v>2023Q3</v>
      </c>
    </row>
    <row r="49" spans="1:43">
      <c r="A49" s="18" t="s">
        <v>368</v>
      </c>
      <c r="B49" s="18" t="s">
        <v>369</v>
      </c>
      <c r="C49" s="18" t="s">
        <v>262</v>
      </c>
      <c r="D49" s="18" t="s">
        <v>368</v>
      </c>
      <c r="E49" s="19">
        <v>4359725</v>
      </c>
      <c r="F49" s="19">
        <v>341420</v>
      </c>
      <c r="G49" s="19">
        <v>8245</v>
      </c>
      <c r="H49" s="19">
        <v>5858</v>
      </c>
      <c r="I49" s="19">
        <v>13</v>
      </c>
      <c r="J49" s="19">
        <v>327317</v>
      </c>
      <c r="K49" s="19">
        <v>1104</v>
      </c>
      <c r="L49" s="19">
        <v>195</v>
      </c>
      <c r="M49" s="19">
        <v>505</v>
      </c>
      <c r="N49" s="18">
        <v>5121</v>
      </c>
      <c r="O49" s="18">
        <v>7831.2278870800337</v>
      </c>
      <c r="P49" s="18">
        <v>43891.965662971859</v>
      </c>
      <c r="Q49" s="18">
        <v>189.11743286560511</v>
      </c>
      <c r="R49" s="18">
        <v>0.1784205325232589</v>
      </c>
      <c r="S49" s="18">
        <v>9.8613552040617072E-2</v>
      </c>
      <c r="T49" s="18">
        <v>1.71577529142991E-2</v>
      </c>
      <c r="U49" s="18">
        <v>0.98298548094373861</v>
      </c>
      <c r="V49" s="18">
        <v>0.89473684210526316</v>
      </c>
      <c r="W49" s="18">
        <v>14.19814323151116</v>
      </c>
      <c r="X49" s="18">
        <v>-9.4908525661939018E-3</v>
      </c>
      <c r="Y49" s="18">
        <v>4333</v>
      </c>
      <c r="Z49" s="18">
        <v>102</v>
      </c>
      <c r="AA49" s="18">
        <v>2.3540272328640661E-2</v>
      </c>
      <c r="AB49" s="19">
        <v>114529</v>
      </c>
      <c r="AC49" s="18">
        <v>0</v>
      </c>
      <c r="AD49" s="18">
        <v>0</v>
      </c>
      <c r="AE49" s="18">
        <v>2.626977619001198</v>
      </c>
      <c r="AF49" s="18">
        <v>7.8312278870800336</v>
      </c>
      <c r="AG49" s="18">
        <v>10.195507744181111</v>
      </c>
      <c r="AH49" s="20">
        <f t="shared" si="0"/>
        <v>1.71577529142991E-2</v>
      </c>
      <c r="AI49" s="20">
        <f t="shared" si="1"/>
        <v>2.3540272328640661E-2</v>
      </c>
      <c r="AJ49" s="21">
        <f t="shared" si="2"/>
        <v>7.8312278870800334E-2</v>
      </c>
      <c r="AK49" s="22">
        <f t="shared" si="3"/>
        <v>2.626977619001198E-2</v>
      </c>
      <c r="AL49" s="23">
        <f>VLOOKUP(D49,'[1]PV last14D'!$CL:$CP, 5, FALSE)/10000</f>
        <v>0.13793636363636363</v>
      </c>
      <c r="AM49" s="23" t="str">
        <f>VLOOKUP(D49, '[2]0301'!$A:$D, 4, FALSE)</f>
        <v>Pfizer/BioNTech</v>
      </c>
      <c r="AN49" s="23">
        <f>VLOOKUP(AM49, [2]Efficacy!$A:$D, 3, FALSE)</f>
        <v>0.94499999999999995</v>
      </c>
      <c r="AO49" s="24">
        <f t="shared" si="4"/>
        <v>934.83067014034009</v>
      </c>
      <c r="AP49" s="25">
        <f t="shared" si="5"/>
        <v>45185.830670140342</v>
      </c>
      <c r="AQ49" s="18" t="str">
        <f t="shared" si="6"/>
        <v>2023Q3</v>
      </c>
    </row>
    <row r="50" spans="1:43">
      <c r="A50" s="18" t="s">
        <v>349</v>
      </c>
      <c r="B50" s="18" t="s">
        <v>350</v>
      </c>
      <c r="C50" s="18" t="s">
        <v>116</v>
      </c>
      <c r="D50" s="18" t="s">
        <v>349</v>
      </c>
      <c r="E50" s="19">
        <v>6913440</v>
      </c>
      <c r="F50" s="19">
        <v>249626</v>
      </c>
      <c r="G50" s="19">
        <v>32688</v>
      </c>
      <c r="H50" s="19">
        <v>10308</v>
      </c>
      <c r="I50" s="19">
        <v>117</v>
      </c>
      <c r="J50" s="19">
        <v>206630</v>
      </c>
      <c r="K50" s="19">
        <v>1085</v>
      </c>
      <c r="L50" s="19">
        <v>414</v>
      </c>
      <c r="M50" s="19">
        <v>2588</v>
      </c>
      <c r="N50" s="18">
        <v>16188</v>
      </c>
      <c r="O50" s="18">
        <v>3610.735032053507</v>
      </c>
      <c r="P50" s="18">
        <v>24320.989261496448</v>
      </c>
      <c r="Q50" s="18">
        <v>472.81816288273268</v>
      </c>
      <c r="R50" s="18">
        <v>0.1484616844007168</v>
      </c>
      <c r="S50" s="18">
        <v>0.1598715097603163</v>
      </c>
      <c r="T50" s="18">
        <v>4.1293775488130242E-2</v>
      </c>
      <c r="U50" s="18">
        <v>1.406807751147374</v>
      </c>
      <c r="V50" s="18">
        <v>1.4312977099236639</v>
      </c>
      <c r="W50" s="18">
        <v>22.802375827787198</v>
      </c>
      <c r="X50" s="18">
        <v>-1.120582911730959E-2</v>
      </c>
      <c r="Y50" s="18">
        <v>11035</v>
      </c>
      <c r="Z50" s="18">
        <v>375</v>
      </c>
      <c r="AA50" s="18">
        <v>3.3982782057091071E-2</v>
      </c>
      <c r="AB50" s="19">
        <v>223539</v>
      </c>
      <c r="AC50" s="18">
        <v>184764</v>
      </c>
      <c r="AD50" s="18">
        <v>38775</v>
      </c>
      <c r="AE50" s="18">
        <v>3.233397556064709</v>
      </c>
      <c r="AF50" s="18">
        <v>3.610735032053507</v>
      </c>
      <c r="AG50" s="18">
        <v>6.520792832511745</v>
      </c>
      <c r="AH50" s="20">
        <f t="shared" si="0"/>
        <v>4.1293775488130242E-2</v>
      </c>
      <c r="AI50" s="20">
        <f t="shared" si="1"/>
        <v>3.3982782057091071E-2</v>
      </c>
      <c r="AJ50" s="21">
        <f t="shared" si="2"/>
        <v>3.6107350320535067E-2</v>
      </c>
      <c r="AK50" s="22">
        <f t="shared" si="3"/>
        <v>3.2333975560647092E-2</v>
      </c>
      <c r="AL50" s="23">
        <f>VLOOKUP(D50,'[1]PV last14D'!$CL:$CP, 5, FALSE)/10000</f>
        <v>0.12424375</v>
      </c>
      <c r="AM50" s="23" t="str">
        <f>VLOOKUP(D50, '[2]0301'!$A:$D, 4, FALSE)</f>
        <v>Moderna</v>
      </c>
      <c r="AN50" s="23">
        <f>VLOOKUP(AM50, [2]Efficacy!$A:$D, 3, FALSE)</f>
        <v>0.94099999999999995</v>
      </c>
      <c r="AO50" s="24">
        <f t="shared" si="4"/>
        <v>1109.6755163479634</v>
      </c>
      <c r="AP50" s="25">
        <f t="shared" si="5"/>
        <v>45360.675516347961</v>
      </c>
      <c r="AQ50" s="18" t="str">
        <f t="shared" si="6"/>
        <v>2024Q1</v>
      </c>
    </row>
    <row r="51" spans="1:43">
      <c r="A51" s="18" t="s">
        <v>184</v>
      </c>
      <c r="B51" s="18" t="s">
        <v>185</v>
      </c>
      <c r="C51" s="18" t="s">
        <v>91</v>
      </c>
      <c r="D51" s="18" t="s">
        <v>184</v>
      </c>
      <c r="E51" s="19">
        <v>77347</v>
      </c>
      <c r="F51" s="19">
        <v>10889</v>
      </c>
      <c r="G51" s="19">
        <v>304</v>
      </c>
      <c r="H51" s="19">
        <v>110</v>
      </c>
      <c r="I51" s="19"/>
      <c r="J51" s="19">
        <v>10475</v>
      </c>
      <c r="K51" s="19">
        <v>29</v>
      </c>
      <c r="L51" s="19">
        <v>17</v>
      </c>
      <c r="M51" s="19">
        <v>23</v>
      </c>
      <c r="N51" s="18">
        <v>0</v>
      </c>
      <c r="O51" s="18">
        <v>14078.11550544947</v>
      </c>
      <c r="P51" s="18">
        <v>250294.1290547791</v>
      </c>
      <c r="Q51" s="18">
        <v>393.03398968285779</v>
      </c>
      <c r="R51" s="18">
        <v>5.6246287352462607E-2</v>
      </c>
      <c r="S51" s="18"/>
      <c r="T51" s="18">
        <v>1.010193773532923E-2</v>
      </c>
      <c r="U51" s="18">
        <v>1.017241379310345</v>
      </c>
      <c r="V51" s="18">
        <v>0.5</v>
      </c>
      <c r="W51" s="18">
        <v>32.691266998997101</v>
      </c>
      <c r="X51" s="18">
        <v>-6.3755998817490436E-3</v>
      </c>
      <c r="Y51" s="18">
        <v>177</v>
      </c>
      <c r="Z51" s="18">
        <v>1</v>
      </c>
      <c r="AA51" s="18">
        <v>5.6497175141242938E-3</v>
      </c>
      <c r="AB51" s="19">
        <v>2390</v>
      </c>
      <c r="AC51" s="18">
        <v>2390</v>
      </c>
      <c r="AD51" s="18">
        <v>0</v>
      </c>
      <c r="AE51" s="18">
        <v>3.089971168888257</v>
      </c>
      <c r="AF51" s="18">
        <v>14.078115505449469</v>
      </c>
      <c r="AG51" s="18">
        <v>16.8590895574489</v>
      </c>
      <c r="AH51" s="20">
        <f t="shared" si="0"/>
        <v>1.010193773532923E-2</v>
      </c>
      <c r="AI51" s="20">
        <f t="shared" si="1"/>
        <v>5.6497175141242938E-3</v>
      </c>
      <c r="AJ51" s="21">
        <f t="shared" si="2"/>
        <v>0.14078115505449471</v>
      </c>
      <c r="AK51" s="22">
        <f t="shared" si="3"/>
        <v>3.0899711688882569E-2</v>
      </c>
      <c r="AL51" s="23">
        <f>VLOOKUP(D51,'[1]PV last14D'!$CL:$CP, 5, FALSE)/10000</f>
        <v>9.4058333333333341E-2</v>
      </c>
      <c r="AM51" s="23" t="str">
        <f>VLOOKUP(D51, '[2]0301'!$A:$D, 4, FALSE)</f>
        <v>Pfizer/BioNTech</v>
      </c>
      <c r="AN51" s="23">
        <f>VLOOKUP(AM51, [2]Efficacy!$A:$D, 3, FALSE)</f>
        <v>0.94499999999999995</v>
      </c>
      <c r="AO51" s="24">
        <f t="shared" si="4"/>
        <v>1225.4440350340019</v>
      </c>
      <c r="AP51" s="25">
        <f t="shared" si="5"/>
        <v>45476.444035034001</v>
      </c>
      <c r="AQ51" s="18" t="str">
        <f t="shared" si="6"/>
        <v>2024Q3</v>
      </c>
    </row>
    <row r="52" spans="1:43">
      <c r="A52" s="18" t="s">
        <v>406</v>
      </c>
      <c r="B52" s="18" t="s">
        <v>407</v>
      </c>
      <c r="C52" s="18" t="s">
        <v>52</v>
      </c>
      <c r="D52" s="18" t="s">
        <v>406</v>
      </c>
      <c r="E52" s="19">
        <v>37961976</v>
      </c>
      <c r="F52" s="19">
        <v>870033</v>
      </c>
      <c r="G52" s="19">
        <v>30430</v>
      </c>
      <c r="H52" s="19">
        <v>22017</v>
      </c>
      <c r="I52" s="19">
        <v>23</v>
      </c>
      <c r="J52" s="19">
        <v>817586</v>
      </c>
      <c r="K52" s="19">
        <v>3808</v>
      </c>
      <c r="L52" s="19">
        <v>567</v>
      </c>
      <c r="M52" s="19">
        <v>3530</v>
      </c>
      <c r="N52" s="18">
        <v>119767</v>
      </c>
      <c r="O52" s="18">
        <v>2291.8538276300469</v>
      </c>
      <c r="P52" s="18">
        <v>64658.040982903527</v>
      </c>
      <c r="Q52" s="18">
        <v>80.159157152409563</v>
      </c>
      <c r="R52" s="18">
        <v>3.5445766571184013E-2</v>
      </c>
      <c r="S52" s="18">
        <v>2.947389514640928E-2</v>
      </c>
      <c r="T52" s="18">
        <v>2.530593667136764E-2</v>
      </c>
      <c r="U52" s="18">
        <v>0.90806887088921351</v>
      </c>
      <c r="V52" s="18">
        <v>0.71359223300970875</v>
      </c>
      <c r="W52" s="18">
        <v>7.7205073383354508</v>
      </c>
      <c r="X52" s="18">
        <v>3.3683249541408512E-3</v>
      </c>
      <c r="Y52" s="18">
        <v>20516</v>
      </c>
      <c r="Z52" s="18">
        <v>294</v>
      </c>
      <c r="AA52" s="18">
        <v>1.433027880678495E-2</v>
      </c>
      <c r="AB52" s="19">
        <v>1954728</v>
      </c>
      <c r="AC52" s="18">
        <v>1086025</v>
      </c>
      <c r="AD52" s="18">
        <v>435092</v>
      </c>
      <c r="AE52" s="18">
        <v>5.1491734782193639</v>
      </c>
      <c r="AF52" s="18">
        <v>2.2918538276300469</v>
      </c>
      <c r="AG52" s="18">
        <v>6.9261099580274754</v>
      </c>
      <c r="AH52" s="20">
        <f t="shared" si="0"/>
        <v>2.530593667136764E-2</v>
      </c>
      <c r="AI52" s="20">
        <f t="shared" si="1"/>
        <v>1.433027880678495E-2</v>
      </c>
      <c r="AJ52" s="21">
        <f t="shared" si="2"/>
        <v>2.2918538276300471E-2</v>
      </c>
      <c r="AK52" s="22">
        <f t="shared" si="3"/>
        <v>5.1491734782193641E-2</v>
      </c>
      <c r="AL52" s="23">
        <f>VLOOKUP(D52,'[1]PV last14D'!$CL:$CP, 5, FALSE)/10000</f>
        <v>0.10695</v>
      </c>
      <c r="AM52" s="23" t="str">
        <f>VLOOKUP(D52, '[2]0301'!$A:$D, 4, FALSE)</f>
        <v>Moderna</v>
      </c>
      <c r="AN52" s="23">
        <f>VLOOKUP(AM52, [2]Efficacy!$A:$D, 3, FALSE)</f>
        <v>0.94099999999999995</v>
      </c>
      <c r="AO52" s="24">
        <f t="shared" si="4"/>
        <v>1297.4064484504959</v>
      </c>
      <c r="AP52" s="25">
        <f t="shared" si="5"/>
        <v>45548.406448450492</v>
      </c>
      <c r="AQ52" s="18" t="str">
        <f t="shared" si="6"/>
        <v>2024Q3</v>
      </c>
    </row>
    <row r="53" spans="1:43">
      <c r="A53" s="18" t="s">
        <v>447</v>
      </c>
      <c r="B53" s="18" t="s">
        <v>448</v>
      </c>
      <c r="C53" s="18" t="s">
        <v>55</v>
      </c>
      <c r="D53" s="18" t="s">
        <v>447</v>
      </c>
      <c r="E53" s="19">
        <v>213563946</v>
      </c>
      <c r="F53" s="19">
        <v>10589608</v>
      </c>
      <c r="G53" s="19">
        <v>876672</v>
      </c>
      <c r="H53" s="19">
        <v>255836</v>
      </c>
      <c r="I53" s="19">
        <v>818</v>
      </c>
      <c r="J53" s="19">
        <v>9457100</v>
      </c>
      <c r="K53" s="19">
        <v>46067</v>
      </c>
      <c r="L53" s="19">
        <v>8318</v>
      </c>
      <c r="M53" s="19">
        <v>38349</v>
      </c>
      <c r="N53" s="18">
        <v>0</v>
      </c>
      <c r="O53" s="18">
        <v>4958.5186068813318</v>
      </c>
      <c r="P53" s="18">
        <v>13391.77353465833</v>
      </c>
      <c r="Q53" s="18">
        <v>410.49625483132809</v>
      </c>
      <c r="R53" s="18">
        <v>0.370266013986014</v>
      </c>
      <c r="S53" s="18"/>
      <c r="T53" s="18">
        <v>2.4159156788428809E-2</v>
      </c>
      <c r="U53" s="18">
        <v>1.185163577886531</v>
      </c>
      <c r="V53" s="18">
        <v>1.159734453326108</v>
      </c>
      <c r="W53" s="18">
        <v>26.226805155585581</v>
      </c>
      <c r="X53" s="18">
        <v>-8.578334992697877E-3</v>
      </c>
      <c r="Y53" s="18">
        <v>392077</v>
      </c>
      <c r="Z53" s="18">
        <v>8560</v>
      </c>
      <c r="AA53" s="18">
        <v>2.183244617766408E-2</v>
      </c>
      <c r="AB53" s="19">
        <v>8465403</v>
      </c>
      <c r="AC53" s="18">
        <v>6542206</v>
      </c>
      <c r="AD53" s="18">
        <v>1923197</v>
      </c>
      <c r="AE53" s="18">
        <v>3.9638727222243779</v>
      </c>
      <c r="AF53" s="18">
        <v>4.9585186068813316</v>
      </c>
      <c r="AG53" s="18">
        <v>8.5260040568832718</v>
      </c>
      <c r="AH53" s="20">
        <f t="shared" si="0"/>
        <v>2.4159156788428809E-2</v>
      </c>
      <c r="AI53" s="20">
        <f t="shared" si="1"/>
        <v>2.183244617766408E-2</v>
      </c>
      <c r="AJ53" s="21">
        <f t="shared" si="2"/>
        <v>4.9585186068813319E-2</v>
      </c>
      <c r="AK53" s="22">
        <f t="shared" si="3"/>
        <v>3.9638727222243778E-2</v>
      </c>
      <c r="AL53" s="23">
        <f>VLOOKUP(D53,'[1]PV last14D'!$CL:$CP, 5, FALSE)/10000</f>
        <v>0.11133750000000001</v>
      </c>
      <c r="AM53" s="23" t="str">
        <f>VLOOKUP(D53, '[2]0301'!$A:$D, 4, FALSE)</f>
        <v>Oxford/AstraZeneca</v>
      </c>
      <c r="AN53" s="23">
        <f>VLOOKUP(AM53, [2]Efficacy!$A:$D, 3, FALSE)</f>
        <v>0.8</v>
      </c>
      <c r="AO53" s="24">
        <f t="shared" si="4"/>
        <v>1424.8553341019176</v>
      </c>
      <c r="AP53" s="25">
        <f t="shared" si="5"/>
        <v>45675.855334101914</v>
      </c>
      <c r="AQ53" s="18" t="str">
        <f t="shared" si="6"/>
        <v>2025Q1</v>
      </c>
    </row>
    <row r="54" spans="1:43">
      <c r="A54" s="18" t="s">
        <v>270</v>
      </c>
      <c r="B54" s="18" t="s">
        <v>271</v>
      </c>
      <c r="C54" s="18" t="s">
        <v>116</v>
      </c>
      <c r="D54" s="18" t="s">
        <v>270</v>
      </c>
      <c r="E54" s="19">
        <v>1872222</v>
      </c>
      <c r="F54" s="19">
        <v>86458</v>
      </c>
      <c r="G54" s="19">
        <v>9582</v>
      </c>
      <c r="H54" s="19">
        <v>1621</v>
      </c>
      <c r="I54" s="19">
        <v>3</v>
      </c>
      <c r="J54" s="19">
        <v>75255</v>
      </c>
      <c r="K54" s="19"/>
      <c r="L54" s="19">
        <v>74</v>
      </c>
      <c r="M54" s="19">
        <v>272</v>
      </c>
      <c r="N54" s="18">
        <v>3451</v>
      </c>
      <c r="O54" s="18">
        <v>4617.9352662237707</v>
      </c>
      <c r="P54" s="18">
        <v>80326.959089253301</v>
      </c>
      <c r="Q54" s="18">
        <v>511.79828033214011</v>
      </c>
      <c r="R54" s="18">
        <v>5.7489232987055647E-2</v>
      </c>
      <c r="S54" s="18">
        <v>7.8817733990147784E-2</v>
      </c>
      <c r="T54" s="18">
        <v>1.8748987947905339E-2</v>
      </c>
      <c r="U54" s="18">
        <v>0.97005614472863377</v>
      </c>
      <c r="V54" s="18">
        <v>0.96153846153846156</v>
      </c>
      <c r="W54" s="18">
        <v>35.595595577264419</v>
      </c>
      <c r="X54" s="18">
        <v>-1.028251564592194E-2</v>
      </c>
      <c r="Y54" s="18">
        <v>4665</v>
      </c>
      <c r="Z54" s="18">
        <v>75</v>
      </c>
      <c r="AA54" s="18">
        <v>1.607717041800643E-2</v>
      </c>
      <c r="AB54" s="19">
        <v>64001</v>
      </c>
      <c r="AC54" s="18">
        <v>46758</v>
      </c>
      <c r="AD54" s="18">
        <v>17243</v>
      </c>
      <c r="AE54" s="18">
        <v>3.418451444326581</v>
      </c>
      <c r="AF54" s="18">
        <v>4.6179352662237703</v>
      </c>
      <c r="AG54" s="18">
        <v>7.6945415661176932</v>
      </c>
      <c r="AH54" s="20">
        <f t="shared" si="0"/>
        <v>1.8748987947905339E-2</v>
      </c>
      <c r="AI54" s="20">
        <f t="shared" si="1"/>
        <v>1.607717041800643E-2</v>
      </c>
      <c r="AJ54" s="21">
        <f t="shared" si="2"/>
        <v>4.6179352662237709E-2</v>
      </c>
      <c r="AK54" s="22">
        <f t="shared" si="3"/>
        <v>3.4184514443265812E-2</v>
      </c>
      <c r="AL54" s="23">
        <f>VLOOKUP(D54,'[1]PV last14D'!$CL:$CP, 5, FALSE)/10000</f>
        <v>8.7481249999999997E-2</v>
      </c>
      <c r="AM54" s="23" t="str">
        <f>VLOOKUP(D54, '[2]0301'!$A:$D, 4, FALSE)</f>
        <v>Moderna</v>
      </c>
      <c r="AN54" s="23">
        <f>VLOOKUP(AM54, [2]Efficacy!$A:$D, 3, FALSE)</f>
        <v>0.94099999999999995</v>
      </c>
      <c r="AO54" s="24">
        <f t="shared" si="4"/>
        <v>1549.4119216035576</v>
      </c>
      <c r="AP54" s="25">
        <f t="shared" si="5"/>
        <v>45800.411921603554</v>
      </c>
      <c r="AQ54" s="18" t="str">
        <f t="shared" si="6"/>
        <v>2025Q2</v>
      </c>
    </row>
    <row r="55" spans="1:43">
      <c r="A55" s="18" t="s">
        <v>355</v>
      </c>
      <c r="B55" s="18" t="s">
        <v>356</v>
      </c>
      <c r="C55" s="18" t="s">
        <v>284</v>
      </c>
      <c r="D55" s="18" t="s">
        <v>355</v>
      </c>
      <c r="E55" s="19">
        <v>10199878</v>
      </c>
      <c r="F55" s="19">
        <v>234662</v>
      </c>
      <c r="G55" s="19">
        <v>2600</v>
      </c>
      <c r="H55" s="19">
        <v>3223</v>
      </c>
      <c r="I55" s="19">
        <v>3</v>
      </c>
      <c r="J55" s="19">
        <v>228839</v>
      </c>
      <c r="K55" s="19">
        <v>71</v>
      </c>
      <c r="L55" s="19"/>
      <c r="M55" s="19">
        <v>125</v>
      </c>
      <c r="N55" s="18">
        <v>4205</v>
      </c>
      <c r="O55" s="18">
        <v>2300.635360540587</v>
      </c>
      <c r="P55" s="18">
        <v>25518.775812808741</v>
      </c>
      <c r="Q55" s="18">
        <v>25.49050096481546</v>
      </c>
      <c r="R55" s="18">
        <v>9.0154613113761509E-2</v>
      </c>
      <c r="S55" s="18">
        <v>2.9726516052318672E-2</v>
      </c>
      <c r="T55" s="18">
        <v>1.3734648132207169E-2</v>
      </c>
      <c r="U55" s="18">
        <v>1.4551792828685259</v>
      </c>
      <c r="V55" s="18">
        <v>1.1052631578947369</v>
      </c>
      <c r="W55" s="18">
        <v>2.0462429620656808</v>
      </c>
      <c r="X55" s="18">
        <v>-8.4502468959920547E-3</v>
      </c>
      <c r="Y55" s="18">
        <v>1461</v>
      </c>
      <c r="Z55" s="18">
        <v>21</v>
      </c>
      <c r="AA55" s="18">
        <v>1.437371663244353E-2</v>
      </c>
      <c r="AB55" s="19">
        <v>65000</v>
      </c>
      <c r="AC55" s="18">
        <v>65000</v>
      </c>
      <c r="AD55" s="18">
        <v>0</v>
      </c>
      <c r="AE55" s="18">
        <v>0.63726252412038653</v>
      </c>
      <c r="AF55" s="18">
        <v>2.3006353605405869</v>
      </c>
      <c r="AG55" s="18">
        <v>2.874171632248935</v>
      </c>
      <c r="AH55" s="20">
        <f t="shared" si="0"/>
        <v>1.3734648132207169E-2</v>
      </c>
      <c r="AI55" s="20">
        <f t="shared" si="1"/>
        <v>1.437371663244353E-2</v>
      </c>
      <c r="AJ55" s="21">
        <f t="shared" si="2"/>
        <v>2.3006353605405871E-2</v>
      </c>
      <c r="AK55" s="22">
        <f t="shared" si="3"/>
        <v>6.3726252412038657E-3</v>
      </c>
      <c r="AL55" s="23">
        <f>VLOOKUP(D55,'[1]PV last14D'!$CL:$CP, 5, FALSE)/10000</f>
        <v>9.7900000000000001E-2</v>
      </c>
      <c r="AM55" s="23" t="str">
        <f>VLOOKUP(D55, '[2]0301'!$A:$D, 4, FALSE)</f>
        <v>Oxford/AstraZeneca</v>
      </c>
      <c r="AN55" s="23">
        <f>VLOOKUP(AM55, [2]Efficacy!$A:$D, 3, FALSE)</f>
        <v>0.8</v>
      </c>
      <c r="AO55" s="24">
        <f t="shared" si="4"/>
        <v>1722.2793572474782</v>
      </c>
      <c r="AP55" s="25">
        <f t="shared" si="5"/>
        <v>45973.279357247477</v>
      </c>
      <c r="AQ55" s="18" t="str">
        <f t="shared" si="6"/>
        <v>2025Q4</v>
      </c>
    </row>
    <row r="56" spans="1:43">
      <c r="A56" s="18" t="s">
        <v>390</v>
      </c>
      <c r="B56" s="18" t="s">
        <v>391</v>
      </c>
      <c r="C56" s="18" t="s">
        <v>104</v>
      </c>
      <c r="D56" s="18" t="s">
        <v>390</v>
      </c>
      <c r="E56" s="19">
        <v>165778659</v>
      </c>
      <c r="F56" s="19">
        <v>546801</v>
      </c>
      <c r="G56" s="19">
        <v>40588</v>
      </c>
      <c r="H56" s="19">
        <v>8416</v>
      </c>
      <c r="I56" s="19">
        <v>8</v>
      </c>
      <c r="J56" s="19">
        <v>497797</v>
      </c>
      <c r="K56" s="19">
        <v>873</v>
      </c>
      <c r="L56" s="19"/>
      <c r="M56" s="19">
        <v>585</v>
      </c>
      <c r="N56" s="18">
        <v>13570</v>
      </c>
      <c r="O56" s="18">
        <v>329.83799199389108</v>
      </c>
      <c r="P56" s="18">
        <v>2447.5991207046741</v>
      </c>
      <c r="Q56" s="18">
        <v>24.483247870885481</v>
      </c>
      <c r="R56" s="18">
        <v>0.1347598098086133</v>
      </c>
      <c r="S56" s="18">
        <v>4.3109801031687538E-2</v>
      </c>
      <c r="T56" s="18">
        <v>1.539133981100986E-2</v>
      </c>
      <c r="U56" s="18">
        <v>1.151175811870101</v>
      </c>
      <c r="V56" s="18">
        <v>0.84507042253521125</v>
      </c>
      <c r="W56" s="18">
        <v>0.26575883242693421</v>
      </c>
      <c r="X56" s="18">
        <v>1.171133420686052E-4</v>
      </c>
      <c r="Y56" s="18">
        <v>3084</v>
      </c>
      <c r="Z56" s="18">
        <v>60</v>
      </c>
      <c r="AA56" s="18">
        <v>1.9455252918287941E-2</v>
      </c>
      <c r="AB56" s="19">
        <v>3110525</v>
      </c>
      <c r="AC56" s="18">
        <v>3110525</v>
      </c>
      <c r="AD56" s="18">
        <v>0</v>
      </c>
      <c r="AE56" s="18">
        <v>1.8763120770569151</v>
      </c>
      <c r="AF56" s="18">
        <v>0.32983799199389108</v>
      </c>
      <c r="AG56" s="18">
        <v>2.018518861345115</v>
      </c>
      <c r="AH56" s="20">
        <f t="shared" si="0"/>
        <v>1.539133981100986E-2</v>
      </c>
      <c r="AI56" s="20">
        <f t="shared" si="1"/>
        <v>1.9455252918287941E-2</v>
      </c>
      <c r="AJ56" s="21">
        <f t="shared" si="2"/>
        <v>3.2983799199389108E-3</v>
      </c>
      <c r="AK56" s="22">
        <f t="shared" si="3"/>
        <v>1.8763120770569151E-2</v>
      </c>
      <c r="AL56" s="23">
        <f>VLOOKUP(D56,'[1]PV last14D'!$CL:$CP, 5, FALSE)/10000</f>
        <v>9.6318749999999995E-2</v>
      </c>
      <c r="AM56" s="23" t="str">
        <f>VLOOKUP(D56, '[2]0301'!$A:$D, 4, FALSE)</f>
        <v>Oxford/AstraZeneca</v>
      </c>
      <c r="AN56" s="23">
        <f>VLOOKUP(AM56, [2]Efficacy!$A:$D, 3, FALSE)</f>
        <v>0.8</v>
      </c>
      <c r="AO56" s="24">
        <f t="shared" si="4"/>
        <v>1788.8427013739106</v>
      </c>
      <c r="AP56" s="25">
        <f t="shared" si="5"/>
        <v>46039.842701373913</v>
      </c>
      <c r="AQ56" s="18" t="str">
        <f t="shared" si="6"/>
        <v>2026Q1</v>
      </c>
    </row>
    <row r="57" spans="1:43">
      <c r="A57" s="18" t="s">
        <v>266</v>
      </c>
      <c r="B57" s="18" t="s">
        <v>267</v>
      </c>
      <c r="C57" s="18" t="s">
        <v>104</v>
      </c>
      <c r="D57" s="18" t="s">
        <v>266</v>
      </c>
      <c r="E57" s="19">
        <v>21473023</v>
      </c>
      <c r="F57" s="19">
        <v>83552</v>
      </c>
      <c r="G57" s="19">
        <v>3654</v>
      </c>
      <c r="H57" s="19">
        <v>476</v>
      </c>
      <c r="I57" s="19">
        <v>12</v>
      </c>
      <c r="J57" s="19">
        <v>79422</v>
      </c>
      <c r="K57" s="19">
        <v>475</v>
      </c>
      <c r="L57" s="19"/>
      <c r="M57" s="19">
        <v>310</v>
      </c>
      <c r="N57" s="18">
        <v>0</v>
      </c>
      <c r="O57" s="18">
        <v>389.10217718297048</v>
      </c>
      <c r="P57" s="18">
        <v>9456.9916867317661</v>
      </c>
      <c r="Q57" s="18">
        <v>17.016700443156051</v>
      </c>
      <c r="R57" s="18">
        <v>4.1144392431779753E-2</v>
      </c>
      <c r="S57" s="18"/>
      <c r="T57" s="18">
        <v>5.6970509383378019E-3</v>
      </c>
      <c r="U57" s="18">
        <v>0.74223526534605033</v>
      </c>
      <c r="V57" s="18">
        <v>0.55319148936170215</v>
      </c>
      <c r="W57" s="18">
        <v>2.019144805887036</v>
      </c>
      <c r="X57" s="18">
        <v>-7.8762572244567926E-4</v>
      </c>
      <c r="Y57" s="18">
        <v>3035</v>
      </c>
      <c r="Z57" s="18">
        <v>26</v>
      </c>
      <c r="AA57" s="18">
        <v>8.5667215815486003E-3</v>
      </c>
      <c r="AB57" s="19">
        <v>509275</v>
      </c>
      <c r="AC57" s="18">
        <v>0</v>
      </c>
      <c r="AD57" s="18">
        <v>0</v>
      </c>
      <c r="AE57" s="18">
        <v>2.3716968030071959</v>
      </c>
      <c r="AF57" s="18">
        <v>0.38910217718297052</v>
      </c>
      <c r="AG57" s="18">
        <v>2.5236292998894472</v>
      </c>
      <c r="AH57" s="20">
        <f t="shared" si="0"/>
        <v>5.6970509383378019E-3</v>
      </c>
      <c r="AI57" s="20">
        <f t="shared" si="1"/>
        <v>8.5667215815486003E-3</v>
      </c>
      <c r="AJ57" s="21">
        <f t="shared" si="2"/>
        <v>3.8910217718297049E-3</v>
      </c>
      <c r="AK57" s="22">
        <f t="shared" si="3"/>
        <v>2.371696803007196E-2</v>
      </c>
      <c r="AL57" s="23">
        <f>VLOOKUP(D57,'[1]PV last14D'!$CL:$CP, 5, FALSE)/10000</f>
        <v>8.0037499999999998E-2</v>
      </c>
      <c r="AM57" s="23" t="str">
        <f>VLOOKUP(D57, '[2]0301'!$A:$D, 4, FALSE)</f>
        <v>Oxford/AstraZeneca</v>
      </c>
      <c r="AN57" s="23">
        <f>VLOOKUP(AM57, [2]Efficacy!$A:$D, 3, FALSE)</f>
        <v>0.8</v>
      </c>
      <c r="AO57" s="24">
        <f t="shared" si="4"/>
        <v>2144.6890239454679</v>
      </c>
      <c r="AP57" s="25">
        <f t="shared" si="5"/>
        <v>46395.689023945466</v>
      </c>
      <c r="AQ57" s="18" t="str">
        <f t="shared" si="6"/>
        <v>2027Q1</v>
      </c>
    </row>
    <row r="58" spans="1:43">
      <c r="A58" s="18" t="s">
        <v>426</v>
      </c>
      <c r="B58" s="18" t="s">
        <v>427</v>
      </c>
      <c r="C58" s="18" t="s">
        <v>262</v>
      </c>
      <c r="D58" s="18" t="s">
        <v>426</v>
      </c>
      <c r="E58" s="19">
        <v>129831819</v>
      </c>
      <c r="F58" s="19">
        <v>2086938</v>
      </c>
      <c r="G58" s="19">
        <v>267323</v>
      </c>
      <c r="H58" s="19">
        <v>185715</v>
      </c>
      <c r="I58" s="19">
        <v>458</v>
      </c>
      <c r="J58" s="19">
        <v>1633900</v>
      </c>
      <c r="K58" s="19">
        <v>3898</v>
      </c>
      <c r="L58" s="19">
        <v>4798</v>
      </c>
      <c r="M58" s="19">
        <v>2810</v>
      </c>
      <c r="N58" s="18">
        <v>10155</v>
      </c>
      <c r="O58" s="18">
        <v>1607.416437722404</v>
      </c>
      <c r="P58" s="18">
        <v>4200.297001153469</v>
      </c>
      <c r="Q58" s="18">
        <v>205.8994490403004</v>
      </c>
      <c r="R58" s="18">
        <v>0.38269113762216872</v>
      </c>
      <c r="S58" s="18">
        <v>0.27671097981289999</v>
      </c>
      <c r="T58" s="18">
        <v>8.8989227279392111E-2</v>
      </c>
      <c r="U58" s="18">
        <v>0.93767752027332973</v>
      </c>
      <c r="V58" s="18">
        <v>0.95050847457627119</v>
      </c>
      <c r="W58" s="18">
        <v>5.0128587617537077</v>
      </c>
      <c r="X58" s="18">
        <v>-7.8773571464745007E-3</v>
      </c>
      <c r="Y58" s="18">
        <v>45558</v>
      </c>
      <c r="Z58" s="18">
        <v>5608</v>
      </c>
      <c r="AA58" s="18">
        <v>0.12309583388208439</v>
      </c>
      <c r="AB58" s="19">
        <v>2526863</v>
      </c>
      <c r="AC58" s="18">
        <v>1959525</v>
      </c>
      <c r="AD58" s="18">
        <v>567338</v>
      </c>
      <c r="AE58" s="18">
        <v>1.9462586440385621</v>
      </c>
      <c r="AF58" s="18">
        <v>1.6074164377224049</v>
      </c>
      <c r="AG58" s="18">
        <v>3.3590492173571098</v>
      </c>
      <c r="AH58" s="20">
        <f t="shared" si="0"/>
        <v>8.8989227279392111E-2</v>
      </c>
      <c r="AI58" s="20">
        <f t="shared" si="1"/>
        <v>0.12309583388208439</v>
      </c>
      <c r="AJ58" s="21">
        <f t="shared" si="2"/>
        <v>1.6074164377224039E-2</v>
      </c>
      <c r="AK58" s="22">
        <f t="shared" si="3"/>
        <v>1.9462586440385621E-2</v>
      </c>
      <c r="AL58" s="23">
        <f>VLOOKUP(D58,'[1]PV last14D'!$CL:$CP, 5, FALSE)/10000</f>
        <v>7.7056250000000007E-2</v>
      </c>
      <c r="AM58" s="23" t="str">
        <f>VLOOKUP(D58, '[2]0301'!$A:$D, 4, FALSE)</f>
        <v>Oxford/AstraZeneca</v>
      </c>
      <c r="AN58" s="23">
        <f>VLOOKUP(AM58, [2]Efficacy!$A:$D, 3, FALSE)</f>
        <v>0.8</v>
      </c>
      <c r="AO58" s="24">
        <f t="shared" si="4"/>
        <v>2193.6598298211425</v>
      </c>
      <c r="AP58" s="25">
        <f t="shared" si="5"/>
        <v>46444.659829821139</v>
      </c>
      <c r="AQ58" s="18" t="str">
        <f t="shared" si="6"/>
        <v>2027Q1</v>
      </c>
    </row>
    <row r="59" spans="1:43">
      <c r="A59" s="18" t="s">
        <v>340</v>
      </c>
      <c r="B59" s="18" t="s">
        <v>341</v>
      </c>
      <c r="C59" s="18" t="s">
        <v>262</v>
      </c>
      <c r="D59" s="18" t="s">
        <v>340</v>
      </c>
      <c r="E59" s="19">
        <v>5125013</v>
      </c>
      <c r="F59" s="19">
        <v>205086</v>
      </c>
      <c r="G59" s="19">
        <v>20423</v>
      </c>
      <c r="H59" s="19">
        <v>2812</v>
      </c>
      <c r="I59" s="19">
        <v>6</v>
      </c>
      <c r="J59" s="19">
        <v>181851</v>
      </c>
      <c r="K59" s="19">
        <v>1859</v>
      </c>
      <c r="L59" s="19">
        <v>147</v>
      </c>
      <c r="M59" s="19">
        <v>180</v>
      </c>
      <c r="N59" s="18">
        <v>2683</v>
      </c>
      <c r="O59" s="18">
        <v>4001.6678982082581</v>
      </c>
      <c r="P59" s="18">
        <v>13463.63414102559</v>
      </c>
      <c r="Q59" s="18">
        <v>398.49655015509228</v>
      </c>
      <c r="R59" s="18">
        <v>0.29722048715024207</v>
      </c>
      <c r="S59" s="18">
        <v>6.708907938874395E-2</v>
      </c>
      <c r="T59" s="18">
        <v>1.371132110431721E-2</v>
      </c>
      <c r="U59" s="18">
        <v>0.91018867924528302</v>
      </c>
      <c r="V59" s="18">
        <v>0.57692307692307687</v>
      </c>
      <c r="W59" s="18">
        <v>6.7233278934400484</v>
      </c>
      <c r="X59" s="18">
        <v>-7.6788160266560634E-3</v>
      </c>
      <c r="Y59" s="18">
        <v>2412</v>
      </c>
      <c r="Z59" s="18">
        <v>30</v>
      </c>
      <c r="AA59" s="18">
        <v>1.2437810945273631E-2</v>
      </c>
      <c r="AB59" s="19">
        <v>149812</v>
      </c>
      <c r="AC59" s="18">
        <v>103695</v>
      </c>
      <c r="AD59" s="18">
        <v>46117</v>
      </c>
      <c r="AE59" s="18">
        <v>2.9231535607812118</v>
      </c>
      <c r="AF59" s="18">
        <v>4.0016678982082583</v>
      </c>
      <c r="AG59" s="18">
        <v>6.632506102911349</v>
      </c>
      <c r="AH59" s="20">
        <f t="shared" si="0"/>
        <v>1.371132110431721E-2</v>
      </c>
      <c r="AI59" s="20">
        <f t="shared" si="1"/>
        <v>1.2437810945273631E-2</v>
      </c>
      <c r="AJ59" s="21">
        <f t="shared" si="2"/>
        <v>4.0016678982082582E-2</v>
      </c>
      <c r="AK59" s="22">
        <f t="shared" si="3"/>
        <v>2.923153560781212E-2</v>
      </c>
      <c r="AL59" s="23">
        <f>VLOOKUP(D59,'[1]PV last14D'!$CL:$CP, 5, FALSE)/10000</f>
        <v>5.8233333333333338E-2</v>
      </c>
      <c r="AM59" s="23" t="str">
        <f>VLOOKUP(D59, '[2]0301'!$A:$D, 4, FALSE)</f>
        <v>Pfizer/BioNTech</v>
      </c>
      <c r="AN59" s="23">
        <f>VLOOKUP(AM59, [2]Efficacy!$A:$D, 3, FALSE)</f>
        <v>0.94499999999999995</v>
      </c>
      <c r="AO59" s="24">
        <f t="shared" si="4"/>
        <v>2348.4119549821503</v>
      </c>
      <c r="AP59" s="25">
        <f t="shared" si="5"/>
        <v>46599.411954982148</v>
      </c>
      <c r="AQ59" s="18" t="str">
        <f t="shared" si="6"/>
        <v>2027Q3</v>
      </c>
    </row>
    <row r="60" spans="1:43">
      <c r="A60" s="18" t="s">
        <v>428</v>
      </c>
      <c r="B60" s="18" t="s">
        <v>429</v>
      </c>
      <c r="C60" s="18" t="s">
        <v>55</v>
      </c>
      <c r="D60" s="18" t="s">
        <v>428</v>
      </c>
      <c r="E60" s="19">
        <v>45471214</v>
      </c>
      <c r="F60" s="19">
        <v>2112023</v>
      </c>
      <c r="G60" s="19">
        <v>148608</v>
      </c>
      <c r="H60" s="19">
        <v>52077</v>
      </c>
      <c r="I60" s="19">
        <v>112</v>
      </c>
      <c r="J60" s="19">
        <v>1911338</v>
      </c>
      <c r="K60" s="19">
        <v>6317</v>
      </c>
      <c r="L60" s="19">
        <v>3505</v>
      </c>
      <c r="M60" s="19">
        <v>4658</v>
      </c>
      <c r="N60" s="18">
        <v>30136</v>
      </c>
      <c r="O60" s="18">
        <v>4644.7473339946446</v>
      </c>
      <c r="P60" s="18">
        <v>16421.250596036429</v>
      </c>
      <c r="Q60" s="18">
        <v>326.81775331531719</v>
      </c>
      <c r="R60" s="18">
        <v>0.28284979312816411</v>
      </c>
      <c r="S60" s="18">
        <v>0.15456596761348551</v>
      </c>
      <c r="T60" s="18">
        <v>2.465740193170245E-2</v>
      </c>
      <c r="U60" s="18">
        <v>1.0387772153142969</v>
      </c>
      <c r="V60" s="18">
        <v>0.69573643410852715</v>
      </c>
      <c r="W60" s="18">
        <v>13.28061560629796</v>
      </c>
      <c r="X60" s="18">
        <v>-6.1369921103888959E-3</v>
      </c>
      <c r="Y60" s="18">
        <v>42272</v>
      </c>
      <c r="Z60" s="18">
        <v>718</v>
      </c>
      <c r="AA60" s="18">
        <v>1.6985238455715371E-2</v>
      </c>
      <c r="AB60" s="19">
        <v>1049169</v>
      </c>
      <c r="AC60" s="18">
        <v>755212</v>
      </c>
      <c r="AD60" s="18">
        <v>293957</v>
      </c>
      <c r="AE60" s="18">
        <v>2.3073256852126272</v>
      </c>
      <c r="AF60" s="18">
        <v>4.6447473339946459</v>
      </c>
      <c r="AG60" s="18">
        <v>6.7213404506860108</v>
      </c>
      <c r="AH60" s="20">
        <f t="shared" si="0"/>
        <v>2.465740193170245E-2</v>
      </c>
      <c r="AI60" s="20">
        <f t="shared" si="1"/>
        <v>1.6985238455715371E-2</v>
      </c>
      <c r="AJ60" s="21">
        <f t="shared" si="2"/>
        <v>4.6447473339946449E-2</v>
      </c>
      <c r="AK60" s="22">
        <f t="shared" si="3"/>
        <v>2.3073256852126273E-2</v>
      </c>
      <c r="AL60" s="23">
        <f>VLOOKUP(D60,'[1]PV last14D'!$CL:$CP, 5, FALSE)/10000</f>
        <v>5.4493750000000001E-2</v>
      </c>
      <c r="AM60" s="23" t="str">
        <f>VLOOKUP(D60, '[2]0301'!$A:$D, 4, FALSE)</f>
        <v>SputnikV</v>
      </c>
      <c r="AN60" s="23">
        <f>VLOOKUP(AM60, [2]Efficacy!$A:$D, 3, FALSE)</f>
        <v>0.93199999999999994</v>
      </c>
      <c r="AO60" s="24">
        <f t="shared" si="4"/>
        <v>2531.2994175000881</v>
      </c>
      <c r="AP60" s="25">
        <f t="shared" si="5"/>
        <v>46782.299417500086</v>
      </c>
      <c r="AQ60" s="18" t="str">
        <f t="shared" si="6"/>
        <v>2028Q1</v>
      </c>
    </row>
    <row r="61" spans="1:43">
      <c r="A61" s="18" t="s">
        <v>376</v>
      </c>
      <c r="B61" s="18" t="s">
        <v>377</v>
      </c>
      <c r="C61" s="18" t="s">
        <v>131</v>
      </c>
      <c r="D61" s="18" t="s">
        <v>376</v>
      </c>
      <c r="E61" s="19">
        <v>35172767</v>
      </c>
      <c r="F61" s="19">
        <v>377700</v>
      </c>
      <c r="G61" s="19">
        <v>2560</v>
      </c>
      <c r="H61" s="19">
        <v>6500</v>
      </c>
      <c r="I61" s="19">
        <v>6</v>
      </c>
      <c r="J61" s="19">
        <v>368640</v>
      </c>
      <c r="K61" s="19">
        <v>335</v>
      </c>
      <c r="L61" s="19">
        <v>492</v>
      </c>
      <c r="M61" s="19">
        <v>317</v>
      </c>
      <c r="N61" s="18">
        <v>47125</v>
      </c>
      <c r="O61" s="18">
        <v>1073.842157485079</v>
      </c>
      <c r="P61" s="18">
        <v>38894.301378108808</v>
      </c>
      <c r="Q61" s="18">
        <v>7.2783582821334472</v>
      </c>
      <c r="R61" s="18">
        <v>2.760924144248747E-2</v>
      </c>
      <c r="S61" s="18">
        <v>6.7267904509283822E-3</v>
      </c>
      <c r="T61" s="18">
        <v>1.7209425469949691E-2</v>
      </c>
      <c r="U61" s="18">
        <v>1.0349803235679931</v>
      </c>
      <c r="V61" s="18">
        <v>1.214285714285714</v>
      </c>
      <c r="W61" s="18">
        <v>0.96137690032421153</v>
      </c>
      <c r="X61" s="18">
        <v>-6.3832102532766577E-3</v>
      </c>
      <c r="Y61" s="18">
        <v>2367</v>
      </c>
      <c r="Z61" s="18">
        <v>34</v>
      </c>
      <c r="AA61" s="18">
        <v>1.436417405999155E-2</v>
      </c>
      <c r="AB61" s="19">
        <v>780667</v>
      </c>
      <c r="AC61" s="18">
        <v>0</v>
      </c>
      <c r="AD61" s="18">
        <v>0</v>
      </c>
      <c r="AE61" s="18">
        <v>2.219521142593075</v>
      </c>
      <c r="AF61" s="18">
        <v>1.0738421574850789</v>
      </c>
      <c r="AG61" s="18">
        <v>3.0714111858188469</v>
      </c>
      <c r="AH61" s="20">
        <f t="shared" si="0"/>
        <v>1.7209425469949691E-2</v>
      </c>
      <c r="AI61" s="20">
        <f t="shared" si="1"/>
        <v>1.436417405999155E-2</v>
      </c>
      <c r="AJ61" s="21">
        <f t="shared" si="2"/>
        <v>1.073842157485079E-2</v>
      </c>
      <c r="AK61" s="22">
        <f t="shared" si="3"/>
        <v>2.2195211425930748E-2</v>
      </c>
      <c r="AL61" s="23">
        <f>VLOOKUP(D61,'[1]PV last14D'!$CL:$CP, 5, FALSE)/10000</f>
        <v>5.0650000000000001E-2</v>
      </c>
      <c r="AM61" s="23" t="str">
        <f>VLOOKUP(D61, '[2]0301'!$A:$D, 4, FALSE)</f>
        <v>Pfizer/BioNTech</v>
      </c>
      <c r="AN61" s="23">
        <f>VLOOKUP(AM61, [2]Efficacy!$A:$D, 3, FALSE)</f>
        <v>0.94499999999999995</v>
      </c>
      <c r="AO61" s="24">
        <f t="shared" si="4"/>
        <v>2836.2476839244191</v>
      </c>
      <c r="AP61" s="25">
        <f t="shared" si="5"/>
        <v>47087.247683924419</v>
      </c>
      <c r="AQ61" s="18" t="str">
        <f t="shared" si="6"/>
        <v>2028Q4</v>
      </c>
    </row>
    <row r="62" spans="1:43">
      <c r="A62" s="18" t="s">
        <v>445</v>
      </c>
      <c r="B62" s="18" t="s">
        <v>446</v>
      </c>
      <c r="C62" s="18" t="s">
        <v>116</v>
      </c>
      <c r="D62" s="18" t="s">
        <v>445</v>
      </c>
      <c r="E62" s="19">
        <v>145976195</v>
      </c>
      <c r="F62" s="19">
        <v>4257650</v>
      </c>
      <c r="G62" s="19">
        <v>348121</v>
      </c>
      <c r="H62" s="19">
        <v>86455</v>
      </c>
      <c r="I62" s="19">
        <v>333</v>
      </c>
      <c r="J62" s="19">
        <v>3823074</v>
      </c>
      <c r="K62" s="19">
        <v>11277</v>
      </c>
      <c r="L62" s="19">
        <v>2300</v>
      </c>
      <c r="M62" s="19">
        <v>11571</v>
      </c>
      <c r="N62" s="18">
        <v>300000</v>
      </c>
      <c r="O62" s="18">
        <v>2916.6741878701519</v>
      </c>
      <c r="P62" s="18">
        <v>76245.308353187313</v>
      </c>
      <c r="Q62" s="18">
        <v>238.47792443144581</v>
      </c>
      <c r="R62" s="18">
        <v>3.8253818508535493E-2</v>
      </c>
      <c r="S62" s="18">
        <v>3.857E-2</v>
      </c>
      <c r="T62" s="18">
        <v>2.030580249668244E-2</v>
      </c>
      <c r="U62" s="18">
        <v>0.88031565103024989</v>
      </c>
      <c r="V62" s="18">
        <v>0.90836012861736337</v>
      </c>
      <c r="W62" s="18">
        <v>7.8603814233448919</v>
      </c>
      <c r="X62" s="18">
        <v>-3.1060487657291009E-3</v>
      </c>
      <c r="Y62" s="18">
        <v>80320</v>
      </c>
      <c r="Z62" s="18">
        <v>2825</v>
      </c>
      <c r="AA62" s="18">
        <v>3.5171812749003988E-2</v>
      </c>
      <c r="AB62" s="19">
        <v>5238966</v>
      </c>
      <c r="AC62" s="18">
        <v>4140332</v>
      </c>
      <c r="AD62" s="18">
        <v>1700000</v>
      </c>
      <c r="AE62" s="18">
        <v>3.5889180424246572</v>
      </c>
      <c r="AF62" s="18">
        <v>2.9166741878701519</v>
      </c>
      <c r="AG62" s="18">
        <v>6.1467004260523437</v>
      </c>
      <c r="AH62" s="20">
        <f t="shared" si="0"/>
        <v>2.030580249668244E-2</v>
      </c>
      <c r="AI62" s="20">
        <f t="shared" si="1"/>
        <v>3.5171812749003988E-2</v>
      </c>
      <c r="AJ62" s="21">
        <f t="shared" si="2"/>
        <v>2.9166741878701517E-2</v>
      </c>
      <c r="AK62" s="22">
        <f t="shared" si="3"/>
        <v>3.5889180424246575E-2</v>
      </c>
      <c r="AL62" s="23">
        <f>VLOOKUP(D62,'[1]PV last14D'!$CL:$CP, 5, FALSE)/10000</f>
        <v>4.8543749999999997E-2</v>
      </c>
      <c r="AM62" s="23" t="str">
        <f>VLOOKUP(D62, '[2]0301'!$A:$D, 4, FALSE)</f>
        <v>SputnikV</v>
      </c>
      <c r="AN62" s="23">
        <f>VLOOKUP(AM62, [2]Efficacy!$A:$D, 3, FALSE)</f>
        <v>0.93199999999999994</v>
      </c>
      <c r="AO62" s="24">
        <f t="shared" si="4"/>
        <v>2891.5507505611654</v>
      </c>
      <c r="AP62" s="25">
        <f t="shared" si="5"/>
        <v>47142.550750561168</v>
      </c>
      <c r="AQ62" s="18" t="str">
        <f t="shared" si="6"/>
        <v>2029Q1</v>
      </c>
    </row>
    <row r="63" spans="1:43">
      <c r="A63" s="18" t="s">
        <v>366</v>
      </c>
      <c r="B63" s="18" t="s">
        <v>367</v>
      </c>
      <c r="C63" s="18" t="s">
        <v>104</v>
      </c>
      <c r="D63" s="18" t="s">
        <v>366</v>
      </c>
      <c r="E63" s="19">
        <v>29483260</v>
      </c>
      <c r="F63" s="19">
        <v>274216</v>
      </c>
      <c r="G63" s="19">
        <v>968</v>
      </c>
      <c r="H63" s="19">
        <v>2777</v>
      </c>
      <c r="I63" s="19">
        <v>3</v>
      </c>
      <c r="J63" s="19">
        <v>270471</v>
      </c>
      <c r="K63" s="19">
        <v>64</v>
      </c>
      <c r="L63" s="19"/>
      <c r="M63" s="19">
        <v>73</v>
      </c>
      <c r="N63" s="18">
        <v>3049</v>
      </c>
      <c r="O63" s="18">
        <v>930.073540035939</v>
      </c>
      <c r="P63" s="18">
        <v>7346.4908561671946</v>
      </c>
      <c r="Q63" s="18">
        <v>3.2832190198777198</v>
      </c>
      <c r="R63" s="18">
        <v>0.12660106141085931</v>
      </c>
      <c r="S63" s="18">
        <v>2.394227615611676E-2</v>
      </c>
      <c r="T63" s="18">
        <v>1.012705312600286E-2</v>
      </c>
      <c r="U63" s="18">
        <v>0.92178770949720668</v>
      </c>
      <c r="V63" s="18">
        <v>2.666666666666667</v>
      </c>
      <c r="W63" s="18">
        <v>0.31979406037770008</v>
      </c>
      <c r="X63" s="18">
        <v>6.1978394896042253E-3</v>
      </c>
      <c r="Y63" s="18">
        <v>660</v>
      </c>
      <c r="Z63" s="18">
        <v>16</v>
      </c>
      <c r="AA63" s="18">
        <v>2.4242424242424239E-2</v>
      </c>
      <c r="AB63" s="19">
        <v>402264</v>
      </c>
      <c r="AC63" s="18">
        <v>0</v>
      </c>
      <c r="AD63" s="18">
        <v>0</v>
      </c>
      <c r="AE63" s="18">
        <v>1.364381008070342</v>
      </c>
      <c r="AF63" s="18">
        <v>0.93007354003593901</v>
      </c>
      <c r="AG63" s="18">
        <v>2.1580164472992469</v>
      </c>
      <c r="AH63" s="20">
        <f t="shared" si="0"/>
        <v>1.012705312600286E-2</v>
      </c>
      <c r="AI63" s="20">
        <f t="shared" si="1"/>
        <v>2.4242424242424239E-2</v>
      </c>
      <c r="AJ63" s="21">
        <f t="shared" si="2"/>
        <v>9.3007354003593907E-3</v>
      </c>
      <c r="AK63" s="22">
        <f t="shared" si="3"/>
        <v>1.3643810080703421E-2</v>
      </c>
      <c r="AL63" s="23">
        <f>VLOOKUP(D63,'[1]PV last14D'!$CL:$CP, 5, FALSE)/10000</f>
        <v>5.2299999999999999E-2</v>
      </c>
      <c r="AM63" s="23" t="str">
        <f>VLOOKUP(D63, '[2]0301'!$A:$D, 4, FALSE)</f>
        <v>Oxford/AstraZeneca</v>
      </c>
      <c r="AN63" s="23">
        <f>VLOOKUP(AM63, [2]Efficacy!$A:$D, 3, FALSE)</f>
        <v>0.8</v>
      </c>
      <c r="AO63" s="24">
        <f t="shared" si="4"/>
        <v>3275.5341327311621</v>
      </c>
      <c r="AP63" s="25">
        <f t="shared" si="5"/>
        <v>47526.534132731162</v>
      </c>
      <c r="AQ63" s="18" t="str">
        <f t="shared" si="6"/>
        <v>2030Q1</v>
      </c>
    </row>
    <row r="64" spans="1:43">
      <c r="A64" s="18" t="s">
        <v>415</v>
      </c>
      <c r="B64" s="18" t="s">
        <v>416</v>
      </c>
      <c r="C64" s="18" t="s">
        <v>55</v>
      </c>
      <c r="D64" s="18" t="s">
        <v>415</v>
      </c>
      <c r="E64" s="19">
        <v>33276156</v>
      </c>
      <c r="F64" s="19">
        <v>1332939</v>
      </c>
      <c r="G64" s="19">
        <v>49586</v>
      </c>
      <c r="H64" s="19">
        <v>46685</v>
      </c>
      <c r="I64" s="19">
        <v>191</v>
      </c>
      <c r="J64" s="19">
        <v>1236668</v>
      </c>
      <c r="K64" s="19">
        <v>4140</v>
      </c>
      <c r="L64" s="19">
        <v>2153</v>
      </c>
      <c r="M64" s="19">
        <v>3134</v>
      </c>
      <c r="N64" s="18">
        <v>19815</v>
      </c>
      <c r="O64" s="18">
        <v>4005.6880368032889</v>
      </c>
      <c r="P64" s="18">
        <v>22852.74176500435</v>
      </c>
      <c r="Q64" s="18">
        <v>149.01360601867589</v>
      </c>
      <c r="R64" s="18">
        <v>0.17528260188619549</v>
      </c>
      <c r="S64" s="18">
        <v>0.15816300782235679</v>
      </c>
      <c r="T64" s="18">
        <v>3.5024108380053397E-2</v>
      </c>
      <c r="U64" s="18">
        <v>0.95702088859416445</v>
      </c>
      <c r="V64" s="18">
        <v>1.028199566160521</v>
      </c>
      <c r="W64" s="18">
        <v>19.82629415317254</v>
      </c>
      <c r="X64" s="18">
        <v>-2.732922832834897E-3</v>
      </c>
      <c r="Y64" s="18">
        <v>46182</v>
      </c>
      <c r="Z64" s="18">
        <v>1422</v>
      </c>
      <c r="AA64" s="18">
        <v>3.0791217357411981E-2</v>
      </c>
      <c r="AB64" s="19">
        <v>267468</v>
      </c>
      <c r="AC64" s="18">
        <v>267468</v>
      </c>
      <c r="AD64" s="18">
        <v>0</v>
      </c>
      <c r="AE64" s="18">
        <v>0.80378274461749732</v>
      </c>
      <c r="AF64" s="18">
        <v>4.0056880368032894</v>
      </c>
      <c r="AG64" s="18">
        <v>4.729092506959037</v>
      </c>
      <c r="AH64" s="20">
        <f t="shared" si="0"/>
        <v>3.5024108380053397E-2</v>
      </c>
      <c r="AI64" s="20">
        <f t="shared" si="1"/>
        <v>3.0791217357411981E-2</v>
      </c>
      <c r="AJ64" s="21">
        <f t="shared" si="2"/>
        <v>4.0056880368032892E-2</v>
      </c>
      <c r="AK64" s="22">
        <f t="shared" si="3"/>
        <v>8.0378274461749728E-3</v>
      </c>
      <c r="AL64" s="23">
        <f>VLOOKUP(D64,'[1]PV last14D'!$CL:$CP, 5, FALSE)/10000</f>
        <v>4.4966666666666669E-2</v>
      </c>
      <c r="AM64" s="23" t="str">
        <f>VLOOKUP(D64, '[2]0301'!$A:$D, 4, FALSE)</f>
        <v>Sinopharm/Beijing</v>
      </c>
      <c r="AN64" s="23">
        <f>VLOOKUP(AM64, [2]Efficacy!$A:$D, 3, FALSE)</f>
        <v>0.79339999999999999</v>
      </c>
      <c r="AO64" s="24">
        <f t="shared" si="4"/>
        <v>3681.7150319868501</v>
      </c>
      <c r="AP64" s="25">
        <f t="shared" si="5"/>
        <v>47932.715031986852</v>
      </c>
      <c r="AQ64" s="18" t="str">
        <f t="shared" si="6"/>
        <v>2031Q1</v>
      </c>
    </row>
    <row r="65" spans="1:43">
      <c r="A65" s="18" t="s">
        <v>268</v>
      </c>
      <c r="B65" s="18" t="s">
        <v>269</v>
      </c>
      <c r="C65" s="18" t="s">
        <v>116</v>
      </c>
      <c r="D65" s="18" t="s">
        <v>268</v>
      </c>
      <c r="E65" s="19">
        <v>628119</v>
      </c>
      <c r="F65" s="19">
        <v>76283</v>
      </c>
      <c r="G65" s="19">
        <v>8558</v>
      </c>
      <c r="H65" s="19">
        <v>1015</v>
      </c>
      <c r="I65" s="19">
        <v>12</v>
      </c>
      <c r="J65" s="19">
        <v>66710</v>
      </c>
      <c r="K65" s="19">
        <v>484</v>
      </c>
      <c r="L65" s="19">
        <v>68</v>
      </c>
      <c r="M65" s="19">
        <v>449</v>
      </c>
      <c r="N65" s="18">
        <v>0</v>
      </c>
      <c r="O65" s="18">
        <v>12144.67322274919</v>
      </c>
      <c r="P65" s="18">
        <v>44754.895171137963</v>
      </c>
      <c r="Q65" s="18">
        <v>1362.4806764323321</v>
      </c>
      <c r="R65" s="18">
        <v>0.27135966191651778</v>
      </c>
      <c r="S65" s="18"/>
      <c r="T65" s="18">
        <v>1.3305716870075901E-2</v>
      </c>
      <c r="U65" s="18">
        <v>1.2537891002902291</v>
      </c>
      <c r="V65" s="18">
        <v>1</v>
      </c>
      <c r="W65" s="18">
        <v>88.427283910942265</v>
      </c>
      <c r="X65" s="18">
        <v>-1.301699412110733E-2</v>
      </c>
      <c r="Y65" s="18">
        <v>3888</v>
      </c>
      <c r="Z65" s="18">
        <v>58</v>
      </c>
      <c r="AA65" s="18">
        <v>1.491769547325103E-2</v>
      </c>
      <c r="AB65" s="19">
        <v>1288</v>
      </c>
      <c r="AC65" s="18">
        <v>1288</v>
      </c>
      <c r="AD65" s="18">
        <v>0</v>
      </c>
      <c r="AE65" s="18">
        <v>0.20505668511858419</v>
      </c>
      <c r="AF65" s="18">
        <v>12.144673222749191</v>
      </c>
      <c r="AG65" s="18">
        <v>12.32922423935592</v>
      </c>
      <c r="AH65" s="20">
        <f t="shared" si="0"/>
        <v>1.3305716870075901E-2</v>
      </c>
      <c r="AI65" s="20">
        <f t="shared" si="1"/>
        <v>1.491769547325103E-2</v>
      </c>
      <c r="AJ65" s="21">
        <f t="shared" si="2"/>
        <v>0.1214467322274919</v>
      </c>
      <c r="AK65" s="22">
        <f t="shared" si="3"/>
        <v>2.0505668511858421E-3</v>
      </c>
      <c r="AL65" s="23">
        <f>VLOOKUP(D65,'[1]PV last14D'!$CL:$CP, 5, FALSE)/10000</f>
        <v>3.2833333333333332E-2</v>
      </c>
      <c r="AM65" s="23" t="str">
        <f>VLOOKUP(D65, '[2]0301'!$A:$D, 4, FALSE)</f>
        <v>SputnikV</v>
      </c>
      <c r="AN65" s="23">
        <f>VLOOKUP(AM65, [2]Efficacy!$A:$D, 3, FALSE)</f>
        <v>0.93199999999999994</v>
      </c>
      <c r="AO65" s="24">
        <f t="shared" si="4"/>
        <v>3775.0661442224928</v>
      </c>
      <c r="AP65" s="25">
        <f t="shared" si="5"/>
        <v>48026.066144222495</v>
      </c>
      <c r="AQ65" s="18" t="str">
        <f t="shared" si="6"/>
        <v>2031Q2</v>
      </c>
    </row>
    <row r="66" spans="1:43">
      <c r="A66" s="18" t="s">
        <v>453</v>
      </c>
      <c r="B66" s="18" t="s">
        <v>454</v>
      </c>
      <c r="C66" s="18" t="s">
        <v>67</v>
      </c>
      <c r="D66" s="18" t="s">
        <v>453</v>
      </c>
      <c r="E66" s="19">
        <v>1439323776</v>
      </c>
      <c r="F66" s="19">
        <v>89912</v>
      </c>
      <c r="G66" s="19">
        <v>210</v>
      </c>
      <c r="H66" s="19">
        <v>4636</v>
      </c>
      <c r="I66" s="19"/>
      <c r="J66" s="19">
        <v>85066</v>
      </c>
      <c r="K66" s="19">
        <v>27</v>
      </c>
      <c r="L66" s="19">
        <v>1</v>
      </c>
      <c r="M66" s="19">
        <v>19</v>
      </c>
      <c r="N66" s="18">
        <v>0</v>
      </c>
      <c r="O66" s="18">
        <v>6.2468223966863734</v>
      </c>
      <c r="P66" s="18">
        <v>11116.331340308519</v>
      </c>
      <c r="Q66" s="18">
        <v>1.4590184884154931E-2</v>
      </c>
      <c r="R66" s="18">
        <v>5.6194999999999997E-4</v>
      </c>
      <c r="S66" s="18"/>
      <c r="T66" s="18">
        <v>5.1561526826230088E-2</v>
      </c>
      <c r="U66" s="18">
        <v>1</v>
      </c>
      <c r="V66" s="18">
        <v>0</v>
      </c>
      <c r="W66" s="18">
        <v>6.9477070876928246E-4</v>
      </c>
      <c r="X66" s="18">
        <v>-1.6996639880220731E-2</v>
      </c>
      <c r="Y66" s="18">
        <v>70</v>
      </c>
      <c r="Z66" s="18">
        <v>0</v>
      </c>
      <c r="AA66" s="18">
        <v>0</v>
      </c>
      <c r="AB66" s="19">
        <v>40520000</v>
      </c>
      <c r="AC66" s="18">
        <v>0</v>
      </c>
      <c r="AD66" s="18">
        <v>0</v>
      </c>
      <c r="AE66" s="18">
        <v>2.815210911933133</v>
      </c>
      <c r="AF66" s="18">
        <v>6.2468223966863721E-3</v>
      </c>
      <c r="AG66" s="18">
        <v>2.5399366431365058</v>
      </c>
      <c r="AH66" s="20">
        <f t="shared" ref="AH66:AH129" si="7">T66</f>
        <v>5.1561526826230088E-2</v>
      </c>
      <c r="AI66" s="20">
        <f t="shared" ref="AI66:AI129" si="8">AA66</f>
        <v>0</v>
      </c>
      <c r="AJ66" s="21">
        <f t="shared" ref="AJ66:AJ129" si="9">O66/100000</f>
        <v>6.2468223966863731E-5</v>
      </c>
      <c r="AK66" s="22">
        <f t="shared" ref="AK66:AK129" si="10">AE66/100</f>
        <v>2.8152109119331331E-2</v>
      </c>
      <c r="AL66" s="41">
        <f>VLOOKUP(D66,'[1]PV last14D'!$CL:$CP, 5, FALSE)/10000</f>
        <v>4.4549999999999999E-2</v>
      </c>
      <c r="AM66" s="23" t="str">
        <f>VLOOKUP(D66, '[2]0301'!$A:$D, 4, FALSE)</f>
        <v>Sinopharm/Beijing</v>
      </c>
      <c r="AN66" s="23">
        <f>VLOOKUP(AM66, [2]Efficacy!$A:$D, 3, FALSE)</f>
        <v>0.79339999999999999</v>
      </c>
      <c r="AO66" s="24">
        <f t="shared" ref="AO66:AO129" si="11">($AT$1-AJ66-AK66*AN66/2)/(AL66*AN66*0.01/2)</f>
        <v>3897.301955998912</v>
      </c>
      <c r="AP66" s="25">
        <f t="shared" ref="AP66:AP129" si="12">$AT$2+AO66</f>
        <v>48148.301955998912</v>
      </c>
      <c r="AQ66" s="18" t="str">
        <f t="shared" ref="AQ66:AQ129" si="13">CONCATENATE(YEAR(AP66),"Q",INT((MONTH(AP66)+2)/3))</f>
        <v>2031Q4</v>
      </c>
    </row>
    <row r="67" spans="1:43">
      <c r="A67" s="18" t="s">
        <v>364</v>
      </c>
      <c r="B67" s="18" t="s">
        <v>365</v>
      </c>
      <c r="C67" s="18" t="s">
        <v>218</v>
      </c>
      <c r="D67" s="18" t="s">
        <v>364</v>
      </c>
      <c r="E67" s="19">
        <v>6805016</v>
      </c>
      <c r="F67" s="19">
        <v>376938</v>
      </c>
      <c r="G67" s="19">
        <v>77925</v>
      </c>
      <c r="H67" s="19">
        <v>4743</v>
      </c>
      <c r="I67" s="19">
        <v>51</v>
      </c>
      <c r="J67" s="19">
        <v>294270</v>
      </c>
      <c r="K67" s="19">
        <v>2680</v>
      </c>
      <c r="L67" s="19">
        <v>898</v>
      </c>
      <c r="M67" s="19">
        <v>1888</v>
      </c>
      <c r="N67" s="18">
        <v>7889</v>
      </c>
      <c r="O67" s="18">
        <v>5539.1199668009594</v>
      </c>
      <c r="P67" s="18">
        <v>44573.79674052199</v>
      </c>
      <c r="Q67" s="18">
        <v>1145.11119444833</v>
      </c>
      <c r="R67" s="18">
        <v>0.1242685248251548</v>
      </c>
      <c r="S67" s="18">
        <v>0.23932057294967679</v>
      </c>
      <c r="T67" s="18">
        <v>1.258297120481352E-2</v>
      </c>
      <c r="U67" s="18">
        <v>1.290740505525213</v>
      </c>
      <c r="V67" s="18">
        <v>1.0171428571428569</v>
      </c>
      <c r="W67" s="18">
        <v>42.666006537362613</v>
      </c>
      <c r="X67" s="18">
        <v>-9.6975813068951641E-3</v>
      </c>
      <c r="Y67" s="18">
        <v>20324</v>
      </c>
      <c r="Z67" s="18">
        <v>356</v>
      </c>
      <c r="AA67" s="18">
        <v>1.7516236961228109E-2</v>
      </c>
      <c r="AB67" s="19">
        <v>27154</v>
      </c>
      <c r="AC67" s="18">
        <v>0</v>
      </c>
      <c r="AD67" s="18">
        <v>0</v>
      </c>
      <c r="AE67" s="18">
        <v>0.39902918670580639</v>
      </c>
      <c r="AF67" s="18">
        <v>5.5391199668009596</v>
      </c>
      <c r="AG67" s="18">
        <v>5.8982462348361846</v>
      </c>
      <c r="AH67" s="20">
        <f t="shared" si="7"/>
        <v>1.258297120481352E-2</v>
      </c>
      <c r="AI67" s="20">
        <f t="shared" si="8"/>
        <v>1.7516236961228109E-2</v>
      </c>
      <c r="AJ67" s="21">
        <f t="shared" si="9"/>
        <v>5.5391199668009594E-2</v>
      </c>
      <c r="AK67" s="22">
        <f t="shared" si="10"/>
        <v>3.9902918670580642E-3</v>
      </c>
      <c r="AL67" s="23">
        <f>VLOOKUP(D67,'[1]PV last14D'!$CL:$CP, 5, FALSE)/10000</f>
        <v>3.4612499999999997E-2</v>
      </c>
      <c r="AM67" s="23" t="str">
        <f>VLOOKUP(D67, '[2]0301'!$A:$D, 4, FALSE)</f>
        <v>Pfizer/BioNTech</v>
      </c>
      <c r="AN67" s="23">
        <f>VLOOKUP(AM67, [2]Efficacy!$A:$D, 3, FALSE)</f>
        <v>0.94499999999999995</v>
      </c>
      <c r="AO67" s="24">
        <f t="shared" si="11"/>
        <v>3929.9707834077158</v>
      </c>
      <c r="AP67" s="25">
        <f t="shared" si="12"/>
        <v>48180.970783407713</v>
      </c>
      <c r="AQ67" s="18" t="str">
        <f t="shared" si="13"/>
        <v>2031Q4</v>
      </c>
    </row>
    <row r="68" spans="1:43">
      <c r="A68" s="18" t="s">
        <v>307</v>
      </c>
      <c r="B68" s="18" t="s">
        <v>308</v>
      </c>
      <c r="C68" s="18" t="s">
        <v>131</v>
      </c>
      <c r="D68" s="18" t="s">
        <v>307</v>
      </c>
      <c r="E68" s="19">
        <v>5192135</v>
      </c>
      <c r="F68" s="19">
        <v>141808</v>
      </c>
      <c r="G68" s="19">
        <v>7546</v>
      </c>
      <c r="H68" s="19">
        <v>1577</v>
      </c>
      <c r="I68" s="19">
        <v>7</v>
      </c>
      <c r="J68" s="19">
        <v>132685</v>
      </c>
      <c r="K68" s="19">
        <v>226</v>
      </c>
      <c r="L68" s="19">
        <v>66</v>
      </c>
      <c r="M68" s="19">
        <v>312</v>
      </c>
      <c r="N68" s="18">
        <v>0</v>
      </c>
      <c r="O68" s="18">
        <v>2731.2078749878419</v>
      </c>
      <c r="P68" s="18">
        <v>29852.844735354531</v>
      </c>
      <c r="Q68" s="18">
        <v>145.33520411160339</v>
      </c>
      <c r="R68" s="18">
        <v>9.1489032258064512E-2</v>
      </c>
      <c r="S68" s="18"/>
      <c r="T68" s="18">
        <v>1.112067020196322E-2</v>
      </c>
      <c r="U68" s="18">
        <v>1.0076190476190481</v>
      </c>
      <c r="V68" s="18">
        <v>1.833333333333333</v>
      </c>
      <c r="W68" s="18">
        <v>5.821992576959464</v>
      </c>
      <c r="X68" s="18">
        <v>8.4086543978188245E-4</v>
      </c>
      <c r="Y68" s="18">
        <v>2116</v>
      </c>
      <c r="Z68" s="18">
        <v>22</v>
      </c>
      <c r="AA68" s="18">
        <v>1.039697542533081E-2</v>
      </c>
      <c r="AB68" s="19">
        <v>67660</v>
      </c>
      <c r="AC68" s="18">
        <v>48641</v>
      </c>
      <c r="AD68" s="18">
        <v>19019</v>
      </c>
      <c r="AE68" s="18">
        <v>1.303124822447798</v>
      </c>
      <c r="AF68" s="18">
        <v>2.731207874987843</v>
      </c>
      <c r="AG68" s="18">
        <v>3.9040202151908612</v>
      </c>
      <c r="AH68" s="20">
        <f t="shared" si="7"/>
        <v>1.112067020196322E-2</v>
      </c>
      <c r="AI68" s="20">
        <f t="shared" si="8"/>
        <v>1.039697542533081E-2</v>
      </c>
      <c r="AJ68" s="21">
        <f t="shared" si="9"/>
        <v>2.731207874987842E-2</v>
      </c>
      <c r="AK68" s="22">
        <f t="shared" si="10"/>
        <v>1.303124822447798E-2</v>
      </c>
      <c r="AL68" s="23">
        <f>VLOOKUP(D68,'[1]PV last14D'!$CL:$CP, 5, FALSE)/10000</f>
        <v>4.0233333333333329E-2</v>
      </c>
      <c r="AM68" s="23" t="str">
        <f>VLOOKUP(D68, '[2]0301'!$A:$D, 4, FALSE)</f>
        <v>Oxford/AstraZeneca</v>
      </c>
      <c r="AN68" s="23">
        <f>VLOOKUP(AM68, [2]Efficacy!$A:$D, 3, FALSE)</f>
        <v>0.8</v>
      </c>
      <c r="AO68" s="24">
        <f t="shared" si="11"/>
        <v>4147.5274769697426</v>
      </c>
      <c r="AP68" s="25">
        <f t="shared" si="12"/>
        <v>48398.527476969743</v>
      </c>
      <c r="AQ68" s="18" t="str">
        <f t="shared" si="13"/>
        <v>2032Q3</v>
      </c>
    </row>
    <row r="69" spans="1:43">
      <c r="A69" s="18" t="s">
        <v>449</v>
      </c>
      <c r="B69" s="18" t="s">
        <v>450</v>
      </c>
      <c r="C69" s="18" t="s">
        <v>104</v>
      </c>
      <c r="D69" s="18" t="s">
        <v>449</v>
      </c>
      <c r="E69" s="19">
        <v>1389012340</v>
      </c>
      <c r="F69" s="19">
        <v>11123619</v>
      </c>
      <c r="G69" s="19">
        <v>169786</v>
      </c>
      <c r="H69" s="19">
        <v>157275</v>
      </c>
      <c r="I69" s="19">
        <v>80</v>
      </c>
      <c r="J69" s="19">
        <v>10796558</v>
      </c>
      <c r="K69" s="19">
        <v>11990</v>
      </c>
      <c r="L69" s="19">
        <v>8944</v>
      </c>
      <c r="M69" s="19">
        <v>11563</v>
      </c>
      <c r="N69" s="18">
        <v>627668</v>
      </c>
      <c r="O69" s="18">
        <v>800.82938644015212</v>
      </c>
      <c r="P69" s="18">
        <v>15612.44401903586</v>
      </c>
      <c r="Q69" s="18">
        <v>12.2235055161569</v>
      </c>
      <c r="R69" s="18">
        <v>5.1294299948407902E-2</v>
      </c>
      <c r="S69" s="18">
        <v>1.8422159485587921E-2</v>
      </c>
      <c r="T69" s="18">
        <v>1.413883377343291E-2</v>
      </c>
      <c r="U69" s="18">
        <v>1.189990281827016</v>
      </c>
      <c r="V69" s="18">
        <v>1.1808510638297871</v>
      </c>
      <c r="W69" s="18">
        <v>1.108248922087639</v>
      </c>
      <c r="X69" s="18">
        <v>8.1210920588067892E-4</v>
      </c>
      <c r="Y69" s="18">
        <v>107756</v>
      </c>
      <c r="Z69" s="18">
        <v>777</v>
      </c>
      <c r="AA69" s="18">
        <v>7.2107353650840787E-3</v>
      </c>
      <c r="AB69" s="19">
        <v>14301266</v>
      </c>
      <c r="AC69" s="18">
        <v>11845075</v>
      </c>
      <c r="AD69" s="18">
        <v>2456191</v>
      </c>
      <c r="AE69" s="18">
        <v>1.029599636242253</v>
      </c>
      <c r="AF69" s="18">
        <v>0.80082938644015211</v>
      </c>
      <c r="AG69" s="18">
        <v>1.7274690590581789</v>
      </c>
      <c r="AH69" s="20">
        <f t="shared" si="7"/>
        <v>1.413883377343291E-2</v>
      </c>
      <c r="AI69" s="20">
        <f t="shared" si="8"/>
        <v>7.2107353650840787E-3</v>
      </c>
      <c r="AJ69" s="21">
        <f t="shared" si="9"/>
        <v>8.0082938644015205E-3</v>
      </c>
      <c r="AK69" s="22">
        <f t="shared" si="10"/>
        <v>1.0295996362422531E-2</v>
      </c>
      <c r="AL69" s="23">
        <f>VLOOKUP(D69,'[1]PV last14D'!$CL:$CP, 5, FALSE)/10000</f>
        <v>3.008125E-2</v>
      </c>
      <c r="AM69" s="23" t="str">
        <f>VLOOKUP(D69, '[2]0301'!$A:$D, 4, FALSE)</f>
        <v>Covaxin</v>
      </c>
      <c r="AN69" s="23">
        <f>VLOOKUP(AM69, [2]Efficacy!$A:$D, 3, FALSE)</f>
        <v>0.8</v>
      </c>
      <c r="AO69" s="24">
        <f t="shared" si="11"/>
        <v>5716.7945779399906</v>
      </c>
      <c r="AP69" s="25">
        <f t="shared" si="12"/>
        <v>49967.794577939989</v>
      </c>
      <c r="AQ69" s="18" t="str">
        <f t="shared" si="13"/>
        <v>2036Q4</v>
      </c>
    </row>
    <row r="70" spans="1:43">
      <c r="A70" s="18" t="s">
        <v>413</v>
      </c>
      <c r="B70" s="18" t="s">
        <v>414</v>
      </c>
      <c r="C70" s="18" t="s">
        <v>60</v>
      </c>
      <c r="D70" s="18" t="s">
        <v>413</v>
      </c>
      <c r="E70" s="19">
        <v>275443201</v>
      </c>
      <c r="F70" s="19">
        <v>1341314</v>
      </c>
      <c r="G70" s="19">
        <v>153074</v>
      </c>
      <c r="H70" s="19">
        <v>36325</v>
      </c>
      <c r="I70" s="19">
        <v>159</v>
      </c>
      <c r="J70" s="19">
        <v>1151915</v>
      </c>
      <c r="K70" s="19">
        <v>9212</v>
      </c>
      <c r="L70" s="19"/>
      <c r="M70" s="19">
        <v>6680</v>
      </c>
      <c r="N70" s="18">
        <v>35684</v>
      </c>
      <c r="O70" s="18">
        <v>486.96573200222139</v>
      </c>
      <c r="P70" s="18">
        <v>3933.614974217498</v>
      </c>
      <c r="Q70" s="18">
        <v>55.573707916645937</v>
      </c>
      <c r="R70" s="18">
        <v>0.1237959828793595</v>
      </c>
      <c r="S70" s="18">
        <v>0.187198744535366</v>
      </c>
      <c r="T70" s="18">
        <v>2.7081652767360961E-2</v>
      </c>
      <c r="U70" s="18">
        <v>0.80860668998351382</v>
      </c>
      <c r="V70" s="18">
        <v>1.2341389728096679</v>
      </c>
      <c r="W70" s="18">
        <v>2.721898992992648</v>
      </c>
      <c r="X70" s="18">
        <v>-7.3054323550719689E-3</v>
      </c>
      <c r="Y70" s="18">
        <v>52481</v>
      </c>
      <c r="Z70" s="18">
        <v>1634</v>
      </c>
      <c r="AA70" s="18">
        <v>3.1135077456603339E-2</v>
      </c>
      <c r="AB70" s="19">
        <v>2690163</v>
      </c>
      <c r="AC70" s="18">
        <v>1691724</v>
      </c>
      <c r="AD70" s="18">
        <v>998439</v>
      </c>
      <c r="AE70" s="18">
        <v>0.97666705521622221</v>
      </c>
      <c r="AF70" s="18">
        <v>0.48696573200222137</v>
      </c>
      <c r="AG70" s="18">
        <v>1.365966081696822</v>
      </c>
      <c r="AH70" s="20">
        <f t="shared" si="7"/>
        <v>2.7081652767360961E-2</v>
      </c>
      <c r="AI70" s="20">
        <f t="shared" si="8"/>
        <v>3.1135077456603339E-2</v>
      </c>
      <c r="AJ70" s="21">
        <f t="shared" si="9"/>
        <v>4.8696573200222139E-3</v>
      </c>
      <c r="AK70" s="22">
        <f t="shared" si="10"/>
        <v>9.7666705521622221E-3</v>
      </c>
      <c r="AL70" s="23">
        <f>VLOOKUP(D70,'[1]PV last14D'!$CL:$CP, 5, FALSE)/10000</f>
        <v>2.9543750000000001E-2</v>
      </c>
      <c r="AM70" s="23" t="str">
        <f>VLOOKUP(D70, '[2]0301'!$A:$D, 4, FALSE)</f>
        <v>Sinovac</v>
      </c>
      <c r="AN70" s="23">
        <f>VLOOKUP(AM70, [2]Efficacy!$A:$D, 3, FALSE)</f>
        <v>0.78</v>
      </c>
      <c r="AO70" s="24">
        <f t="shared" si="11"/>
        <v>5999.9790937137723</v>
      </c>
      <c r="AP70" s="25">
        <f t="shared" si="12"/>
        <v>50250.979093713773</v>
      </c>
      <c r="AQ70" s="18" t="str">
        <f t="shared" si="13"/>
        <v>2037Q3</v>
      </c>
    </row>
    <row r="71" spans="1:43">
      <c r="A71" s="18" t="s">
        <v>278</v>
      </c>
      <c r="B71" s="18" t="s">
        <v>279</v>
      </c>
      <c r="C71" s="18" t="s">
        <v>116</v>
      </c>
      <c r="D71" s="18" t="s">
        <v>278</v>
      </c>
      <c r="E71" s="19">
        <v>2875700</v>
      </c>
      <c r="F71" s="19">
        <v>107931</v>
      </c>
      <c r="G71" s="19">
        <v>35702</v>
      </c>
      <c r="H71" s="19">
        <v>1816</v>
      </c>
      <c r="I71" s="19">
        <v>20</v>
      </c>
      <c r="J71" s="19">
        <v>70413</v>
      </c>
      <c r="K71" s="19">
        <v>640</v>
      </c>
      <c r="L71" s="19">
        <v>46</v>
      </c>
      <c r="M71" s="19">
        <v>764</v>
      </c>
      <c r="N71" s="18">
        <v>2714</v>
      </c>
      <c r="O71" s="18">
        <v>3753.2079145947068</v>
      </c>
      <c r="P71" s="18">
        <v>16173.45342003686</v>
      </c>
      <c r="Q71" s="18">
        <v>1241.5064158291891</v>
      </c>
      <c r="R71" s="18">
        <v>0.23205977209202319</v>
      </c>
      <c r="S71" s="18">
        <v>0.2815033161385409</v>
      </c>
      <c r="T71" s="18">
        <v>1.682556448101102E-2</v>
      </c>
      <c r="U71" s="18">
        <v>0.89388029589778073</v>
      </c>
      <c r="V71" s="18">
        <v>1.1842105263157889</v>
      </c>
      <c r="W71" s="18">
        <v>33.015563912389027</v>
      </c>
      <c r="X71" s="18">
        <v>-6.6882206013779621E-3</v>
      </c>
      <c r="Y71" s="18">
        <v>6646</v>
      </c>
      <c r="Z71" s="18">
        <v>135</v>
      </c>
      <c r="AA71" s="18">
        <v>2.03129702076437E-2</v>
      </c>
      <c r="AB71" s="19">
        <v>10135</v>
      </c>
      <c r="AC71" s="18">
        <v>6073</v>
      </c>
      <c r="AD71" s="18">
        <v>655</v>
      </c>
      <c r="AE71" s="18">
        <v>0.35243592864346068</v>
      </c>
      <c r="AF71" s="18">
        <v>3.7532079145947068</v>
      </c>
      <c r="AG71" s="18">
        <v>4.0704002503738224</v>
      </c>
      <c r="AH71" s="20">
        <f t="shared" si="7"/>
        <v>1.682556448101102E-2</v>
      </c>
      <c r="AI71" s="20">
        <f t="shared" si="8"/>
        <v>2.03129702076437E-2</v>
      </c>
      <c r="AJ71" s="21">
        <f t="shared" si="9"/>
        <v>3.753207914594707E-2</v>
      </c>
      <c r="AK71" s="22">
        <f t="shared" si="10"/>
        <v>3.5243592864346068E-3</v>
      </c>
      <c r="AL71" s="23">
        <f>VLOOKUP(D71,'[1]PV last14D'!$CL:$CP, 5, FALSE)/10000</f>
        <v>2.2853333333333333E-2</v>
      </c>
      <c r="AM71" s="23" t="str">
        <f>VLOOKUP(D71, '[2]0301'!$A:$D, 4, FALSE)</f>
        <v>Pfizer/BioNTech</v>
      </c>
      <c r="AN71" s="23">
        <f>VLOOKUP(AM71, [2]Efficacy!$A:$D, 3, FALSE)</f>
        <v>0.94499999999999995</v>
      </c>
      <c r="AO71" s="24">
        <f t="shared" si="11"/>
        <v>6119.5630854328738</v>
      </c>
      <c r="AP71" s="25">
        <f t="shared" si="12"/>
        <v>50370.563085432877</v>
      </c>
      <c r="AQ71" s="18" t="str">
        <f t="shared" si="13"/>
        <v>2037Q4</v>
      </c>
    </row>
    <row r="72" spans="1:43">
      <c r="A72" s="18" t="s">
        <v>282</v>
      </c>
      <c r="B72" s="18" t="s">
        <v>281</v>
      </c>
      <c r="C72" s="18" t="s">
        <v>67</v>
      </c>
      <c r="D72" s="18" t="s">
        <v>280</v>
      </c>
      <c r="E72" s="19">
        <v>51298605</v>
      </c>
      <c r="F72" s="19">
        <v>90028</v>
      </c>
      <c r="G72" s="19">
        <v>7353</v>
      </c>
      <c r="H72" s="19">
        <v>1605</v>
      </c>
      <c r="I72" s="19">
        <v>2</v>
      </c>
      <c r="J72" s="19">
        <v>81070</v>
      </c>
      <c r="K72" s="19">
        <v>373</v>
      </c>
      <c r="L72" s="19">
        <v>131</v>
      </c>
      <c r="M72" s="19">
        <v>352</v>
      </c>
      <c r="N72" s="18">
        <v>16749</v>
      </c>
      <c r="O72" s="18">
        <v>175.4979497005815</v>
      </c>
      <c r="P72" s="18">
        <v>12994.0278103079</v>
      </c>
      <c r="Q72" s="18">
        <v>14.33372311001439</v>
      </c>
      <c r="R72" s="18">
        <v>1.350604695192067E-2</v>
      </c>
      <c r="S72" s="18">
        <v>2.101618007045197E-2</v>
      </c>
      <c r="T72" s="18">
        <v>1.7827786910738878E-2</v>
      </c>
      <c r="U72" s="18">
        <v>0.78263386396526768</v>
      </c>
      <c r="V72" s="18">
        <v>1.2285714285714291</v>
      </c>
      <c r="W72" s="18">
        <v>0.75301407179730184</v>
      </c>
      <c r="X72" s="18">
        <v>-2.7650161553658539E-2</v>
      </c>
      <c r="Y72" s="18">
        <v>2704</v>
      </c>
      <c r="Z72" s="18">
        <v>43</v>
      </c>
      <c r="AA72" s="18">
        <v>1.590236686390533E-2</v>
      </c>
      <c r="AB72" s="19">
        <v>21177</v>
      </c>
      <c r="AC72" s="18">
        <v>21177</v>
      </c>
      <c r="AD72" s="18">
        <v>0</v>
      </c>
      <c r="AE72" s="18">
        <v>4.1281824330310739E-2</v>
      </c>
      <c r="AF72" s="18">
        <v>0.1754979497005815</v>
      </c>
      <c r="AG72" s="18">
        <v>0.21265159159786121</v>
      </c>
      <c r="AH72" s="20">
        <f t="shared" si="7"/>
        <v>1.7827786910738878E-2</v>
      </c>
      <c r="AI72" s="20">
        <f t="shared" si="8"/>
        <v>1.590236686390533E-2</v>
      </c>
      <c r="AJ72" s="21">
        <f t="shared" si="9"/>
        <v>1.754979497005815E-3</v>
      </c>
      <c r="AK72" s="22">
        <f t="shared" si="10"/>
        <v>4.1281824330310739E-4</v>
      </c>
      <c r="AL72" s="23">
        <f>VLOOKUP(D72,'[1]PV last14D'!$CL:$CP, 5, FALSE)/10000</f>
        <v>2.6060000000000003E-2</v>
      </c>
      <c r="AM72" s="23" t="str">
        <f>VLOOKUP(D72, '[2]0301'!$A:$D, 4, FALSE)</f>
        <v>Oxford/AstraZeneca</v>
      </c>
      <c r="AN72" s="23">
        <f>VLOOKUP(AM72, [2]Efficacy!$A:$D, 3, FALSE)</f>
        <v>0.8</v>
      </c>
      <c r="AO72" s="24">
        <f t="shared" si="11"/>
        <v>6696.8523906914115</v>
      </c>
      <c r="AP72" s="25">
        <f t="shared" si="12"/>
        <v>50947.852390691412</v>
      </c>
      <c r="AQ72" s="18" t="str">
        <f t="shared" si="13"/>
        <v>2039Q2</v>
      </c>
    </row>
    <row r="73" spans="1:43">
      <c r="A73" s="18" t="s">
        <v>261</v>
      </c>
      <c r="B73" s="18" t="s">
        <v>263</v>
      </c>
      <c r="C73" s="18" t="s">
        <v>262</v>
      </c>
      <c r="D73" s="18" t="s">
        <v>261</v>
      </c>
      <c r="E73" s="19">
        <v>6507985</v>
      </c>
      <c r="F73" s="19">
        <v>59866</v>
      </c>
      <c r="G73" s="19">
        <v>2694</v>
      </c>
      <c r="H73" s="19">
        <v>1860</v>
      </c>
      <c r="I73" s="19">
        <v>6</v>
      </c>
      <c r="J73" s="19">
        <v>55312</v>
      </c>
      <c r="K73" s="19"/>
      <c r="L73" s="19">
        <v>43</v>
      </c>
      <c r="M73" s="19"/>
      <c r="N73" s="18">
        <v>0</v>
      </c>
      <c r="O73" s="18">
        <v>919.88534085435049</v>
      </c>
      <c r="P73" s="18">
        <v>11706.51130879988</v>
      </c>
      <c r="Q73" s="18">
        <v>41.395301310620717</v>
      </c>
      <c r="R73" s="18">
        <v>7.8578947782920183E-2</v>
      </c>
      <c r="S73" s="18"/>
      <c r="T73" s="18">
        <v>3.1069388300537869E-2</v>
      </c>
      <c r="U73" s="18">
        <v>0.52062706270627068</v>
      </c>
      <c r="V73" s="18">
        <v>0.92982456140350878</v>
      </c>
      <c r="W73" s="18">
        <v>1.385111630448705</v>
      </c>
      <c r="X73" s="18">
        <v>-2.3923310293734149E-3</v>
      </c>
      <c r="Y73" s="18">
        <v>631</v>
      </c>
      <c r="Z73" s="18">
        <v>53</v>
      </c>
      <c r="AA73" s="18">
        <v>8.3993660855784469E-2</v>
      </c>
      <c r="AB73" s="19">
        <v>6000</v>
      </c>
      <c r="AC73" s="18">
        <v>0</v>
      </c>
      <c r="AD73" s="18">
        <v>0</v>
      </c>
      <c r="AE73" s="18">
        <v>9.2194434990246599E-2</v>
      </c>
      <c r="AF73" s="18">
        <v>0.91988534085435048</v>
      </c>
      <c r="AG73" s="18">
        <v>1.002860332345572</v>
      </c>
      <c r="AH73" s="20">
        <f t="shared" si="7"/>
        <v>3.1069388300537869E-2</v>
      </c>
      <c r="AI73" s="20">
        <f t="shared" si="8"/>
        <v>8.3993660855784469E-2</v>
      </c>
      <c r="AJ73" s="21">
        <f t="shared" si="9"/>
        <v>9.1988534085435045E-3</v>
      </c>
      <c r="AK73" s="22">
        <f t="shared" si="10"/>
        <v>9.21944349902466E-4</v>
      </c>
      <c r="AL73" s="23">
        <f>VLOOKUP(D73,'[1]PV last14D'!$CL:$CP, 5, FALSE)/10000</f>
        <v>2.2124999999999999E-2</v>
      </c>
      <c r="AM73" s="23" t="str">
        <f>VLOOKUP(D73, '[2]0301'!$A:$D, 4, FALSE)</f>
        <v>Oxford/AstraZeneca</v>
      </c>
      <c r="AN73" s="23">
        <f>VLOOKUP(AM73, [2]Efficacy!$A:$D, 3, FALSE)</f>
        <v>0.8</v>
      </c>
      <c r="AO73" s="24">
        <f t="shared" si="11"/>
        <v>7801.4956932372352</v>
      </c>
      <c r="AP73" s="25">
        <f t="shared" si="12"/>
        <v>52052.495693237237</v>
      </c>
      <c r="AQ73" s="18" t="str">
        <f t="shared" si="13"/>
        <v>2042Q3</v>
      </c>
    </row>
    <row r="74" spans="1:43">
      <c r="A74" s="18" t="s">
        <v>232</v>
      </c>
      <c r="B74" s="18" t="s">
        <v>233</v>
      </c>
      <c r="C74" s="18" t="s">
        <v>85</v>
      </c>
      <c r="D74" s="18" t="s">
        <v>232</v>
      </c>
      <c r="E74" s="19">
        <v>17034286</v>
      </c>
      <c r="F74" s="19">
        <v>34732</v>
      </c>
      <c r="G74" s="19">
        <v>4691</v>
      </c>
      <c r="H74" s="19">
        <v>880</v>
      </c>
      <c r="I74" s="19">
        <v>8</v>
      </c>
      <c r="J74" s="19">
        <v>29161</v>
      </c>
      <c r="K74" s="19">
        <v>267</v>
      </c>
      <c r="L74" s="19">
        <v>53</v>
      </c>
      <c r="M74" s="19">
        <v>212</v>
      </c>
      <c r="N74" s="18">
        <v>1746</v>
      </c>
      <c r="O74" s="18">
        <v>203.8946627994857</v>
      </c>
      <c r="P74" s="18">
        <v>2293.5977475075861</v>
      </c>
      <c r="Q74" s="18">
        <v>27.538577196602191</v>
      </c>
      <c r="R74" s="18">
        <v>8.8897306871291895E-2</v>
      </c>
      <c r="S74" s="18">
        <v>0.1214203894616266</v>
      </c>
      <c r="T74" s="18">
        <v>2.5336865138776921E-2</v>
      </c>
      <c r="U74" s="18">
        <v>0.89528508771929827</v>
      </c>
      <c r="V74" s="18">
        <v>1.1000000000000001</v>
      </c>
      <c r="W74" s="18">
        <v>1.369506853916356</v>
      </c>
      <c r="X74" s="18">
        <v>2.7645634659678947E-4</v>
      </c>
      <c r="Y74" s="18">
        <v>1633</v>
      </c>
      <c r="Z74" s="18">
        <v>66</v>
      </c>
      <c r="AA74" s="18">
        <v>4.0416411512553582E-2</v>
      </c>
      <c r="AB74" s="19">
        <v>27018</v>
      </c>
      <c r="AC74" s="18">
        <v>27018</v>
      </c>
      <c r="AD74" s="18">
        <v>0</v>
      </c>
      <c r="AE74" s="18">
        <v>0.15860952434402009</v>
      </c>
      <c r="AF74" s="18">
        <v>0.2038946627994857</v>
      </c>
      <c r="AG74" s="18">
        <v>0.34664323470910369</v>
      </c>
      <c r="AH74" s="20">
        <f t="shared" si="7"/>
        <v>2.5336865138776921E-2</v>
      </c>
      <c r="AI74" s="20">
        <f t="shared" si="8"/>
        <v>4.0416411512553582E-2</v>
      </c>
      <c r="AJ74" s="21">
        <f t="shared" si="9"/>
        <v>2.0389466279948569E-3</v>
      </c>
      <c r="AK74" s="22">
        <f t="shared" si="10"/>
        <v>1.586095243440201E-3</v>
      </c>
      <c r="AL74" s="23">
        <f>VLOOKUP(D74,'[1]PV last14D'!$CL:$CP, 5, FALSE)/10000</f>
        <v>2.2285714285714287E-2</v>
      </c>
      <c r="AM74" s="23" t="str">
        <f>VLOOKUP(D74, '[2]0301'!$A:$D, 4, FALSE)</f>
        <v>Sinopharm/Beijing</v>
      </c>
      <c r="AN74" s="23">
        <f>VLOOKUP(AM74, [2]Efficacy!$A:$D, 3, FALSE)</f>
        <v>0.79339999999999999</v>
      </c>
      <c r="AO74" s="24">
        <f t="shared" si="11"/>
        <v>7887.7065044995024</v>
      </c>
      <c r="AP74" s="25">
        <f t="shared" si="12"/>
        <v>52138.706504499503</v>
      </c>
      <c r="AQ74" s="18" t="str">
        <f t="shared" si="13"/>
        <v>2042Q3</v>
      </c>
    </row>
    <row r="75" spans="1:43">
      <c r="A75" s="18" t="s">
        <v>168</v>
      </c>
      <c r="B75" s="18" t="s">
        <v>169</v>
      </c>
      <c r="C75" s="18" t="s">
        <v>49</v>
      </c>
      <c r="D75" s="18" t="s">
        <v>168</v>
      </c>
      <c r="E75" s="19">
        <v>789078</v>
      </c>
      <c r="F75" s="19">
        <v>8595</v>
      </c>
      <c r="G75" s="19">
        <v>405</v>
      </c>
      <c r="H75" s="19">
        <v>197</v>
      </c>
      <c r="I75" s="19">
        <v>2</v>
      </c>
      <c r="J75" s="19">
        <v>7993</v>
      </c>
      <c r="K75" s="19">
        <v>21</v>
      </c>
      <c r="L75" s="19">
        <v>5</v>
      </c>
      <c r="M75" s="19">
        <v>10</v>
      </c>
      <c r="N75" s="18">
        <v>461</v>
      </c>
      <c r="O75" s="18">
        <v>1089.2459300601461</v>
      </c>
      <c r="P75" s="18">
        <v>8328.5809514395278</v>
      </c>
      <c r="Q75" s="18">
        <v>51.325724453095887</v>
      </c>
      <c r="R75" s="18">
        <v>0.13078409592355331</v>
      </c>
      <c r="S75" s="18">
        <v>2.169197396963124E-2</v>
      </c>
      <c r="T75" s="18">
        <v>2.2920302501454329E-2</v>
      </c>
      <c r="U75" s="18">
        <v>0.86153846153846159</v>
      </c>
      <c r="V75" s="18">
        <v>2.666666666666667</v>
      </c>
      <c r="W75" s="18">
        <v>3.041524412035312</v>
      </c>
      <c r="X75" s="18">
        <v>-2.7849782613377232E-3</v>
      </c>
      <c r="Y75" s="18">
        <v>168</v>
      </c>
      <c r="Z75" s="18">
        <v>8</v>
      </c>
      <c r="AA75" s="18">
        <v>4.7619047619047623E-2</v>
      </c>
      <c r="AB75" s="19">
        <v>1852</v>
      </c>
      <c r="AC75" s="18">
        <v>1852</v>
      </c>
      <c r="AD75" s="18">
        <v>0</v>
      </c>
      <c r="AE75" s="18">
        <v>0.23470430046205831</v>
      </c>
      <c r="AF75" s="18">
        <v>1.089245930060146</v>
      </c>
      <c r="AG75" s="18">
        <v>1.300479800475999</v>
      </c>
      <c r="AH75" s="20">
        <f t="shared" si="7"/>
        <v>2.2920302501454329E-2</v>
      </c>
      <c r="AI75" s="20">
        <f t="shared" si="8"/>
        <v>4.7619047619047623E-2</v>
      </c>
      <c r="AJ75" s="21">
        <f t="shared" si="9"/>
        <v>1.0892459300601461E-2</v>
      </c>
      <c r="AK75" s="22">
        <f t="shared" si="10"/>
        <v>2.347043004620583E-3</v>
      </c>
      <c r="AL75" s="23">
        <f>VLOOKUP(D75,'[1]PV last14D'!$CL:$CP, 5, FALSE)/10000</f>
        <v>2.13875E-2</v>
      </c>
      <c r="AM75" s="23" t="str">
        <f>VLOOKUP(D75, '[2]0301'!$A:$D, 4, FALSE)</f>
        <v>Oxford/AstraZeneca</v>
      </c>
      <c r="AN75" s="23">
        <f>VLOOKUP(AM75, [2]Efficacy!$A:$D, 3, FALSE)</f>
        <v>0.8</v>
      </c>
      <c r="AO75" s="24">
        <f t="shared" si="11"/>
        <v>8044.0528754827619</v>
      </c>
      <c r="AP75" s="25">
        <f t="shared" si="12"/>
        <v>52295.052875482761</v>
      </c>
      <c r="AQ75" s="18" t="str">
        <f t="shared" si="13"/>
        <v>2043Q1</v>
      </c>
    </row>
    <row r="76" spans="1:43">
      <c r="A76" s="18" t="s">
        <v>430</v>
      </c>
      <c r="B76" s="18" t="s">
        <v>431</v>
      </c>
      <c r="C76" s="18" t="s">
        <v>55</v>
      </c>
      <c r="D76" s="18" t="s">
        <v>430</v>
      </c>
      <c r="E76" s="19">
        <v>51242817</v>
      </c>
      <c r="F76" s="19">
        <v>2255260</v>
      </c>
      <c r="G76" s="19">
        <v>43761</v>
      </c>
      <c r="H76" s="19">
        <v>59866</v>
      </c>
      <c r="I76" s="19">
        <v>100</v>
      </c>
      <c r="J76" s="19">
        <v>2151633</v>
      </c>
      <c r="K76" s="19">
        <v>3384</v>
      </c>
      <c r="L76" s="19">
        <v>2240</v>
      </c>
      <c r="M76" s="19">
        <v>3570</v>
      </c>
      <c r="N76" s="18">
        <v>32191</v>
      </c>
      <c r="O76" s="18">
        <v>4401.1241614605224</v>
      </c>
      <c r="P76" s="18">
        <v>22424.901035397801</v>
      </c>
      <c r="Q76" s="18">
        <v>85.399286303873581</v>
      </c>
      <c r="R76" s="18">
        <v>0.19626058346983691</v>
      </c>
      <c r="S76" s="18">
        <v>0.1109005622689572</v>
      </c>
      <c r="T76" s="18">
        <v>2.6545054672188571E-2</v>
      </c>
      <c r="U76" s="18">
        <v>0.82268432217008425</v>
      </c>
      <c r="V76" s="18">
        <v>0.75084175084175087</v>
      </c>
      <c r="W76" s="18">
        <v>7.1360524260683924</v>
      </c>
      <c r="X76" s="18">
        <v>-1.027916688047421E-2</v>
      </c>
      <c r="Y76" s="18">
        <v>25597</v>
      </c>
      <c r="Z76" s="18">
        <v>892</v>
      </c>
      <c r="AA76" s="18">
        <v>3.4847833730515303E-2</v>
      </c>
      <c r="AB76" s="19">
        <v>149133</v>
      </c>
      <c r="AC76" s="18">
        <v>149133</v>
      </c>
      <c r="AD76" s="18">
        <v>0</v>
      </c>
      <c r="AE76" s="18">
        <v>0.29103200942290108</v>
      </c>
      <c r="AF76" s="18">
        <v>4.4011241614605234</v>
      </c>
      <c r="AG76" s="18">
        <v>4.6630529699411332</v>
      </c>
      <c r="AH76" s="20">
        <f t="shared" si="7"/>
        <v>2.6545054672188571E-2</v>
      </c>
      <c r="AI76" s="20">
        <f t="shared" si="8"/>
        <v>3.4847833730515303E-2</v>
      </c>
      <c r="AJ76" s="21">
        <f t="shared" si="9"/>
        <v>4.401124161460522E-2</v>
      </c>
      <c r="AK76" s="22">
        <f t="shared" si="10"/>
        <v>2.910320094229011E-3</v>
      </c>
      <c r="AL76" s="23">
        <f>VLOOKUP(D76,'[1]PV last14D'!$CL:$CP, 5, FALSE)/10000</f>
        <v>1.7214285714285713E-2</v>
      </c>
      <c r="AM76" s="23" t="str">
        <f>VLOOKUP(D76, '[2]0301'!$A:$D, 4, FALSE)</f>
        <v>Pfizer/BioNTech</v>
      </c>
      <c r="AN76" s="23">
        <f>VLOOKUP(AM76, [2]Efficacy!$A:$D, 3, FALSE)</f>
        <v>0.94499999999999995</v>
      </c>
      <c r="AO76" s="24">
        <f t="shared" si="11"/>
        <v>8048.1159630044149</v>
      </c>
      <c r="AP76" s="25">
        <f t="shared" si="12"/>
        <v>52299.115963004413</v>
      </c>
      <c r="AQ76" s="18" t="str">
        <f t="shared" si="13"/>
        <v>2043Q1</v>
      </c>
    </row>
    <row r="77" spans="1:43">
      <c r="A77" s="18" t="s">
        <v>347</v>
      </c>
      <c r="B77" s="18" t="s">
        <v>348</v>
      </c>
      <c r="C77" s="18" t="s">
        <v>49</v>
      </c>
      <c r="D77" s="18" t="s">
        <v>347</v>
      </c>
      <c r="E77" s="19">
        <v>10920127</v>
      </c>
      <c r="F77" s="19">
        <v>239998</v>
      </c>
      <c r="G77" s="19">
        <v>44814</v>
      </c>
      <c r="H77" s="19">
        <v>3106</v>
      </c>
      <c r="I77" s="19">
        <v>6</v>
      </c>
      <c r="J77" s="19">
        <v>192078</v>
      </c>
      <c r="K77" s="19">
        <v>740</v>
      </c>
      <c r="L77" s="19">
        <v>203</v>
      </c>
      <c r="M77" s="19">
        <v>381</v>
      </c>
      <c r="N77" s="18">
        <v>3095</v>
      </c>
      <c r="O77" s="18">
        <v>2197.7583227740852</v>
      </c>
      <c r="P77" s="18">
        <v>11087.01391476491</v>
      </c>
      <c r="Q77" s="18">
        <v>410.37984265201311</v>
      </c>
      <c r="R77" s="18">
        <v>0.19822815590113621</v>
      </c>
      <c r="S77" s="18">
        <v>0.12310177705977381</v>
      </c>
      <c r="T77" s="18">
        <v>1.294177451478762E-2</v>
      </c>
      <c r="U77" s="18">
        <v>0.77382966723068247</v>
      </c>
      <c r="V77" s="18">
        <v>0.651685393258427</v>
      </c>
      <c r="W77" s="18">
        <v>5.384552762069525</v>
      </c>
      <c r="X77" s="18">
        <v>-3.4874379329105551E-3</v>
      </c>
      <c r="Y77" s="18">
        <v>4116</v>
      </c>
      <c r="Z77" s="18">
        <v>58</v>
      </c>
      <c r="AA77" s="18">
        <v>1.40913508260447E-2</v>
      </c>
      <c r="AB77" s="19">
        <v>26400</v>
      </c>
      <c r="AC77" s="18">
        <v>26400</v>
      </c>
      <c r="AD77" s="18">
        <v>0</v>
      </c>
      <c r="AE77" s="18">
        <v>0.2417554301337338</v>
      </c>
      <c r="AF77" s="18">
        <v>2.1977583227740851</v>
      </c>
      <c r="AG77" s="18">
        <v>2.415338209894446</v>
      </c>
      <c r="AH77" s="20">
        <f t="shared" si="7"/>
        <v>1.294177451478762E-2</v>
      </c>
      <c r="AI77" s="20">
        <f t="shared" si="8"/>
        <v>1.40913508260447E-2</v>
      </c>
      <c r="AJ77" s="21">
        <f t="shared" si="9"/>
        <v>2.1977583227740852E-2</v>
      </c>
      <c r="AK77" s="22">
        <f t="shared" si="10"/>
        <v>2.417554301337338E-3</v>
      </c>
      <c r="AL77" s="23">
        <f>VLOOKUP(D77,'[1]PV last14D'!$CL:$CP, 5, FALSE)/10000</f>
        <v>2.0188888888888888E-2</v>
      </c>
      <c r="AM77" s="23" t="str">
        <f>VLOOKUP(D77, '[2]0301'!$A:$D, 4, FALSE)</f>
        <v>Oxford/AstraZeneca</v>
      </c>
      <c r="AN77" s="23">
        <f>VLOOKUP(AM77, [2]Efficacy!$A:$D, 3, FALSE)</f>
        <v>0.8</v>
      </c>
      <c r="AO77" s="24">
        <f t="shared" si="11"/>
        <v>8384.0101203433078</v>
      </c>
      <c r="AP77" s="25">
        <f t="shared" si="12"/>
        <v>52635.010120343308</v>
      </c>
      <c r="AQ77" s="18" t="str">
        <f t="shared" si="13"/>
        <v>2044Q1</v>
      </c>
    </row>
    <row r="78" spans="1:43">
      <c r="A78" s="18" t="s">
        <v>84</v>
      </c>
      <c r="B78" s="18" t="s">
        <v>86</v>
      </c>
      <c r="C78" s="18" t="s">
        <v>85</v>
      </c>
      <c r="D78" s="18" t="s">
        <v>84</v>
      </c>
      <c r="E78" s="19">
        <v>1273175</v>
      </c>
      <c r="F78" s="19">
        <v>619</v>
      </c>
      <c r="G78" s="19">
        <v>21</v>
      </c>
      <c r="H78" s="19">
        <v>10</v>
      </c>
      <c r="I78" s="19"/>
      <c r="J78" s="19">
        <v>588</v>
      </c>
      <c r="K78" s="19">
        <v>17</v>
      </c>
      <c r="L78" s="19"/>
      <c r="M78" s="19">
        <v>9</v>
      </c>
      <c r="N78" s="18">
        <v>0</v>
      </c>
      <c r="O78" s="18">
        <v>48.618610952932627</v>
      </c>
      <c r="P78" s="18">
        <v>22742.513794254519</v>
      </c>
      <c r="Q78" s="18">
        <v>1.649419757692383</v>
      </c>
      <c r="R78" s="18">
        <v>2.1377852682765101E-3</v>
      </c>
      <c r="S78" s="18"/>
      <c r="T78" s="18">
        <v>1.6155088852988692E-2</v>
      </c>
      <c r="U78" s="18">
        <v>8</v>
      </c>
      <c r="V78" s="18">
        <v>0</v>
      </c>
      <c r="W78" s="18">
        <v>0.179528681109375</v>
      </c>
      <c r="X78" s="18">
        <v>-9.3396284936948671E-3</v>
      </c>
      <c r="Y78" s="18">
        <v>16</v>
      </c>
      <c r="Z78" s="18">
        <v>0</v>
      </c>
      <c r="AA78" s="18">
        <v>0</v>
      </c>
      <c r="AB78" s="19">
        <v>3843</v>
      </c>
      <c r="AC78" s="18">
        <v>3843</v>
      </c>
      <c r="AD78" s="18">
        <v>0</v>
      </c>
      <c r="AE78" s="18">
        <v>0.30184381565770613</v>
      </c>
      <c r="AF78" s="18">
        <v>4.8618610952932628E-2</v>
      </c>
      <c r="AG78" s="18">
        <v>0.32027804504486818</v>
      </c>
      <c r="AH78" s="20">
        <f t="shared" si="7"/>
        <v>1.6155088852988692E-2</v>
      </c>
      <c r="AI78" s="20">
        <f t="shared" si="8"/>
        <v>0</v>
      </c>
      <c r="AJ78" s="21">
        <f t="shared" si="9"/>
        <v>4.8618610952932625E-4</v>
      </c>
      <c r="AK78" s="22">
        <f t="shared" si="10"/>
        <v>3.0184381565770612E-3</v>
      </c>
      <c r="AL78" s="23">
        <f>VLOOKUP(D78,'[1]PV last14D'!$CL:$CP, 5, FALSE)/10000</f>
        <v>1.78E-2</v>
      </c>
      <c r="AM78" s="23" t="str">
        <f>VLOOKUP(D78, '[2]0301'!$A:$D, 4, FALSE)</f>
        <v>Oxford/AstraZeneca</v>
      </c>
      <c r="AN78" s="23">
        <f>VLOOKUP(AM78, [2]Efficacy!$A:$D, 3, FALSE)</f>
        <v>0.8</v>
      </c>
      <c r="AO78" s="24">
        <f t="shared" si="11"/>
        <v>9807.6746998292092</v>
      </c>
      <c r="AP78" s="25">
        <f t="shared" si="12"/>
        <v>54058.674699829207</v>
      </c>
      <c r="AQ78" s="18" t="str">
        <f t="shared" si="13"/>
        <v>2048Q1</v>
      </c>
    </row>
    <row r="79" spans="1:43">
      <c r="A79" s="18" t="s">
        <v>243</v>
      </c>
      <c r="B79" s="18" t="s">
        <v>244</v>
      </c>
      <c r="C79" s="18" t="s">
        <v>64</v>
      </c>
      <c r="D79" s="18" t="s">
        <v>243</v>
      </c>
      <c r="E79" s="19">
        <v>25696142</v>
      </c>
      <c r="F79" s="19">
        <v>28975</v>
      </c>
      <c r="G79" s="19">
        <v>1891</v>
      </c>
      <c r="H79" s="19">
        <v>909</v>
      </c>
      <c r="I79" s="19"/>
      <c r="J79" s="19">
        <v>26175</v>
      </c>
      <c r="K79" s="19">
        <v>7</v>
      </c>
      <c r="L79" s="19"/>
      <c r="M79" s="19">
        <v>5</v>
      </c>
      <c r="N79" s="18">
        <v>24803</v>
      </c>
      <c r="O79" s="18">
        <v>112.76011784181451</v>
      </c>
      <c r="P79" s="18">
        <v>55926.049132200467</v>
      </c>
      <c r="Q79" s="18">
        <v>7.3590813749394757</v>
      </c>
      <c r="R79" s="18">
        <v>2.016236075880618E-3</v>
      </c>
      <c r="S79" s="18">
        <v>2.015885175180422E-4</v>
      </c>
      <c r="T79" s="18">
        <v>3.1371872303710087E-2</v>
      </c>
      <c r="U79" s="18">
        <v>1.5</v>
      </c>
      <c r="V79" s="18">
        <v>0</v>
      </c>
      <c r="W79" s="18">
        <v>2.5017652177402459E-2</v>
      </c>
      <c r="X79" s="18">
        <v>-3.2315600776634951E-3</v>
      </c>
      <c r="Y79" s="18">
        <v>45</v>
      </c>
      <c r="Z79" s="18">
        <v>0</v>
      </c>
      <c r="AA79" s="18">
        <v>0</v>
      </c>
      <c r="AB79" s="19">
        <v>33702</v>
      </c>
      <c r="AC79" s="18">
        <v>33702</v>
      </c>
      <c r="AD79" s="18">
        <v>0</v>
      </c>
      <c r="AE79" s="18">
        <v>0.13115587546177171</v>
      </c>
      <c r="AF79" s="18">
        <v>0.1127601178418145</v>
      </c>
      <c r="AG79" s="18">
        <v>0.23080040575740901</v>
      </c>
      <c r="AH79" s="20">
        <f t="shared" si="7"/>
        <v>3.1371872303710087E-2</v>
      </c>
      <c r="AI79" s="20">
        <f t="shared" si="8"/>
        <v>0</v>
      </c>
      <c r="AJ79" s="21">
        <f t="shared" si="9"/>
        <v>1.1276011784181451E-3</v>
      </c>
      <c r="AK79" s="22">
        <f t="shared" si="10"/>
        <v>1.311558754617717E-3</v>
      </c>
      <c r="AL79" s="23">
        <f>VLOOKUP(D79,'[1]PV last14D'!$CL:$CP, 5, FALSE)/10000</f>
        <v>1.1644444444444445E-2</v>
      </c>
      <c r="AM79" s="23" t="str">
        <f>VLOOKUP(D79, '[2]0301'!$A:$D, 4, FALSE)</f>
        <v>Pfizer/BioNTech</v>
      </c>
      <c r="AN79" s="23">
        <f>VLOOKUP(AM79, [2]Efficacy!$A:$D, 3, FALSE)</f>
        <v>0.94499999999999995</v>
      </c>
      <c r="AO79" s="24">
        <f t="shared" si="11"/>
        <v>12690.888537077881</v>
      </c>
      <c r="AP79" s="25">
        <f t="shared" si="12"/>
        <v>56941.888537077881</v>
      </c>
      <c r="AQ79" s="18" t="str">
        <f t="shared" si="13"/>
        <v>2055Q4</v>
      </c>
    </row>
    <row r="80" spans="1:43">
      <c r="A80" s="18" t="s">
        <v>359</v>
      </c>
      <c r="B80" s="18" t="s">
        <v>360</v>
      </c>
      <c r="C80" s="18" t="s">
        <v>55</v>
      </c>
      <c r="D80" s="18" t="s">
        <v>359</v>
      </c>
      <c r="E80" s="19">
        <v>17820433</v>
      </c>
      <c r="F80" s="19">
        <v>286367</v>
      </c>
      <c r="G80" s="19">
        <v>22637</v>
      </c>
      <c r="H80" s="19">
        <v>15832</v>
      </c>
      <c r="I80" s="19">
        <v>21</v>
      </c>
      <c r="J80" s="19">
        <v>247898</v>
      </c>
      <c r="K80" s="19"/>
      <c r="L80" s="19">
        <v>524</v>
      </c>
      <c r="M80" s="19">
        <v>212</v>
      </c>
      <c r="N80" s="18">
        <v>1598</v>
      </c>
      <c r="O80" s="18">
        <v>1606.958708579079</v>
      </c>
      <c r="P80" s="18">
        <v>5674.7162091964883</v>
      </c>
      <c r="Q80" s="18">
        <v>127.0283387614656</v>
      </c>
      <c r="R80" s="18">
        <v>0.2831786911167169</v>
      </c>
      <c r="S80" s="18">
        <v>0.13266583229036299</v>
      </c>
      <c r="T80" s="18">
        <v>5.5285699818764043E-2</v>
      </c>
      <c r="U80" s="18">
        <v>1.5685977707444609</v>
      </c>
      <c r="V80" s="18">
        <v>1.484375</v>
      </c>
      <c r="W80" s="18">
        <v>9.1379854318274489</v>
      </c>
      <c r="X80" s="18">
        <v>-5.8465057076850114E-3</v>
      </c>
      <c r="Y80" s="18">
        <v>11399</v>
      </c>
      <c r="Z80" s="18">
        <v>285</v>
      </c>
      <c r="AA80" s="18">
        <v>2.5002193174839898E-2</v>
      </c>
      <c r="AB80" s="19">
        <v>42114</v>
      </c>
      <c r="AC80" s="18">
        <v>35886</v>
      </c>
      <c r="AD80" s="18">
        <v>6228</v>
      </c>
      <c r="AE80" s="18">
        <v>0.23632422399612851</v>
      </c>
      <c r="AF80" s="18">
        <v>1.6069587085790791</v>
      </c>
      <c r="AG80" s="18">
        <v>1.819650510175594</v>
      </c>
      <c r="AH80" s="20">
        <f t="shared" si="7"/>
        <v>5.5285699818764043E-2</v>
      </c>
      <c r="AI80" s="20">
        <f t="shared" si="8"/>
        <v>2.5002193174839898E-2</v>
      </c>
      <c r="AJ80" s="21">
        <f t="shared" si="9"/>
        <v>1.6069587085790791E-2</v>
      </c>
      <c r="AK80" s="22">
        <f t="shared" si="10"/>
        <v>2.363242239961285E-3</v>
      </c>
      <c r="AL80" s="23">
        <f>VLOOKUP(D80,'[1]PV last14D'!$CL:$CP, 5, FALSE)/10000</f>
        <v>9.233333333333333E-3</v>
      </c>
      <c r="AM80" s="23" t="str">
        <f>VLOOKUP(D80, '[2]0301'!$A:$D, 4, FALSE)</f>
        <v>Pfizer/BioNTech</v>
      </c>
      <c r="AN80" s="23">
        <f>VLOOKUP(AM80, [2]Efficacy!$A:$D, 3, FALSE)</f>
        <v>0.94499999999999995</v>
      </c>
      <c r="AO80" s="24">
        <f t="shared" si="11"/>
        <v>15650.994921914562</v>
      </c>
      <c r="AP80" s="25">
        <f t="shared" si="12"/>
        <v>59901.994921914564</v>
      </c>
      <c r="AQ80" s="18" t="str">
        <f t="shared" si="13"/>
        <v>2063Q4</v>
      </c>
    </row>
    <row r="81" spans="1:43">
      <c r="A81" s="18" t="s">
        <v>241</v>
      </c>
      <c r="B81" s="18" t="s">
        <v>242</v>
      </c>
      <c r="C81" s="18" t="s">
        <v>110</v>
      </c>
      <c r="D81" s="18" t="s">
        <v>241</v>
      </c>
      <c r="E81" s="19">
        <v>15006223</v>
      </c>
      <c r="F81" s="19">
        <v>36115</v>
      </c>
      <c r="G81" s="19">
        <v>1742</v>
      </c>
      <c r="H81" s="19">
        <v>1468</v>
      </c>
      <c r="I81" s="19">
        <v>5</v>
      </c>
      <c r="J81" s="19">
        <v>32905</v>
      </c>
      <c r="K81" s="19">
        <v>239</v>
      </c>
      <c r="L81" s="19">
        <v>41</v>
      </c>
      <c r="M81" s="19">
        <v>26</v>
      </c>
      <c r="N81" s="18">
        <v>914</v>
      </c>
      <c r="O81" s="18">
        <v>240.6668220244361</v>
      </c>
      <c r="P81" s="18">
        <v>2262.5813304253838</v>
      </c>
      <c r="Q81" s="18">
        <v>11.608517346436869</v>
      </c>
      <c r="R81" s="18">
        <v>0.10636825239744591</v>
      </c>
      <c r="S81" s="18">
        <v>2.8446389496717722E-2</v>
      </c>
      <c r="T81" s="18">
        <v>4.0647930222899073E-2</v>
      </c>
      <c r="U81" s="18">
        <v>0.39531250000000001</v>
      </c>
      <c r="V81" s="18">
        <v>0.87096774193548387</v>
      </c>
      <c r="W81" s="18">
        <v>0.24085245929543461</v>
      </c>
      <c r="X81" s="18">
        <v>8.4194518970449829E-4</v>
      </c>
      <c r="Y81" s="18">
        <v>253</v>
      </c>
      <c r="Z81" s="18">
        <v>27</v>
      </c>
      <c r="AA81" s="18">
        <v>0.1067193675889328</v>
      </c>
      <c r="AB81" s="19">
        <v>21456</v>
      </c>
      <c r="AC81" s="18">
        <v>21456</v>
      </c>
      <c r="AD81" s="18">
        <v>0</v>
      </c>
      <c r="AE81" s="18">
        <v>0.14298068208102729</v>
      </c>
      <c r="AF81" s="18">
        <v>0.24066682202443609</v>
      </c>
      <c r="AG81" s="18">
        <v>0.36934943589736069</v>
      </c>
      <c r="AH81" s="20">
        <f t="shared" si="7"/>
        <v>4.0647930222899073E-2</v>
      </c>
      <c r="AI81" s="20">
        <f t="shared" si="8"/>
        <v>0.1067193675889328</v>
      </c>
      <c r="AJ81" s="21">
        <f t="shared" si="9"/>
        <v>2.4066682202443612E-3</v>
      </c>
      <c r="AK81" s="22">
        <f t="shared" si="10"/>
        <v>1.4298068208102729E-3</v>
      </c>
      <c r="AL81" s="23">
        <f>VLOOKUP(D81,'[1]PV last14D'!$CL:$CP, 5, FALSE)/10000</f>
        <v>9.7249999999999993E-3</v>
      </c>
      <c r="AM81" s="23" t="str">
        <f>VLOOKUP(D81, '[2]0301'!$A:$D, 4, FALSE)</f>
        <v>Sinopharm/Beijing</v>
      </c>
      <c r="AN81" s="23">
        <f>VLOOKUP(AM81, [2]Efficacy!$A:$D, 3, FALSE)</f>
        <v>0.79339999999999999</v>
      </c>
      <c r="AO81" s="24">
        <f t="shared" si="11"/>
        <v>18067.466039917759</v>
      </c>
      <c r="AP81" s="25">
        <f t="shared" si="12"/>
        <v>62318.466039917759</v>
      </c>
      <c r="AQ81" s="18" t="str">
        <f t="shared" si="13"/>
        <v>2070Q3</v>
      </c>
    </row>
    <row r="82" spans="1:43">
      <c r="A82" s="18" t="s">
        <v>422</v>
      </c>
      <c r="B82" s="18" t="s">
        <v>423</v>
      </c>
      <c r="C82" s="18" t="s">
        <v>110</v>
      </c>
      <c r="D82" s="18" t="s">
        <v>422</v>
      </c>
      <c r="E82" s="19">
        <v>59804451</v>
      </c>
      <c r="F82" s="19">
        <v>1513959</v>
      </c>
      <c r="G82" s="19">
        <v>32546</v>
      </c>
      <c r="H82" s="19">
        <v>50077</v>
      </c>
      <c r="I82" s="19">
        <v>84</v>
      </c>
      <c r="J82" s="19">
        <v>1431336</v>
      </c>
      <c r="K82" s="19">
        <v>1077</v>
      </c>
      <c r="L82" s="19">
        <v>546</v>
      </c>
      <c r="M82" s="19">
        <v>566</v>
      </c>
      <c r="N82" s="18">
        <v>0</v>
      </c>
      <c r="O82" s="18">
        <v>2531.5155890319938</v>
      </c>
      <c r="P82" s="18">
        <v>15178.60100412927</v>
      </c>
      <c r="Q82" s="18">
        <v>54.420698553022419</v>
      </c>
      <c r="R82" s="18">
        <v>0.16678187853698151</v>
      </c>
      <c r="S82" s="18"/>
      <c r="T82" s="18">
        <v>3.307685346829075E-2</v>
      </c>
      <c r="U82" s="18">
        <v>0.80238034078260123</v>
      </c>
      <c r="V82" s="18">
        <v>0.87784090909090906</v>
      </c>
      <c r="W82" s="18">
        <v>2.2384860379610969</v>
      </c>
      <c r="X82" s="18">
        <v>-1.2107134350833651E-2</v>
      </c>
      <c r="Y82" s="18">
        <v>9371</v>
      </c>
      <c r="Z82" s="18">
        <v>927</v>
      </c>
      <c r="AA82" s="18">
        <v>9.8922206808238183E-2</v>
      </c>
      <c r="AB82" s="19">
        <v>70527</v>
      </c>
      <c r="AC82" s="18">
        <v>70527</v>
      </c>
      <c r="AD82" s="18">
        <v>70527</v>
      </c>
      <c r="AE82" s="18">
        <v>0.1179293494392249</v>
      </c>
      <c r="AF82" s="18">
        <v>2.531515589031994</v>
      </c>
      <c r="AG82" s="18">
        <v>2.6376520035272959</v>
      </c>
      <c r="AH82" s="20">
        <f t="shared" si="7"/>
        <v>3.307685346829075E-2</v>
      </c>
      <c r="AI82" s="20">
        <f t="shared" si="8"/>
        <v>9.8922206808238183E-2</v>
      </c>
      <c r="AJ82" s="21">
        <f t="shared" si="9"/>
        <v>2.5315155890319938E-2</v>
      </c>
      <c r="AK82" s="22">
        <f t="shared" si="10"/>
        <v>1.179293494392249E-3</v>
      </c>
      <c r="AL82" s="23">
        <f>VLOOKUP(D82,'[1]PV last14D'!$CL:$CP, 5, FALSE)/10000</f>
        <v>7.8416666666666669E-3</v>
      </c>
      <c r="AM82" s="23" t="str">
        <f>VLOOKUP(D82, '[2]0301'!$A:$D, 4, FALSE)</f>
        <v>Johnson&amp;Johnson</v>
      </c>
      <c r="AN82" s="23">
        <f>VLOOKUP(AM82, [2]Efficacy!$A:$D, 3, FALSE)</f>
        <v>0.66</v>
      </c>
      <c r="AO82" s="24">
        <f t="shared" si="11"/>
        <v>26057.218713420167</v>
      </c>
      <c r="AP82" s="25">
        <f t="shared" si="12"/>
        <v>70308.218713420167</v>
      </c>
      <c r="AQ82" s="18" t="str">
        <f t="shared" si="13"/>
        <v>2092Q2</v>
      </c>
    </row>
    <row r="83" spans="1:43">
      <c r="A83" s="18" t="s">
        <v>82</v>
      </c>
      <c r="B83" s="18" t="s">
        <v>83</v>
      </c>
      <c r="C83" s="18" t="s">
        <v>60</v>
      </c>
      <c r="D83" s="18" t="s">
        <v>82</v>
      </c>
      <c r="E83" s="19">
        <v>16872270</v>
      </c>
      <c r="F83" s="19">
        <v>820</v>
      </c>
      <c r="G83" s="19">
        <v>343</v>
      </c>
      <c r="H83" s="19" t="s">
        <v>47</v>
      </c>
      <c r="I83" s="19"/>
      <c r="J83" s="19">
        <v>477</v>
      </c>
      <c r="K83" s="19"/>
      <c r="L83" s="19"/>
      <c r="M83" s="19">
        <v>15</v>
      </c>
      <c r="N83" s="18">
        <v>8556</v>
      </c>
      <c r="O83" s="18">
        <v>4.8600455066212191</v>
      </c>
      <c r="P83" s="18">
        <v>2924.4256996835638</v>
      </c>
      <c r="Q83" s="18">
        <v>2.0329214741110708</v>
      </c>
      <c r="R83" s="18">
        <v>1.661880316243664E-3</v>
      </c>
      <c r="S83" s="18">
        <v>1.7531556802244041E-3</v>
      </c>
      <c r="T83" s="18"/>
      <c r="U83" s="18">
        <v>2.8314606741573032</v>
      </c>
      <c r="V83" s="18">
        <v>0</v>
      </c>
      <c r="W83" s="18">
        <v>0.21336785151019991</v>
      </c>
      <c r="X83" s="18">
        <v>-2.4156688871716102E-3</v>
      </c>
      <c r="Y83" s="18">
        <v>252</v>
      </c>
      <c r="Z83" s="18">
        <v>0</v>
      </c>
      <c r="AA83" s="18">
        <v>0</v>
      </c>
      <c r="AB83" s="19">
        <v>13101</v>
      </c>
      <c r="AC83" s="18">
        <v>13101</v>
      </c>
      <c r="AD83" s="18">
        <v>0</v>
      </c>
      <c r="AE83" s="18">
        <v>7.7648117295420233E-2</v>
      </c>
      <c r="AF83" s="18">
        <v>4.8600455066212193E-3</v>
      </c>
      <c r="AG83" s="18">
        <v>7.4743351072499437E-2</v>
      </c>
      <c r="AH83" s="20">
        <f t="shared" si="7"/>
        <v>0</v>
      </c>
      <c r="AI83" s="20">
        <f t="shared" si="8"/>
        <v>0</v>
      </c>
      <c r="AJ83" s="21">
        <f t="shared" si="9"/>
        <v>4.8600455066212193E-5</v>
      </c>
      <c r="AK83" s="22">
        <f t="shared" si="10"/>
        <v>7.7648117295420237E-4</v>
      </c>
      <c r="AL83" s="23">
        <f>VLOOKUP(D83,'[1]PV last14D'!$CL:$CP, 5, FALSE)/10000</f>
        <v>5.8266666666666666E-3</v>
      </c>
      <c r="AM83" s="23" t="str">
        <f>VLOOKUP(D83, '[2]0301'!$A:$D, 4, FALSE)</f>
        <v>Sinopharm/Beijing</v>
      </c>
      <c r="AN83" s="23">
        <f>VLOOKUP(AM83, [2]Efficacy!$A:$D, 3, FALSE)</f>
        <v>0.79339999999999999</v>
      </c>
      <c r="AO83" s="24">
        <f t="shared" si="11"/>
        <v>30268.740397623475</v>
      </c>
      <c r="AP83" s="25">
        <f t="shared" si="12"/>
        <v>74519.740397623478</v>
      </c>
      <c r="AQ83" s="18" t="str">
        <f t="shared" si="13"/>
        <v>2104Q1</v>
      </c>
    </row>
    <row r="84" spans="1:43">
      <c r="A84" s="18" t="s">
        <v>357</v>
      </c>
      <c r="B84" s="18" t="s">
        <v>358</v>
      </c>
      <c r="C84" s="18" t="s">
        <v>116</v>
      </c>
      <c r="D84" s="18" t="s">
        <v>357</v>
      </c>
      <c r="E84" s="19">
        <v>9447249</v>
      </c>
      <c r="F84" s="19">
        <v>288267</v>
      </c>
      <c r="G84" s="19">
        <v>7619</v>
      </c>
      <c r="H84" s="19">
        <v>1986</v>
      </c>
      <c r="I84" s="19">
        <v>10</v>
      </c>
      <c r="J84" s="19">
        <v>278662</v>
      </c>
      <c r="K84" s="19">
        <v>668</v>
      </c>
      <c r="L84" s="19"/>
      <c r="M84" s="19">
        <v>961</v>
      </c>
      <c r="N84" s="18">
        <v>10359</v>
      </c>
      <c r="O84" s="18">
        <v>3051.3327213033131</v>
      </c>
      <c r="P84" s="18">
        <v>51955.833915248768</v>
      </c>
      <c r="Q84" s="18">
        <v>80.647816099692093</v>
      </c>
      <c r="R84" s="18">
        <v>5.8729357058933902E-2</v>
      </c>
      <c r="S84" s="18">
        <v>9.2769572352543683E-2</v>
      </c>
      <c r="T84" s="18">
        <v>6.8894462425459733E-3</v>
      </c>
      <c r="U84" s="18">
        <v>0.9112627986348123</v>
      </c>
      <c r="V84" s="18">
        <v>1.0317460317460321</v>
      </c>
      <c r="W84" s="18">
        <v>13.32360654106064</v>
      </c>
      <c r="X84" s="18">
        <v>-3.0539537713249508E-3</v>
      </c>
      <c r="Y84" s="18">
        <v>8811</v>
      </c>
      <c r="Z84" s="18">
        <v>65</v>
      </c>
      <c r="AA84" s="18">
        <v>7.377142208602883E-3</v>
      </c>
      <c r="AB84" s="19">
        <v>20944</v>
      </c>
      <c r="AC84" s="18">
        <v>20944</v>
      </c>
      <c r="AD84" s="18">
        <v>0</v>
      </c>
      <c r="AE84" s="18">
        <v>0.221694167264989</v>
      </c>
      <c r="AF84" s="18">
        <v>3.051332721303313</v>
      </c>
      <c r="AG84" s="18">
        <v>3.2508574718418028</v>
      </c>
      <c r="AH84" s="20">
        <f t="shared" si="7"/>
        <v>6.8894462425459733E-3</v>
      </c>
      <c r="AI84" s="20">
        <f t="shared" si="8"/>
        <v>7.377142208602883E-3</v>
      </c>
      <c r="AJ84" s="21">
        <f t="shared" si="9"/>
        <v>3.0513327213033129E-2</v>
      </c>
      <c r="AK84" s="22">
        <f t="shared" si="10"/>
        <v>2.2169416726498898E-3</v>
      </c>
      <c r="AL84" s="23">
        <f>VLOOKUP(D84,'[1]PV last14D'!$CL:$CP, 5, FALSE)/10000</f>
        <v>4.3E-3</v>
      </c>
      <c r="AM84" s="23" t="str">
        <f>VLOOKUP(D84, '[2]0301'!$A:$D, 4, FALSE)</f>
        <v>SputnikV</v>
      </c>
      <c r="AN84" s="23">
        <f>VLOOKUP(AM84, [2]Efficacy!$A:$D, 3, FALSE)</f>
        <v>0.93199999999999994</v>
      </c>
      <c r="AO84" s="24">
        <f t="shared" si="11"/>
        <v>33359.296235528098</v>
      </c>
      <c r="AP84" s="25">
        <f t="shared" si="12"/>
        <v>77610.296235528105</v>
      </c>
      <c r="AQ84" s="18" t="str">
        <f t="shared" si="13"/>
        <v>2112Q2</v>
      </c>
    </row>
    <row r="85" spans="1:43">
      <c r="A85" s="18" t="s">
        <v>172</v>
      </c>
      <c r="B85" s="18" t="s">
        <v>173</v>
      </c>
      <c r="C85" s="18" t="s">
        <v>49</v>
      </c>
      <c r="D85" s="18" t="s">
        <v>172</v>
      </c>
      <c r="E85" s="19">
        <v>1402506</v>
      </c>
      <c r="F85" s="19">
        <v>7716</v>
      </c>
      <c r="G85" s="19">
        <v>103</v>
      </c>
      <c r="H85" s="19">
        <v>139</v>
      </c>
      <c r="I85" s="19"/>
      <c r="J85" s="19">
        <v>7474</v>
      </c>
      <c r="K85" s="19">
        <v>8</v>
      </c>
      <c r="L85" s="19">
        <v>2</v>
      </c>
      <c r="M85" s="19">
        <v>3</v>
      </c>
      <c r="N85" s="18">
        <v>1570</v>
      </c>
      <c r="O85" s="18">
        <v>550.15807419005694</v>
      </c>
      <c r="P85" s="18">
        <v>6969.667152939096</v>
      </c>
      <c r="Q85" s="18">
        <v>7.3439971023296868</v>
      </c>
      <c r="R85" s="18">
        <v>7.8936061381074174E-2</v>
      </c>
      <c r="S85" s="18">
        <v>1.910828025477707E-3</v>
      </c>
      <c r="T85" s="18">
        <v>1.8014515292897871E-2</v>
      </c>
      <c r="U85" s="18">
        <v>0.94444444444444442</v>
      </c>
      <c r="V85" s="18">
        <v>0</v>
      </c>
      <c r="W85" s="18">
        <v>0.34631886474231532</v>
      </c>
      <c r="X85" s="18">
        <v>-1.6366907973032489E-3</v>
      </c>
      <c r="Y85" s="18">
        <v>34</v>
      </c>
      <c r="Z85" s="18">
        <v>0</v>
      </c>
      <c r="AA85" s="18">
        <v>0</v>
      </c>
      <c r="AB85" s="19">
        <v>440</v>
      </c>
      <c r="AC85" s="18">
        <v>440</v>
      </c>
      <c r="AD85" s="18">
        <v>0</v>
      </c>
      <c r="AE85" s="18">
        <v>3.1372414806068567E-2</v>
      </c>
      <c r="AF85" s="18">
        <v>0.55015807419005691</v>
      </c>
      <c r="AG85" s="18">
        <v>0.57839324751551857</v>
      </c>
      <c r="AH85" s="20">
        <f t="shared" si="7"/>
        <v>1.8014515292897871E-2</v>
      </c>
      <c r="AI85" s="20">
        <f t="shared" si="8"/>
        <v>0</v>
      </c>
      <c r="AJ85" s="21">
        <f t="shared" si="9"/>
        <v>5.5015807419005695E-3</v>
      </c>
      <c r="AK85" s="22">
        <f t="shared" si="10"/>
        <v>3.1372414806068565E-4</v>
      </c>
      <c r="AL85" s="23">
        <f>VLOOKUP(D85,'[1]PV last14D'!$CL:$CP, 5, FALSE)/10000</f>
        <v>4.4999999999999997E-3</v>
      </c>
      <c r="AM85" s="23" t="str">
        <f>VLOOKUP(D85, '[2]0301'!$A:$D, 4, FALSE)</f>
        <v>Oxford/AstraZeneca</v>
      </c>
      <c r="AN85" s="23">
        <f>VLOOKUP(AM85, [2]Efficacy!$A:$D, 3, FALSE)</f>
        <v>0.8</v>
      </c>
      <c r="AO85" s="24">
        <f t="shared" si="11"/>
        <v>38576.27386660417</v>
      </c>
      <c r="AP85" s="25">
        <f t="shared" si="12"/>
        <v>82827.27386660417</v>
      </c>
      <c r="AQ85" s="18" t="str">
        <f t="shared" si="13"/>
        <v>2126Q4</v>
      </c>
    </row>
    <row r="86" spans="1:43">
      <c r="A86" s="18" t="s">
        <v>332</v>
      </c>
      <c r="B86" s="18" t="s">
        <v>333</v>
      </c>
      <c r="C86" s="18" t="s">
        <v>284</v>
      </c>
      <c r="D86" s="18" t="s">
        <v>332</v>
      </c>
      <c r="E86" s="19">
        <v>18925661</v>
      </c>
      <c r="F86" s="19">
        <v>213431</v>
      </c>
      <c r="G86" s="19">
        <v>14002</v>
      </c>
      <c r="H86" s="19">
        <v>2540</v>
      </c>
      <c r="I86" s="19"/>
      <c r="J86" s="19">
        <v>196889</v>
      </c>
      <c r="K86" s="19">
        <v>346</v>
      </c>
      <c r="L86" s="19">
        <v>221</v>
      </c>
      <c r="M86" s="19">
        <v>622</v>
      </c>
      <c r="N86" s="18">
        <v>0</v>
      </c>
      <c r="O86" s="18">
        <v>1127.7333985851269</v>
      </c>
      <c r="P86" s="18">
        <v>39203.116868678982</v>
      </c>
      <c r="Q86" s="18">
        <v>73.984205888502387</v>
      </c>
      <c r="R86" s="18">
        <v>2.876642187310675E-2</v>
      </c>
      <c r="S86" s="18"/>
      <c r="T86" s="18">
        <v>1.1900801664238091E-2</v>
      </c>
      <c r="U86" s="18">
        <v>0.95851370851370854</v>
      </c>
      <c r="V86" s="18">
        <v>0</v>
      </c>
      <c r="W86" s="18">
        <v>4.0111827911472</v>
      </c>
      <c r="X86" s="18">
        <v>-1.598685309694326E-3</v>
      </c>
      <c r="Y86" s="18">
        <v>5314</v>
      </c>
      <c r="Z86" s="18">
        <v>0</v>
      </c>
      <c r="AA86" s="18">
        <v>0</v>
      </c>
      <c r="AB86" s="19">
        <v>22294</v>
      </c>
      <c r="AC86" s="18">
        <v>20157</v>
      </c>
      <c r="AD86" s="18">
        <v>2137</v>
      </c>
      <c r="AE86" s="18">
        <v>0.11779773504344181</v>
      </c>
      <c r="AF86" s="18">
        <v>1.127733398585127</v>
      </c>
      <c r="AG86" s="18">
        <v>1.2337513601242249</v>
      </c>
      <c r="AH86" s="20">
        <f t="shared" si="7"/>
        <v>1.1900801664238091E-2</v>
      </c>
      <c r="AI86" s="20">
        <f t="shared" si="8"/>
        <v>0</v>
      </c>
      <c r="AJ86" s="21">
        <f t="shared" si="9"/>
        <v>1.1277333985851269E-2</v>
      </c>
      <c r="AK86" s="22">
        <f t="shared" si="10"/>
        <v>1.177977350434418E-3</v>
      </c>
      <c r="AL86" s="23">
        <f>VLOOKUP(D86,'[1]PV last14D'!$CL:$CP, 5, FALSE)/10000</f>
        <v>3.6899999999999997E-3</v>
      </c>
      <c r="AM86" s="23" t="str">
        <f>VLOOKUP(D86, '[2]0301'!$A:$D, 4, FALSE)</f>
        <v>SputnikV</v>
      </c>
      <c r="AN86" s="23">
        <f>VLOOKUP(AM86, [2]Efficacy!$A:$D, 3, FALSE)</f>
        <v>0.93199999999999994</v>
      </c>
      <c r="AO86" s="24">
        <f t="shared" si="11"/>
        <v>40020.803736397305</v>
      </c>
      <c r="AP86" s="25">
        <f t="shared" si="12"/>
        <v>84271.803736397298</v>
      </c>
      <c r="AQ86" s="18" t="str">
        <f t="shared" si="13"/>
        <v>2130Q3</v>
      </c>
    </row>
    <row r="87" spans="1:43">
      <c r="A87" s="18" t="s">
        <v>303</v>
      </c>
      <c r="B87" s="18" t="s">
        <v>304</v>
      </c>
      <c r="C87" s="18" t="s">
        <v>55</v>
      </c>
      <c r="D87" s="18" t="s">
        <v>303</v>
      </c>
      <c r="E87" s="19">
        <v>7190634</v>
      </c>
      <c r="F87" s="19">
        <v>160448</v>
      </c>
      <c r="G87" s="19">
        <v>22858</v>
      </c>
      <c r="H87" s="19">
        <v>3198</v>
      </c>
      <c r="I87" s="19">
        <v>17</v>
      </c>
      <c r="J87" s="19">
        <v>134392</v>
      </c>
      <c r="K87" s="19">
        <v>957</v>
      </c>
      <c r="L87" s="19">
        <v>262</v>
      </c>
      <c r="M87" s="19">
        <v>974</v>
      </c>
      <c r="N87" s="18">
        <v>3735</v>
      </c>
      <c r="O87" s="18">
        <v>2231.3470550719171</v>
      </c>
      <c r="P87" s="18">
        <v>10504.17807386664</v>
      </c>
      <c r="Q87" s="18">
        <v>317.88573858716768</v>
      </c>
      <c r="R87" s="18">
        <v>0.2124247170393358</v>
      </c>
      <c r="S87" s="18">
        <v>0.26077643908969211</v>
      </c>
      <c r="T87" s="18">
        <v>1.9931691264459511E-2</v>
      </c>
      <c r="U87" s="18">
        <v>1.0300145444929261</v>
      </c>
      <c r="V87" s="18">
        <v>0.92913385826771655</v>
      </c>
      <c r="W87" s="18">
        <v>15.476481529405371</v>
      </c>
      <c r="X87" s="18">
        <v>-1.5748540929147309E-3</v>
      </c>
      <c r="Y87" s="18">
        <v>7790</v>
      </c>
      <c r="Z87" s="18">
        <v>118</v>
      </c>
      <c r="AA87" s="18">
        <v>1.5147625160462129E-2</v>
      </c>
      <c r="AB87" s="19">
        <v>1000</v>
      </c>
      <c r="AC87" s="18">
        <v>1000</v>
      </c>
      <c r="AD87" s="18">
        <v>0</v>
      </c>
      <c r="AE87" s="18">
        <v>1.3906979551455411E-2</v>
      </c>
      <c r="AF87" s="18">
        <v>2.2313470550719172</v>
      </c>
      <c r="AG87" s="18">
        <v>2.2438633366682268</v>
      </c>
      <c r="AH87" s="20">
        <f t="shared" si="7"/>
        <v>1.9931691264459511E-2</v>
      </c>
      <c r="AI87" s="20">
        <f t="shared" si="8"/>
        <v>1.5147625160462129E-2</v>
      </c>
      <c r="AJ87" s="21">
        <f t="shared" si="9"/>
        <v>2.231347055071917E-2</v>
      </c>
      <c r="AK87" s="22">
        <f t="shared" si="10"/>
        <v>1.390697955145541E-4</v>
      </c>
      <c r="AL87" s="23">
        <f>VLOOKUP(D87,'[1]PV last14D'!$CL:$CP, 5, FALSE)/10000</f>
        <v>3.5000000000000001E-3</v>
      </c>
      <c r="AM87" s="23" t="str">
        <f>VLOOKUP(D87, '[2]0301'!$A:$D, 4, FALSE)</f>
        <v>SputnikV</v>
      </c>
      <c r="AN87" s="23">
        <f>VLOOKUP(AM87, [2]Efficacy!$A:$D, 3, FALSE)</f>
        <v>0.93199999999999994</v>
      </c>
      <c r="AO87" s="24">
        <f t="shared" si="11"/>
        <v>41546.396255338506</v>
      </c>
      <c r="AP87" s="25">
        <f t="shared" si="12"/>
        <v>85797.396255338506</v>
      </c>
      <c r="AQ87" s="18" t="str">
        <f t="shared" si="13"/>
        <v>2134Q4</v>
      </c>
    </row>
    <row r="88" spans="1:43">
      <c r="A88" s="18" t="s">
        <v>133</v>
      </c>
      <c r="B88" s="18" t="s">
        <v>134</v>
      </c>
      <c r="C88" s="18" t="s">
        <v>64</v>
      </c>
      <c r="D88" s="18" t="s">
        <v>133</v>
      </c>
      <c r="E88" s="19">
        <v>5002100</v>
      </c>
      <c r="F88" s="19">
        <v>2378</v>
      </c>
      <c r="G88" s="19">
        <v>67</v>
      </c>
      <c r="H88" s="19">
        <v>26</v>
      </c>
      <c r="I88" s="19"/>
      <c r="J88" s="19">
        <v>2285</v>
      </c>
      <c r="K88" s="19"/>
      <c r="L88" s="19"/>
      <c r="M88" s="19">
        <v>2</v>
      </c>
      <c r="N88" s="18">
        <v>4649</v>
      </c>
      <c r="O88" s="18">
        <v>47.540033186061862</v>
      </c>
      <c r="P88" s="18">
        <v>34226.20499390256</v>
      </c>
      <c r="Q88" s="18">
        <v>1.339437436276764</v>
      </c>
      <c r="R88" s="18">
        <v>1.3889951630492239E-3</v>
      </c>
      <c r="S88" s="18">
        <v>4.3020004302000427E-4</v>
      </c>
      <c r="T88" s="18">
        <v>1.093355761143818E-2</v>
      </c>
      <c r="U88" s="18">
        <v>1.05</v>
      </c>
      <c r="V88" s="18">
        <v>0</v>
      </c>
      <c r="W88" s="18">
        <v>5.9974810579556587E-2</v>
      </c>
      <c r="X88" s="18">
        <v>-1.441978735424642E-2</v>
      </c>
      <c r="Y88" s="18">
        <v>21</v>
      </c>
      <c r="Z88" s="18">
        <v>0</v>
      </c>
      <c r="AA88" s="18">
        <v>0</v>
      </c>
      <c r="AB88" s="19">
        <v>1500</v>
      </c>
      <c r="AC88" s="18">
        <v>1500</v>
      </c>
      <c r="AD88" s="18">
        <v>0</v>
      </c>
      <c r="AE88" s="18">
        <v>2.998740528977829E-2</v>
      </c>
      <c r="AF88" s="18">
        <v>4.7540033186061863E-2</v>
      </c>
      <c r="AG88" s="18">
        <v>7.4528697946862316E-2</v>
      </c>
      <c r="AH88" s="20">
        <f t="shared" si="7"/>
        <v>1.093355761143818E-2</v>
      </c>
      <c r="AI88" s="20">
        <f t="shared" si="8"/>
        <v>0</v>
      </c>
      <c r="AJ88" s="21">
        <f t="shared" si="9"/>
        <v>4.7540033186061864E-4</v>
      </c>
      <c r="AK88" s="22">
        <f t="shared" si="10"/>
        <v>2.9987405289778288E-4</v>
      </c>
      <c r="AL88" s="23">
        <f>VLOOKUP(D88,'[1]PV last14D'!$CL:$CP, 5, FALSE)/10000</f>
        <v>2.7600000000000003E-3</v>
      </c>
      <c r="AM88" s="23" t="str">
        <f>VLOOKUP(D88, '[2]0301'!$A:$D, 4, FALSE)</f>
        <v>Pfizer/BioNTech</v>
      </c>
      <c r="AN88" s="23">
        <f>VLOOKUP(AM88, [2]Efficacy!$A:$D, 3, FALSE)</f>
        <v>0.94499999999999995</v>
      </c>
      <c r="AO88" s="24">
        <f t="shared" si="11"/>
        <v>53629.54598406142</v>
      </c>
      <c r="AP88" s="25">
        <f t="shared" si="12"/>
        <v>97880.54598406142</v>
      </c>
      <c r="AQ88" s="18" t="str">
        <f t="shared" si="13"/>
        <v>2167Q4</v>
      </c>
    </row>
    <row r="89" spans="1:43">
      <c r="A89" s="18" t="s">
        <v>417</v>
      </c>
      <c r="B89" s="18" t="s">
        <v>418</v>
      </c>
      <c r="C89" s="18" t="s">
        <v>116</v>
      </c>
      <c r="D89" s="18" t="s">
        <v>417</v>
      </c>
      <c r="E89" s="19">
        <v>43558040</v>
      </c>
      <c r="F89" s="19">
        <v>1352134</v>
      </c>
      <c r="G89" s="19">
        <v>154360</v>
      </c>
      <c r="H89" s="19">
        <v>26050</v>
      </c>
      <c r="I89" s="19">
        <v>68</v>
      </c>
      <c r="J89" s="19">
        <v>1171724</v>
      </c>
      <c r="K89" s="19">
        <v>1701</v>
      </c>
      <c r="L89" s="19">
        <v>177</v>
      </c>
      <c r="M89" s="19">
        <v>4285</v>
      </c>
      <c r="N89" s="18">
        <v>75599</v>
      </c>
      <c r="O89" s="18">
        <v>3104.2122189152678</v>
      </c>
      <c r="P89" s="18">
        <v>15890.460176812359</v>
      </c>
      <c r="Q89" s="18">
        <v>354.37774518779997</v>
      </c>
      <c r="R89" s="18">
        <v>0.195350681124074</v>
      </c>
      <c r="S89" s="18">
        <v>5.6680643923861428E-2</v>
      </c>
      <c r="T89" s="18">
        <v>1.9265841994950201E-2</v>
      </c>
      <c r="U89" s="18">
        <v>1.3008453505718549</v>
      </c>
      <c r="V89" s="18">
        <v>1.170157068062827</v>
      </c>
      <c r="W89" s="18">
        <v>14.58546540923985</v>
      </c>
      <c r="X89" s="18">
        <v>-6.4251986548049854E-3</v>
      </c>
      <c r="Y89" s="18">
        <v>44472</v>
      </c>
      <c r="Z89" s="18">
        <v>894</v>
      </c>
      <c r="AA89" s="18">
        <v>2.0102536427415E-2</v>
      </c>
      <c r="AB89" s="19">
        <v>4905</v>
      </c>
      <c r="AC89" s="18">
        <v>4905</v>
      </c>
      <c r="AD89" s="18">
        <v>0</v>
      </c>
      <c r="AE89" s="18">
        <v>1.1260837264486651E-2</v>
      </c>
      <c r="AF89" s="18">
        <v>3.1042122189152681</v>
      </c>
      <c r="AG89" s="18">
        <v>3.1143469724533062</v>
      </c>
      <c r="AH89" s="20">
        <f t="shared" si="7"/>
        <v>1.9265841994950201E-2</v>
      </c>
      <c r="AI89" s="20">
        <f t="shared" si="8"/>
        <v>2.0102536427415E-2</v>
      </c>
      <c r="AJ89" s="21">
        <f t="shared" si="9"/>
        <v>3.1042122189152678E-2</v>
      </c>
      <c r="AK89" s="22">
        <f t="shared" si="10"/>
        <v>1.1260837264486651E-4</v>
      </c>
      <c r="AL89" s="23">
        <f>VLOOKUP(D89,'[1]PV last14D'!$CL:$CP, 5, FALSE)/10000</f>
        <v>2.5500000000000002E-3</v>
      </c>
      <c r="AM89" s="23" t="str">
        <f>VLOOKUP(D89, '[2]0301'!$A:$D, 4, FALSE)</f>
        <v>Oxford/AstraZeneca</v>
      </c>
      <c r="AN89" s="23">
        <f>VLOOKUP(AM89, [2]Efficacy!$A:$D, 3, FALSE)</f>
        <v>0.8</v>
      </c>
      <c r="AO89" s="24">
        <f t="shared" si="11"/>
        <v>65579.689653116598</v>
      </c>
      <c r="AP89" s="25">
        <f t="shared" si="12"/>
        <v>109830.6896531166</v>
      </c>
      <c r="AQ89" s="18" t="str">
        <f t="shared" si="13"/>
        <v>2200Q3</v>
      </c>
    </row>
    <row r="90" spans="1:43">
      <c r="A90" s="18" t="s">
        <v>372</v>
      </c>
      <c r="B90" s="18" t="s">
        <v>373</v>
      </c>
      <c r="C90" s="18" t="s">
        <v>67</v>
      </c>
      <c r="D90" s="18" t="s">
        <v>372</v>
      </c>
      <c r="E90" s="19">
        <v>126217845</v>
      </c>
      <c r="F90" s="19">
        <v>432773</v>
      </c>
      <c r="G90" s="19">
        <v>14282</v>
      </c>
      <c r="H90" s="19">
        <v>7887</v>
      </c>
      <c r="I90" s="19">
        <v>27</v>
      </c>
      <c r="J90" s="19">
        <v>410604</v>
      </c>
      <c r="K90" s="19">
        <v>1285</v>
      </c>
      <c r="L90" s="19">
        <v>436</v>
      </c>
      <c r="M90" s="19">
        <v>1033</v>
      </c>
      <c r="N90" s="18">
        <v>21520</v>
      </c>
      <c r="O90" s="18">
        <v>342.87782365480888</v>
      </c>
      <c r="P90" s="18">
        <v>6541.4696313346176</v>
      </c>
      <c r="Q90" s="18">
        <v>11.315357190577931</v>
      </c>
      <c r="R90" s="18">
        <v>5.241602315363092E-2</v>
      </c>
      <c r="S90" s="18">
        <v>4.8001858736059479E-2</v>
      </c>
      <c r="T90" s="18">
        <v>1.8224334697404879E-2</v>
      </c>
      <c r="U90" s="18">
        <v>0.73112582781456958</v>
      </c>
      <c r="V90" s="18">
        <v>0.79118773946360155</v>
      </c>
      <c r="W90" s="18">
        <v>0.81220120430899223</v>
      </c>
      <c r="X90" s="18">
        <v>-3.387924251288111E-3</v>
      </c>
      <c r="Y90" s="18">
        <v>7176</v>
      </c>
      <c r="Z90" s="18">
        <v>413</v>
      </c>
      <c r="AA90" s="18">
        <v>5.7552954292084728E-2</v>
      </c>
      <c r="AB90" s="19">
        <v>31785</v>
      </c>
      <c r="AC90" s="18">
        <v>31785</v>
      </c>
      <c r="AD90" s="18">
        <v>0</v>
      </c>
      <c r="AE90" s="18">
        <v>2.51826514705587E-2</v>
      </c>
      <c r="AF90" s="18">
        <v>0.3428778236548089</v>
      </c>
      <c r="AG90" s="18">
        <v>0.36554220997831172</v>
      </c>
      <c r="AH90" s="20">
        <f t="shared" si="7"/>
        <v>1.8224334697404879E-2</v>
      </c>
      <c r="AI90" s="20">
        <f t="shared" si="8"/>
        <v>5.7552954292084728E-2</v>
      </c>
      <c r="AJ90" s="21">
        <f t="shared" si="9"/>
        <v>3.4287782365480888E-3</v>
      </c>
      <c r="AK90" s="22">
        <f t="shared" si="10"/>
        <v>2.5182651470558699E-4</v>
      </c>
      <c r="AL90" s="23">
        <f>VLOOKUP(D90,'[1]PV last14D'!$CL:$CP, 5, FALSE)/10000</f>
        <v>2.023076923076923E-3</v>
      </c>
      <c r="AM90" s="23" t="str">
        <f>VLOOKUP(D90, '[2]0301'!$A:$D, 4, FALSE)</f>
        <v>Pfizer/BioNTech</v>
      </c>
      <c r="AN90" s="23">
        <f>VLOOKUP(AM90, [2]Efficacy!$A:$D, 3, FALSE)</f>
        <v>0.94499999999999995</v>
      </c>
      <c r="AO90" s="24">
        <f t="shared" si="11"/>
        <v>72857.980071686441</v>
      </c>
      <c r="AP90" s="25">
        <f t="shared" si="12"/>
        <v>117108.98007168644</v>
      </c>
      <c r="AQ90" s="18" t="str">
        <f t="shared" si="13"/>
        <v>2220Q3</v>
      </c>
    </row>
    <row r="91" spans="1:43">
      <c r="A91" s="18" t="s">
        <v>388</v>
      </c>
      <c r="B91" s="18" t="s">
        <v>389</v>
      </c>
      <c r="C91" s="18" t="s">
        <v>131</v>
      </c>
      <c r="D91" s="18" t="s">
        <v>388</v>
      </c>
      <c r="E91" s="19">
        <v>223725678</v>
      </c>
      <c r="F91" s="19">
        <v>581365</v>
      </c>
      <c r="G91" s="19">
        <v>22098</v>
      </c>
      <c r="H91" s="19">
        <v>12896</v>
      </c>
      <c r="I91" s="19">
        <v>36</v>
      </c>
      <c r="J91" s="19">
        <v>546371</v>
      </c>
      <c r="K91" s="19">
        <v>1094</v>
      </c>
      <c r="L91" s="19">
        <v>1568</v>
      </c>
      <c r="M91" s="19">
        <v>1392</v>
      </c>
      <c r="N91" s="18">
        <v>38338</v>
      </c>
      <c r="O91" s="18">
        <v>259.85617976314728</v>
      </c>
      <c r="P91" s="18">
        <v>4018.3925601959741</v>
      </c>
      <c r="Q91" s="18">
        <v>9.8772747936425969</v>
      </c>
      <c r="R91" s="18">
        <v>6.4666698405014544E-2</v>
      </c>
      <c r="S91" s="18">
        <v>3.6308623298033277E-2</v>
      </c>
      <c r="T91" s="18">
        <v>2.2182277914907161E-2</v>
      </c>
      <c r="U91" s="18">
        <v>1.0937386459973359</v>
      </c>
      <c r="V91" s="18">
        <v>0.98239436619718312</v>
      </c>
      <c r="W91" s="18">
        <v>0.57666284383451827</v>
      </c>
      <c r="X91" s="18">
        <v>-1.084787908438703E-2</v>
      </c>
      <c r="Y91" s="18">
        <v>9031</v>
      </c>
      <c r="Z91" s="18">
        <v>279</v>
      </c>
      <c r="AA91" s="18">
        <v>3.0893588749861589E-2</v>
      </c>
      <c r="AB91" s="19">
        <v>72882</v>
      </c>
      <c r="AC91" s="18">
        <v>72882</v>
      </c>
      <c r="AD91" s="18">
        <v>0</v>
      </c>
      <c r="AE91" s="18">
        <v>3.2576502014221187E-2</v>
      </c>
      <c r="AF91" s="18">
        <v>0.25985617976314729</v>
      </c>
      <c r="AG91" s="18">
        <v>0.28917503157594637</v>
      </c>
      <c r="AH91" s="20">
        <f t="shared" si="7"/>
        <v>2.2182277914907161E-2</v>
      </c>
      <c r="AI91" s="20">
        <f t="shared" si="8"/>
        <v>3.0893588749861589E-2</v>
      </c>
      <c r="AJ91" s="21">
        <f t="shared" si="9"/>
        <v>2.5985617976314727E-3</v>
      </c>
      <c r="AK91" s="22">
        <f t="shared" si="10"/>
        <v>3.257650201422119E-4</v>
      </c>
      <c r="AL91" s="23">
        <f>VLOOKUP(D91,'[1]PV last14D'!$CL:$CP, 5, FALSE)/10000</f>
        <v>1.7571428571428573E-3</v>
      </c>
      <c r="AM91" s="23" t="str">
        <f>VLOOKUP(D91, '[2]0301'!$A:$D, 4, FALSE)</f>
        <v>Oxford/AstraZeneca</v>
      </c>
      <c r="AN91" s="23">
        <f>VLOOKUP(AM91, [2]Efficacy!$A:$D, 3, FALSE)</f>
        <v>0.8</v>
      </c>
      <c r="AO91" s="24">
        <f t="shared" si="11"/>
        <v>99205.242385369522</v>
      </c>
      <c r="AP91" s="25">
        <f t="shared" si="12"/>
        <v>143456.24238536952</v>
      </c>
      <c r="AQ91" s="18" t="str">
        <f t="shared" si="13"/>
        <v>2292Q4</v>
      </c>
    </row>
    <row r="92" spans="1:43">
      <c r="A92" s="18" t="s">
        <v>421</v>
      </c>
      <c r="B92" s="18" t="s">
        <v>420</v>
      </c>
      <c r="C92" s="18" t="s">
        <v>131</v>
      </c>
      <c r="D92" s="18" t="s">
        <v>419</v>
      </c>
      <c r="E92" s="19">
        <v>84705636</v>
      </c>
      <c r="F92" s="19">
        <v>1639679</v>
      </c>
      <c r="G92" s="19">
        <v>179564</v>
      </c>
      <c r="H92" s="19">
        <v>60181</v>
      </c>
      <c r="I92" s="19">
        <v>108</v>
      </c>
      <c r="J92" s="19">
        <v>1399934</v>
      </c>
      <c r="K92" s="19">
        <v>6809</v>
      </c>
      <c r="L92" s="19">
        <v>3727</v>
      </c>
      <c r="M92" s="19">
        <v>8510</v>
      </c>
      <c r="N92" s="18">
        <v>58609</v>
      </c>
      <c r="O92" s="18">
        <v>1935.737782548495</v>
      </c>
      <c r="P92" s="18">
        <v>12882.742536753991</v>
      </c>
      <c r="Q92" s="18">
        <v>211.98589430342039</v>
      </c>
      <c r="R92" s="18">
        <v>0.1502582060478122</v>
      </c>
      <c r="S92" s="18">
        <v>0.14519954273234489</v>
      </c>
      <c r="T92" s="18">
        <v>3.6702915631657167E-2</v>
      </c>
      <c r="U92" s="18">
        <v>1.0204792718481119</v>
      </c>
      <c r="V92" s="18">
        <v>1.119485294117647</v>
      </c>
      <c r="W92" s="18">
        <v>9.6812583150564251</v>
      </c>
      <c r="X92" s="18">
        <v>-1.8827020680273001E-2</v>
      </c>
      <c r="Y92" s="18">
        <v>57404</v>
      </c>
      <c r="Z92" s="18">
        <v>609</v>
      </c>
      <c r="AA92" s="18">
        <v>1.0609016793254831E-2</v>
      </c>
      <c r="AB92" s="19">
        <v>10000</v>
      </c>
      <c r="AC92" s="18">
        <v>10000</v>
      </c>
      <c r="AD92" s="18">
        <v>0</v>
      </c>
      <c r="AE92" s="18">
        <v>1.180558989014615E-2</v>
      </c>
      <c r="AF92" s="18">
        <v>1.9357377825484949</v>
      </c>
      <c r="AG92" s="18">
        <v>1.9463628134496269</v>
      </c>
      <c r="AH92" s="20">
        <f t="shared" si="7"/>
        <v>3.6702915631657167E-2</v>
      </c>
      <c r="AI92" s="20">
        <f t="shared" si="8"/>
        <v>1.0609016793254831E-2</v>
      </c>
      <c r="AJ92" s="21">
        <f t="shared" si="9"/>
        <v>1.935737782548495E-2</v>
      </c>
      <c r="AK92" s="22">
        <f t="shared" si="10"/>
        <v>1.1805589890146149E-4</v>
      </c>
      <c r="AL92" s="23" t="e">
        <f>VLOOKUP(D92,'[1]PV last14D'!$CL:$CP, 5, FALSE)/10000</f>
        <v>#N/A</v>
      </c>
      <c r="AM92" s="23" t="e">
        <f>VLOOKUP(D92, '[2]0301'!$A:$D, 4, FALSE)</f>
        <v>#N/A</v>
      </c>
      <c r="AN92" s="23" t="e">
        <f>VLOOKUP(AM92, [2]Efficacy!$A:$D, 3, FALSE)</f>
        <v>#N/A</v>
      </c>
      <c r="AO92" s="24" t="e">
        <f t="shared" si="11"/>
        <v>#N/A</v>
      </c>
      <c r="AP92" s="25" t="e">
        <f t="shared" si="12"/>
        <v>#N/A</v>
      </c>
      <c r="AQ92" s="18" t="e">
        <f t="shared" si="13"/>
        <v>#N/A</v>
      </c>
    </row>
    <row r="93" spans="1:43">
      <c r="A93" s="18" t="s">
        <v>410</v>
      </c>
      <c r="B93" s="18" t="s">
        <v>409</v>
      </c>
      <c r="C93" s="18" t="s">
        <v>116</v>
      </c>
      <c r="D93" s="18" t="s">
        <v>408</v>
      </c>
      <c r="E93" s="19">
        <v>10722222</v>
      </c>
      <c r="F93" s="19">
        <v>1240092</v>
      </c>
      <c r="G93" s="19">
        <v>137345</v>
      </c>
      <c r="H93" s="19">
        <v>20605</v>
      </c>
      <c r="I93" s="19">
        <v>145</v>
      </c>
      <c r="J93" s="19">
        <v>1082142</v>
      </c>
      <c r="K93" s="19">
        <v>408</v>
      </c>
      <c r="L93" s="19">
        <v>1507</v>
      </c>
      <c r="M93" s="19">
        <v>4575</v>
      </c>
      <c r="N93" s="18">
        <v>42291</v>
      </c>
      <c r="O93" s="18">
        <v>11565.625110168399</v>
      </c>
      <c r="P93" s="18">
        <v>75237.576688861693</v>
      </c>
      <c r="Q93" s="18">
        <v>1280.937850382132</v>
      </c>
      <c r="R93" s="18">
        <v>0.153721393207506</v>
      </c>
      <c r="S93" s="18">
        <v>0.1081790451869192</v>
      </c>
      <c r="T93" s="18">
        <v>1.661570270592827E-2</v>
      </c>
      <c r="U93" s="18">
        <v>1.24877003410703</v>
      </c>
      <c r="V93" s="18">
        <v>1.0315789473684209</v>
      </c>
      <c r="W93" s="18">
        <v>110.2463383322705</v>
      </c>
      <c r="X93" s="18">
        <v>-1.147718047404955E-2</v>
      </c>
      <c r="Y93" s="18">
        <v>82746</v>
      </c>
      <c r="Z93" s="18">
        <v>1078</v>
      </c>
      <c r="AA93" s="18">
        <v>1.3027820075894911E-2</v>
      </c>
      <c r="AB93" s="19">
        <v>674040</v>
      </c>
      <c r="AC93" s="18">
        <v>430724</v>
      </c>
      <c r="AD93" s="18">
        <v>243316</v>
      </c>
      <c r="AE93" s="18">
        <v>6.2863835499768612</v>
      </c>
      <c r="AF93" s="18">
        <v>11.5656251101684</v>
      </c>
      <c r="AG93" s="18">
        <v>17.223370305147569</v>
      </c>
      <c r="AH93" s="20">
        <f t="shared" si="7"/>
        <v>1.661570270592827E-2</v>
      </c>
      <c r="AI93" s="20">
        <f t="shared" si="8"/>
        <v>1.3027820075894911E-2</v>
      </c>
      <c r="AJ93" s="21">
        <f t="shared" si="9"/>
        <v>0.115656251101684</v>
      </c>
      <c r="AK93" s="22">
        <f t="shared" si="10"/>
        <v>6.2863835499768608E-2</v>
      </c>
      <c r="AL93" s="23" t="e">
        <f>VLOOKUP(D93,'[1]PV last14D'!$CL:$CP, 5, FALSE)/10000</f>
        <v>#N/A</v>
      </c>
      <c r="AM93" s="23" t="e">
        <f>VLOOKUP(D93, '[2]0301'!$A:$D, 4, FALSE)</f>
        <v>#N/A</v>
      </c>
      <c r="AN93" s="23" t="e">
        <f>VLOOKUP(AM93, [2]Efficacy!$A:$D, 3, FALSE)</f>
        <v>#N/A</v>
      </c>
      <c r="AO93" s="24" t="e">
        <f t="shared" si="11"/>
        <v>#N/A</v>
      </c>
      <c r="AP93" s="25" t="e">
        <f t="shared" si="12"/>
        <v>#N/A</v>
      </c>
      <c r="AQ93" s="18" t="e">
        <f t="shared" si="13"/>
        <v>#N/A</v>
      </c>
    </row>
    <row r="94" spans="1:43">
      <c r="A94" s="18" t="s">
        <v>398</v>
      </c>
      <c r="B94" s="18" t="s">
        <v>399</v>
      </c>
      <c r="C94" s="18" t="s">
        <v>131</v>
      </c>
      <c r="D94" s="18" t="s">
        <v>398</v>
      </c>
      <c r="E94" s="19">
        <v>40817743</v>
      </c>
      <c r="F94" s="19">
        <v>699088</v>
      </c>
      <c r="G94" s="19">
        <v>46021</v>
      </c>
      <c r="H94" s="19">
        <v>13428</v>
      </c>
      <c r="I94" s="19">
        <v>22</v>
      </c>
      <c r="J94" s="19">
        <v>639639</v>
      </c>
      <c r="K94" s="19">
        <v>3708</v>
      </c>
      <c r="L94" s="19">
        <v>410</v>
      </c>
      <c r="M94" s="19">
        <v>3599</v>
      </c>
      <c r="N94" s="18">
        <v>35578</v>
      </c>
      <c r="O94" s="18">
        <v>1712.7061631016691</v>
      </c>
      <c r="P94" s="18">
        <v>16859.876353280979</v>
      </c>
      <c r="Q94" s="18">
        <v>112.74753726584051</v>
      </c>
      <c r="R94" s="18">
        <v>0.10158474043425431</v>
      </c>
      <c r="S94" s="18">
        <v>0.1011580190005059</v>
      </c>
      <c r="T94" s="18">
        <v>1.920788226947108E-2</v>
      </c>
      <c r="U94" s="18">
        <v>1.084927040674327</v>
      </c>
      <c r="V94" s="18">
        <v>1.209090909090909</v>
      </c>
      <c r="W94" s="18">
        <v>9.5501185774599477</v>
      </c>
      <c r="X94" s="18">
        <v>-1.15830861811078E-3</v>
      </c>
      <c r="Y94" s="18">
        <v>27287</v>
      </c>
      <c r="Z94" s="18">
        <v>133</v>
      </c>
      <c r="AA94" s="18">
        <v>4.8741158793564696E-3</v>
      </c>
      <c r="AB94" s="19">
        <v>0</v>
      </c>
      <c r="AC94" s="18">
        <v>0</v>
      </c>
      <c r="AD94" s="18">
        <v>0</v>
      </c>
      <c r="AE94" s="18">
        <v>0</v>
      </c>
      <c r="AF94" s="18">
        <v>1.7127061631016689</v>
      </c>
      <c r="AG94" s="18">
        <v>1.7127061631016689</v>
      </c>
      <c r="AH94" s="20">
        <f t="shared" si="7"/>
        <v>1.920788226947108E-2</v>
      </c>
      <c r="AI94" s="20">
        <f t="shared" si="8"/>
        <v>4.8741158793564696E-3</v>
      </c>
      <c r="AJ94" s="21">
        <f t="shared" si="9"/>
        <v>1.7127061631016689E-2</v>
      </c>
      <c r="AK94" s="22">
        <f t="shared" si="10"/>
        <v>0</v>
      </c>
      <c r="AL94" s="23" t="e">
        <f>VLOOKUP(D94,'[1]PV last14D'!$CL:$CP, 5, FALSE)/10000</f>
        <v>#N/A</v>
      </c>
      <c r="AM94" s="23" t="e">
        <f>VLOOKUP(D94, '[2]0301'!$A:$D, 4, FALSE)</f>
        <v>#N/A</v>
      </c>
      <c r="AN94" s="23" t="e">
        <f>VLOOKUP(AM94, [2]Efficacy!$A:$D, 3, FALSE)</f>
        <v>#N/A</v>
      </c>
      <c r="AO94" s="24" t="e">
        <f t="shared" si="11"/>
        <v>#N/A</v>
      </c>
      <c r="AP94" s="25" t="e">
        <f t="shared" si="12"/>
        <v>#N/A</v>
      </c>
      <c r="AQ94" s="18" t="e">
        <f t="shared" si="13"/>
        <v>#N/A</v>
      </c>
    </row>
    <row r="95" spans="1:43">
      <c r="A95" s="18" t="s">
        <v>386</v>
      </c>
      <c r="B95" s="18" t="s">
        <v>387</v>
      </c>
      <c r="C95" s="18" t="s">
        <v>60</v>
      </c>
      <c r="D95" s="18" t="s">
        <v>386</v>
      </c>
      <c r="E95" s="19">
        <v>110547691</v>
      </c>
      <c r="F95" s="19">
        <v>578375</v>
      </c>
      <c r="G95" s="19">
        <v>31734</v>
      </c>
      <c r="H95" s="19">
        <v>12322</v>
      </c>
      <c r="I95" s="19">
        <v>4</v>
      </c>
      <c r="J95" s="19">
        <v>534319</v>
      </c>
      <c r="K95" s="19">
        <v>54</v>
      </c>
      <c r="L95" s="19">
        <v>785</v>
      </c>
      <c r="M95" s="19">
        <v>2031</v>
      </c>
      <c r="N95" s="18">
        <v>0</v>
      </c>
      <c r="O95" s="18">
        <v>523.19048436751154</v>
      </c>
      <c r="P95" s="18">
        <v>7946.8914461542217</v>
      </c>
      <c r="Q95" s="18">
        <v>28.706162664220638</v>
      </c>
      <c r="R95" s="18">
        <v>6.5835866503587609E-2</v>
      </c>
      <c r="S95" s="18"/>
      <c r="T95" s="18">
        <v>2.130451696563648E-2</v>
      </c>
      <c r="U95" s="18">
        <v>1.1848205779612579</v>
      </c>
      <c r="V95" s="18">
        <v>0.40243902439024393</v>
      </c>
      <c r="W95" s="18">
        <v>1.928579403797769</v>
      </c>
      <c r="X95" s="18">
        <v>-9.2090491762024679E-3</v>
      </c>
      <c r="Y95" s="18">
        <v>14924</v>
      </c>
      <c r="Z95" s="18">
        <v>231</v>
      </c>
      <c r="AA95" s="18">
        <v>1.547842401500938E-2</v>
      </c>
      <c r="AB95" s="19">
        <v>0</v>
      </c>
      <c r="AC95" s="18">
        <v>0</v>
      </c>
      <c r="AD95" s="18">
        <v>0</v>
      </c>
      <c r="AE95" s="18">
        <v>0</v>
      </c>
      <c r="AF95" s="18">
        <v>0.52319048436751159</v>
      </c>
      <c r="AG95" s="18">
        <v>0.52319048436751159</v>
      </c>
      <c r="AH95" s="20">
        <f t="shared" si="7"/>
        <v>2.130451696563648E-2</v>
      </c>
      <c r="AI95" s="20">
        <f t="shared" si="8"/>
        <v>1.547842401500938E-2</v>
      </c>
      <c r="AJ95" s="21">
        <f t="shared" si="9"/>
        <v>5.2319048436751158E-3</v>
      </c>
      <c r="AK95" s="22">
        <f t="shared" si="10"/>
        <v>0</v>
      </c>
      <c r="AL95" s="23" t="e">
        <f>VLOOKUP(D95,'[1]PV last14D'!$CL:$CP, 5, FALSE)/10000</f>
        <v>#N/A</v>
      </c>
      <c r="AM95" s="23" t="e">
        <f>VLOOKUP(D95, '[2]0301'!$A:$D, 4, FALSE)</f>
        <v>#N/A</v>
      </c>
      <c r="AN95" s="23" t="e">
        <f>VLOOKUP(AM95, [2]Efficacy!$A:$D, 3, FALSE)</f>
        <v>#N/A</v>
      </c>
      <c r="AO95" s="24" t="e">
        <f t="shared" si="11"/>
        <v>#N/A</v>
      </c>
      <c r="AP95" s="25" t="e">
        <f t="shared" si="12"/>
        <v>#N/A</v>
      </c>
      <c r="AQ95" s="18" t="e">
        <f t="shared" si="13"/>
        <v>#N/A</v>
      </c>
    </row>
    <row r="96" spans="1:43">
      <c r="A96" s="18" t="s">
        <v>370</v>
      </c>
      <c r="B96" s="18" t="s">
        <v>371</v>
      </c>
      <c r="C96" s="18" t="s">
        <v>218</v>
      </c>
      <c r="D96" s="18" t="s">
        <v>370</v>
      </c>
      <c r="E96" s="19">
        <v>10270381</v>
      </c>
      <c r="F96" s="19">
        <v>397158</v>
      </c>
      <c r="G96" s="19">
        <v>41175</v>
      </c>
      <c r="H96" s="19">
        <v>4727</v>
      </c>
      <c r="I96" s="19">
        <v>26</v>
      </c>
      <c r="J96" s="19">
        <v>351256</v>
      </c>
      <c r="K96" s="19">
        <v>2657</v>
      </c>
      <c r="L96" s="19">
        <v>314</v>
      </c>
      <c r="M96" s="19">
        <v>6068</v>
      </c>
      <c r="N96" s="18">
        <v>41029</v>
      </c>
      <c r="O96" s="18">
        <v>3867.023044227863</v>
      </c>
      <c r="P96" s="18">
        <v>45190.397513003663</v>
      </c>
      <c r="Q96" s="18">
        <v>400.91015123976422</v>
      </c>
      <c r="R96" s="18">
        <v>8.5571786420226031E-2</v>
      </c>
      <c r="S96" s="18">
        <v>0.14789539106485661</v>
      </c>
      <c r="T96" s="18">
        <v>1.190206416589871E-2</v>
      </c>
      <c r="U96" s="18">
        <v>1.543064757426801</v>
      </c>
      <c r="V96" s="18">
        <v>1.6185567010309281</v>
      </c>
      <c r="W96" s="18">
        <v>40.170995464669573</v>
      </c>
      <c r="X96" s="18">
        <v>-2.6965403291382079E-3</v>
      </c>
      <c r="Y96" s="18">
        <v>28880</v>
      </c>
      <c r="Z96" s="18">
        <v>157</v>
      </c>
      <c r="AA96" s="18">
        <v>5.4362880886426592E-3</v>
      </c>
      <c r="AB96" s="19">
        <v>150000</v>
      </c>
      <c r="AC96" s="18">
        <v>50000</v>
      </c>
      <c r="AD96" s="18">
        <v>30000</v>
      </c>
      <c r="AE96" s="18">
        <v>1.4605105691794691</v>
      </c>
      <c r="AF96" s="18">
        <v>3.8670230442278619</v>
      </c>
      <c r="AG96" s="18">
        <v>5.1814825564893843</v>
      </c>
      <c r="AH96" s="20">
        <f t="shared" si="7"/>
        <v>1.190206416589871E-2</v>
      </c>
      <c r="AI96" s="20">
        <f t="shared" si="8"/>
        <v>5.4362880886426592E-3</v>
      </c>
      <c r="AJ96" s="21">
        <f t="shared" si="9"/>
        <v>3.867023044227863E-2</v>
      </c>
      <c r="AK96" s="22">
        <f t="shared" si="10"/>
        <v>1.4605105691794691E-2</v>
      </c>
      <c r="AL96" s="23">
        <f>VLOOKUP(D96,'[1]PV last14D'!$CL:$CP, 5, FALSE)/10000</f>
        <v>3.4236363636363634E-2</v>
      </c>
      <c r="AM96" s="23" t="e">
        <f>VLOOKUP(D96, '[2]0301'!$A:$D, 4, FALSE)</f>
        <v>#N/A</v>
      </c>
      <c r="AN96" s="23" t="e">
        <f>VLOOKUP(AM96, [2]Efficacy!$A:$D, 3, FALSE)</f>
        <v>#N/A</v>
      </c>
      <c r="AO96" s="24" t="e">
        <f t="shared" si="11"/>
        <v>#N/A</v>
      </c>
      <c r="AP96" s="25" t="e">
        <f t="shared" si="12"/>
        <v>#N/A</v>
      </c>
      <c r="AQ96" s="18" t="e">
        <f t="shared" si="13"/>
        <v>#N/A</v>
      </c>
    </row>
    <row r="97" spans="1:43">
      <c r="A97" s="18" t="s">
        <v>330</v>
      </c>
      <c r="B97" s="18" t="s">
        <v>331</v>
      </c>
      <c r="C97" s="18" t="s">
        <v>60</v>
      </c>
      <c r="D97" s="18" t="s">
        <v>330</v>
      </c>
      <c r="E97" s="19">
        <v>32640901</v>
      </c>
      <c r="F97" s="19">
        <v>302580</v>
      </c>
      <c r="G97" s="19">
        <v>25542</v>
      </c>
      <c r="H97" s="19">
        <v>1135</v>
      </c>
      <c r="I97" s="19">
        <v>5</v>
      </c>
      <c r="J97" s="19">
        <v>275903</v>
      </c>
      <c r="K97" s="19">
        <v>2486</v>
      </c>
      <c r="L97" s="19">
        <v>198</v>
      </c>
      <c r="M97" s="19">
        <v>1828</v>
      </c>
      <c r="N97" s="18">
        <v>40268</v>
      </c>
      <c r="O97" s="18">
        <v>926.99646985847608</v>
      </c>
      <c r="P97" s="18">
        <v>19223.694223391689</v>
      </c>
      <c r="Q97" s="18">
        <v>78.251516402687542</v>
      </c>
      <c r="R97" s="18">
        <v>4.822155716202E-2</v>
      </c>
      <c r="S97" s="18">
        <v>4.539584781960862E-2</v>
      </c>
      <c r="T97" s="18">
        <v>3.7510740961068149E-3</v>
      </c>
      <c r="U97" s="18">
        <v>0.87072892938496582</v>
      </c>
      <c r="V97" s="18">
        <v>0.83908045977011492</v>
      </c>
      <c r="W97" s="18">
        <v>7.3610538070449882</v>
      </c>
      <c r="X97" s="18">
        <v>-9.0616496526113848E-3</v>
      </c>
      <c r="Y97" s="18">
        <v>16819</v>
      </c>
      <c r="Z97" s="18">
        <v>73</v>
      </c>
      <c r="AA97" s="18">
        <v>4.3403293893810573E-3</v>
      </c>
      <c r="AB97" s="19">
        <v>25252</v>
      </c>
      <c r="AC97" s="18">
        <v>0</v>
      </c>
      <c r="AD97" s="18">
        <v>0</v>
      </c>
      <c r="AE97" s="18">
        <v>7.7363060535614508E-2</v>
      </c>
      <c r="AF97" s="18">
        <v>0.92699646985847606</v>
      </c>
      <c r="AG97" s="18">
        <v>0.99662322434052908</v>
      </c>
      <c r="AH97" s="20">
        <f t="shared" si="7"/>
        <v>3.7510740961068149E-3</v>
      </c>
      <c r="AI97" s="20">
        <f t="shared" si="8"/>
        <v>4.3403293893810573E-3</v>
      </c>
      <c r="AJ97" s="21">
        <f t="shared" si="9"/>
        <v>9.2699646985847615E-3</v>
      </c>
      <c r="AK97" s="22">
        <f t="shared" si="10"/>
        <v>7.7363060535614507E-4</v>
      </c>
      <c r="AL97" s="23">
        <f>VLOOKUP(D97,'[1]PV last14D'!$CL:$CP, 5, FALSE)/10000</f>
        <v>5.5166666666666662E-3</v>
      </c>
      <c r="AM97" s="23" t="e">
        <f>VLOOKUP(D97, '[2]0301'!$A:$D, 4, FALSE)</f>
        <v>#N/A</v>
      </c>
      <c r="AN97" s="23" t="e">
        <f>VLOOKUP(AM97, [2]Efficacy!$A:$D, 3, FALSE)</f>
        <v>#N/A</v>
      </c>
      <c r="AO97" s="24" t="e">
        <f t="shared" si="11"/>
        <v>#N/A</v>
      </c>
      <c r="AP97" s="25" t="e">
        <f t="shared" si="12"/>
        <v>#N/A</v>
      </c>
      <c r="AQ97" s="18" t="e">
        <f t="shared" si="13"/>
        <v>#N/A</v>
      </c>
    </row>
    <row r="98" spans="1:43">
      <c r="A98" s="26" t="s">
        <v>25</v>
      </c>
      <c r="B98" s="18" t="s">
        <v>24</v>
      </c>
      <c r="C98" s="18" t="s">
        <v>116</v>
      </c>
      <c r="D98" s="18" t="s">
        <v>25</v>
      </c>
      <c r="E98" s="19">
        <v>3984055</v>
      </c>
      <c r="F98" s="19">
        <v>270918</v>
      </c>
      <c r="G98" s="19">
        <v>1875</v>
      </c>
      <c r="H98" s="19">
        <v>3520</v>
      </c>
      <c r="I98" s="19">
        <v>10</v>
      </c>
      <c r="J98" s="19">
        <v>265523</v>
      </c>
      <c r="K98" s="19">
        <v>409</v>
      </c>
      <c r="L98" s="19"/>
      <c r="M98" s="19">
        <v>160</v>
      </c>
      <c r="N98" s="18">
        <v>17947</v>
      </c>
      <c r="O98" s="18">
        <v>6800.0567261245142</v>
      </c>
      <c r="P98" s="18">
        <v>68524.254810739309</v>
      </c>
      <c r="Q98" s="18">
        <v>47.062603302414253</v>
      </c>
      <c r="R98" s="18">
        <v>9.9235763233120056E-2</v>
      </c>
      <c r="S98" s="18">
        <v>8.9151390204490998E-3</v>
      </c>
      <c r="T98" s="18">
        <v>1.2992861308587841E-2</v>
      </c>
      <c r="U98" s="18">
        <v>0.86906474820143886</v>
      </c>
      <c r="V98" s="18">
        <v>0.86904761904761907</v>
      </c>
      <c r="W98" s="18">
        <v>8.6631047298005974</v>
      </c>
      <c r="X98" s="18">
        <v>-1.90105676182602E-4</v>
      </c>
      <c r="Y98" s="18">
        <v>2416</v>
      </c>
      <c r="Z98" s="18">
        <v>73</v>
      </c>
      <c r="AA98" s="18">
        <v>3.0215231788079468E-2</v>
      </c>
      <c r="AB98" s="19">
        <v>0</v>
      </c>
      <c r="AC98" s="18">
        <v>0</v>
      </c>
      <c r="AD98" s="18">
        <v>0</v>
      </c>
      <c r="AE98" s="18">
        <v>0</v>
      </c>
      <c r="AF98" s="18">
        <v>6.800056726124514</v>
      </c>
      <c r="AG98" s="18">
        <v>6.800056726124514</v>
      </c>
      <c r="AH98" s="20">
        <f t="shared" si="7"/>
        <v>1.2992861308587841E-2</v>
      </c>
      <c r="AI98" s="20">
        <f t="shared" si="8"/>
        <v>3.0215231788079468E-2</v>
      </c>
      <c r="AJ98" s="27">
        <f t="shared" si="9"/>
        <v>6.8000567261245148E-2</v>
      </c>
      <c r="AK98" s="28">
        <f t="shared" si="10"/>
        <v>0</v>
      </c>
      <c r="AL98" s="29" t="e">
        <f>VLOOKUP(D98,'[1]PV last14D'!$CL:$CP, 5, FALSE)/10000</f>
        <v>#N/A</v>
      </c>
      <c r="AM98" s="29" t="e">
        <f>VLOOKUP(D98, '[2]0301'!$A:$D, 4, FALSE)</f>
        <v>#N/A</v>
      </c>
      <c r="AN98" s="29" t="e">
        <f>VLOOKUP(AM98, [2]Efficacy!$A:$D, 3, FALSE)</f>
        <v>#N/A</v>
      </c>
      <c r="AO98" s="30" t="e">
        <f t="shared" si="11"/>
        <v>#N/A</v>
      </c>
      <c r="AP98" s="25" t="e">
        <f t="shared" si="12"/>
        <v>#N/A</v>
      </c>
      <c r="AQ98" s="26" t="e">
        <f t="shared" si="13"/>
        <v>#N/A</v>
      </c>
    </row>
    <row r="99" spans="1:43">
      <c r="A99" s="26" t="s">
        <v>344</v>
      </c>
      <c r="B99" s="18" t="s">
        <v>343</v>
      </c>
      <c r="C99" s="18" t="s">
        <v>55</v>
      </c>
      <c r="D99" s="18" t="s">
        <v>342</v>
      </c>
      <c r="E99" s="19">
        <v>11778531</v>
      </c>
      <c r="F99" s="19">
        <v>249010</v>
      </c>
      <c r="G99" s="19">
        <v>44329</v>
      </c>
      <c r="H99" s="19">
        <v>11649</v>
      </c>
      <c r="I99" s="19">
        <v>21</v>
      </c>
      <c r="J99" s="19">
        <v>193032</v>
      </c>
      <c r="K99" s="19">
        <v>479</v>
      </c>
      <c r="L99" s="19">
        <v>71</v>
      </c>
      <c r="M99" s="19">
        <v>463</v>
      </c>
      <c r="N99" s="18">
        <v>3975</v>
      </c>
      <c r="O99" s="18">
        <v>2114.1006463369672</v>
      </c>
      <c r="P99" s="18">
        <v>6118.572850892866</v>
      </c>
      <c r="Q99" s="18">
        <v>376.35423296844061</v>
      </c>
      <c r="R99" s="18">
        <v>0.34552185580800299</v>
      </c>
      <c r="S99" s="18">
        <v>0.1164779874213836</v>
      </c>
      <c r="T99" s="18">
        <v>4.6781253764909041E-2</v>
      </c>
      <c r="U99" s="18">
        <v>1.208273381294964</v>
      </c>
      <c r="V99" s="18">
        <v>0.87029288702928875</v>
      </c>
      <c r="W99" s="18">
        <v>8.1479964327833887</v>
      </c>
      <c r="X99" s="18">
        <v>-5.0193828641146169E-3</v>
      </c>
      <c r="Y99" s="18">
        <v>6718</v>
      </c>
      <c r="Z99" s="18">
        <v>208</v>
      </c>
      <c r="AA99" s="18">
        <v>3.0961595713009819E-2</v>
      </c>
      <c r="AB99" s="19">
        <v>10167</v>
      </c>
      <c r="AC99" s="18">
        <v>0</v>
      </c>
      <c r="AD99" s="18">
        <v>0</v>
      </c>
      <c r="AE99" s="18">
        <v>8.6318064621131452E-2</v>
      </c>
      <c r="AF99" s="18">
        <v>2.1141006463369671</v>
      </c>
      <c r="AG99" s="18">
        <v>2.1917869044959848</v>
      </c>
      <c r="AH99" s="20">
        <f t="shared" si="7"/>
        <v>4.6781253764909041E-2</v>
      </c>
      <c r="AI99" s="20">
        <f t="shared" si="8"/>
        <v>3.0961595713009819E-2</v>
      </c>
      <c r="AJ99" s="27">
        <f t="shared" si="9"/>
        <v>2.1141006463369673E-2</v>
      </c>
      <c r="AK99" s="28">
        <f t="shared" si="10"/>
        <v>8.6318064621131456E-4</v>
      </c>
      <c r="AL99" s="29" t="e">
        <f>VLOOKUP(D99,'[1]PV last14D'!$CL:$CP, 5, FALSE)/10000</f>
        <v>#N/A</v>
      </c>
      <c r="AM99" s="29" t="e">
        <f>VLOOKUP(D99, '[2]0301'!$A:$D, 4, FALSE)</f>
        <v>#N/A</v>
      </c>
      <c r="AN99" s="29" t="e">
        <f>VLOOKUP(AM99, [2]Efficacy!$A:$D, 3, FALSE)</f>
        <v>#N/A</v>
      </c>
      <c r="AO99" s="30" t="e">
        <f t="shared" si="11"/>
        <v>#N/A</v>
      </c>
      <c r="AP99" s="25" t="e">
        <f t="shared" si="12"/>
        <v>#N/A</v>
      </c>
      <c r="AQ99" s="26" t="e">
        <f t="shared" si="13"/>
        <v>#N/A</v>
      </c>
    </row>
    <row r="100" spans="1:43">
      <c r="A100" s="26" t="s">
        <v>338</v>
      </c>
      <c r="B100" s="18" t="s">
        <v>339</v>
      </c>
      <c r="C100" s="18" t="s">
        <v>218</v>
      </c>
      <c r="D100" s="18" t="s">
        <v>338</v>
      </c>
      <c r="E100" s="19">
        <v>11900699</v>
      </c>
      <c r="F100" s="19">
        <v>233669</v>
      </c>
      <c r="G100" s="19">
        <v>26869</v>
      </c>
      <c r="H100" s="19">
        <v>8022</v>
      </c>
      <c r="I100" s="19">
        <v>21</v>
      </c>
      <c r="J100" s="19">
        <v>198778</v>
      </c>
      <c r="K100" s="19">
        <v>772</v>
      </c>
      <c r="L100" s="19">
        <v>272</v>
      </c>
      <c r="M100" s="19">
        <v>392</v>
      </c>
      <c r="N100" s="18">
        <v>2378</v>
      </c>
      <c r="O100" s="18">
        <v>1963.4897076213761</v>
      </c>
      <c r="P100" s="18">
        <v>8252.9858120098652</v>
      </c>
      <c r="Q100" s="18">
        <v>225.7766539595699</v>
      </c>
      <c r="R100" s="18">
        <v>0.2379126479006031</v>
      </c>
      <c r="S100" s="18">
        <v>0.16484440706476031</v>
      </c>
      <c r="T100" s="18">
        <v>3.433061296106886E-2</v>
      </c>
      <c r="U100" s="18">
        <v>0.87824795842613212</v>
      </c>
      <c r="V100" s="18">
        <v>0.89406779661016944</v>
      </c>
      <c r="W100" s="18">
        <v>5.6803386086817254</v>
      </c>
      <c r="X100" s="18">
        <v>-1.1777412587744269E-2</v>
      </c>
      <c r="Y100" s="18">
        <v>4732</v>
      </c>
      <c r="Z100" s="18">
        <v>211</v>
      </c>
      <c r="AA100" s="18">
        <v>4.459002535925613E-2</v>
      </c>
      <c r="AB100" s="19">
        <v>0</v>
      </c>
      <c r="AC100" s="18">
        <v>0</v>
      </c>
      <c r="AD100" s="18">
        <v>0</v>
      </c>
      <c r="AE100" s="18">
        <v>0</v>
      </c>
      <c r="AF100" s="18">
        <v>1.963489707621376</v>
      </c>
      <c r="AG100" s="18">
        <v>1.963489707621376</v>
      </c>
      <c r="AH100" s="20">
        <f t="shared" si="7"/>
        <v>3.433061296106886E-2</v>
      </c>
      <c r="AI100" s="20">
        <f t="shared" si="8"/>
        <v>4.459002535925613E-2</v>
      </c>
      <c r="AJ100" s="27">
        <f t="shared" si="9"/>
        <v>1.9634897076213759E-2</v>
      </c>
      <c r="AK100" s="28">
        <f t="shared" si="10"/>
        <v>0</v>
      </c>
      <c r="AL100" s="29" t="e">
        <f>VLOOKUP(D100,'[1]PV last14D'!$CL:$CP, 5, FALSE)/10000</f>
        <v>#N/A</v>
      </c>
      <c r="AM100" s="29" t="e">
        <f>VLOOKUP(D100, '[2]0301'!$A:$D, 4, FALSE)</f>
        <v>#N/A</v>
      </c>
      <c r="AN100" s="29" t="e">
        <f>VLOOKUP(AM100, [2]Efficacy!$A:$D, 3, FALSE)</f>
        <v>#N/A</v>
      </c>
      <c r="AO100" s="30" t="e">
        <f t="shared" si="11"/>
        <v>#N/A</v>
      </c>
      <c r="AP100" s="25" t="e">
        <f t="shared" si="12"/>
        <v>#N/A</v>
      </c>
      <c r="AQ100" s="26" t="e">
        <f t="shared" si="13"/>
        <v>#N/A</v>
      </c>
    </row>
    <row r="101" spans="1:43">
      <c r="A101" s="26" t="s">
        <v>323</v>
      </c>
      <c r="B101" s="18" t="s">
        <v>322</v>
      </c>
      <c r="C101" s="18" t="s">
        <v>116</v>
      </c>
      <c r="D101" s="18" t="s">
        <v>321</v>
      </c>
      <c r="E101" s="19">
        <v>4027703</v>
      </c>
      <c r="F101" s="19">
        <v>186447</v>
      </c>
      <c r="G101" s="19">
        <v>15639</v>
      </c>
      <c r="H101" s="19">
        <v>3975</v>
      </c>
      <c r="I101" s="19">
        <v>26</v>
      </c>
      <c r="J101" s="19">
        <v>166833</v>
      </c>
      <c r="K101" s="19">
        <v>655</v>
      </c>
      <c r="L101" s="19">
        <v>307</v>
      </c>
      <c r="M101" s="19">
        <v>994</v>
      </c>
      <c r="N101" s="18">
        <v>2360</v>
      </c>
      <c r="O101" s="18">
        <v>4629.1149074298673</v>
      </c>
      <c r="P101" s="18">
        <v>17874.952547394882</v>
      </c>
      <c r="Q101" s="18">
        <v>388.28582941691582</v>
      </c>
      <c r="R101" s="18">
        <v>0.25897215084380859</v>
      </c>
      <c r="S101" s="18">
        <v>0.42118644067796612</v>
      </c>
      <c r="T101" s="18">
        <v>2.131973161273713E-2</v>
      </c>
      <c r="U101" s="18">
        <v>1.3181685622630499</v>
      </c>
      <c r="V101" s="18">
        <v>1.27536231884058</v>
      </c>
      <c r="W101" s="18">
        <v>32.063649465429087</v>
      </c>
      <c r="X101" s="18">
        <v>-5.4491183291181444E-3</v>
      </c>
      <c r="Y101" s="18">
        <v>9040</v>
      </c>
      <c r="Z101" s="18">
        <v>176</v>
      </c>
      <c r="AA101" s="18">
        <v>1.946902654867257E-2</v>
      </c>
      <c r="AB101" s="19">
        <v>0</v>
      </c>
      <c r="AC101" s="18">
        <v>0</v>
      </c>
      <c r="AD101" s="18">
        <v>0</v>
      </c>
      <c r="AE101" s="18">
        <v>0</v>
      </c>
      <c r="AF101" s="18">
        <v>4.6291149074298676</v>
      </c>
      <c r="AG101" s="18">
        <v>4.6291149074298676</v>
      </c>
      <c r="AH101" s="20">
        <f t="shared" si="7"/>
        <v>2.131973161273713E-2</v>
      </c>
      <c r="AI101" s="20">
        <f t="shared" si="8"/>
        <v>1.946902654867257E-2</v>
      </c>
      <c r="AJ101" s="27">
        <f t="shared" si="9"/>
        <v>4.6291149074298675E-2</v>
      </c>
      <c r="AK101" s="28">
        <f t="shared" si="10"/>
        <v>0</v>
      </c>
      <c r="AL101" s="29" t="e">
        <f>VLOOKUP(D101,'[1]PV last14D'!$CL:$CP, 5, FALSE)/10000</f>
        <v>#N/A</v>
      </c>
      <c r="AM101" s="29" t="e">
        <f>VLOOKUP(D101, '[2]0301'!$A:$D, 4, FALSE)</f>
        <v>#N/A</v>
      </c>
      <c r="AN101" s="29" t="e">
        <f>VLOOKUP(AM101, [2]Efficacy!$A:$D, 3, FALSE)</f>
        <v>#N/A</v>
      </c>
      <c r="AO101" s="30" t="e">
        <f t="shared" si="11"/>
        <v>#N/A</v>
      </c>
      <c r="AP101" s="25" t="e">
        <f t="shared" si="12"/>
        <v>#N/A</v>
      </c>
      <c r="AQ101" s="26" t="e">
        <f t="shared" si="13"/>
        <v>#N/A</v>
      </c>
    </row>
    <row r="102" spans="1:43">
      <c r="A102" s="26" t="s">
        <v>324</v>
      </c>
      <c r="B102" s="18" t="s">
        <v>325</v>
      </c>
      <c r="C102" s="18" t="s">
        <v>218</v>
      </c>
      <c r="D102" s="18" t="s">
        <v>324</v>
      </c>
      <c r="E102" s="19">
        <v>103609799</v>
      </c>
      <c r="F102" s="19">
        <v>183010</v>
      </c>
      <c r="G102" s="19">
        <v>30927</v>
      </c>
      <c r="H102" s="19">
        <v>10736</v>
      </c>
      <c r="I102" s="19">
        <v>48</v>
      </c>
      <c r="J102" s="19">
        <v>141347</v>
      </c>
      <c r="K102" s="19">
        <v>455</v>
      </c>
      <c r="L102" s="19">
        <v>90</v>
      </c>
      <c r="M102" s="19">
        <v>586</v>
      </c>
      <c r="N102" s="18">
        <v>0</v>
      </c>
      <c r="O102" s="18">
        <v>176.63387224600251</v>
      </c>
      <c r="P102" s="18">
        <v>965.15967567893847</v>
      </c>
      <c r="Q102" s="18">
        <v>29.849493289722531</v>
      </c>
      <c r="R102" s="18">
        <v>0.18301000000000001</v>
      </c>
      <c r="S102" s="18"/>
      <c r="T102" s="18">
        <v>5.8663461013059387E-2</v>
      </c>
      <c r="U102" s="18">
        <v>0.97424103035878562</v>
      </c>
      <c r="V102" s="18">
        <v>0.93785310734463279</v>
      </c>
      <c r="W102" s="18">
        <v>0.58405948373942618</v>
      </c>
      <c r="X102" s="18">
        <v>-1.4037192958100419E-3</v>
      </c>
      <c r="Y102" s="18">
        <v>4236</v>
      </c>
      <c r="Z102" s="18">
        <v>332</v>
      </c>
      <c r="AA102" s="18">
        <v>7.8375826251180364E-2</v>
      </c>
      <c r="AB102" s="19">
        <v>1315</v>
      </c>
      <c r="AC102" s="18">
        <v>0</v>
      </c>
      <c r="AD102" s="18">
        <v>0</v>
      </c>
      <c r="AE102" s="18">
        <v>1.2691849735178039E-3</v>
      </c>
      <c r="AF102" s="18">
        <v>0.17663387224600249</v>
      </c>
      <c r="AG102" s="18">
        <v>0.17777613872216849</v>
      </c>
      <c r="AH102" s="20">
        <f t="shared" si="7"/>
        <v>5.8663461013059387E-2</v>
      </c>
      <c r="AI102" s="20">
        <f t="shared" si="8"/>
        <v>7.8375826251180364E-2</v>
      </c>
      <c r="AJ102" s="27">
        <f t="shared" si="9"/>
        <v>1.7663387224600251E-3</v>
      </c>
      <c r="AK102" s="28">
        <f t="shared" si="10"/>
        <v>1.2691849735178039E-5</v>
      </c>
      <c r="AL102" s="29" t="e">
        <f>VLOOKUP(D102,'[1]PV last14D'!$CL:$CP, 5, FALSE)/10000</f>
        <v>#DIV/0!</v>
      </c>
      <c r="AM102" s="29" t="str">
        <f>VLOOKUP(D102, '[2]0301'!$A:$D, 4, FALSE)</f>
        <v>Sinopharm/Beijing</v>
      </c>
      <c r="AN102" s="29">
        <f>VLOOKUP(AM102, [2]Efficacy!$A:$D, 3, FALSE)</f>
        <v>0.79339999999999999</v>
      </c>
      <c r="AO102" s="30" t="e">
        <f t="shared" si="11"/>
        <v>#DIV/0!</v>
      </c>
      <c r="AP102" s="25" t="e">
        <f t="shared" si="12"/>
        <v>#DIV/0!</v>
      </c>
      <c r="AQ102" s="26" t="e">
        <f t="shared" si="13"/>
        <v>#DIV/0!</v>
      </c>
    </row>
    <row r="103" spans="1:43">
      <c r="A103" s="26" t="s">
        <v>317</v>
      </c>
      <c r="B103" s="18" t="s">
        <v>318</v>
      </c>
      <c r="C103" s="18" t="s">
        <v>262</v>
      </c>
      <c r="D103" s="18" t="s">
        <v>317</v>
      </c>
      <c r="E103" s="19">
        <v>18134600</v>
      </c>
      <c r="F103" s="19">
        <v>174653</v>
      </c>
      <c r="G103" s="19">
        <v>6435</v>
      </c>
      <c r="H103" s="19">
        <v>6402</v>
      </c>
      <c r="I103" s="19">
        <v>9</v>
      </c>
      <c r="J103" s="19">
        <v>161816</v>
      </c>
      <c r="K103" s="19">
        <v>305</v>
      </c>
      <c r="L103" s="19">
        <v>5</v>
      </c>
      <c r="M103" s="19">
        <v>111</v>
      </c>
      <c r="N103" s="18">
        <v>829</v>
      </c>
      <c r="O103" s="18">
        <v>963.09265161624739</v>
      </c>
      <c r="P103" s="18">
        <v>5065.7196739933606</v>
      </c>
      <c r="Q103" s="18">
        <v>35.484653645517412</v>
      </c>
      <c r="R103" s="18">
        <v>0.19011961055812451</v>
      </c>
      <c r="S103" s="18">
        <v>0.1338962605548854</v>
      </c>
      <c r="T103" s="18">
        <v>3.6655539841857862E-2</v>
      </c>
      <c r="U103" s="18">
        <v>0.86123911930363539</v>
      </c>
      <c r="V103" s="18">
        <v>0.61538461538461542</v>
      </c>
      <c r="W103" s="18">
        <v>2.650024971995129</v>
      </c>
      <c r="X103" s="18">
        <v>2.7807526635076239E-3</v>
      </c>
      <c r="Y103" s="18">
        <v>3364</v>
      </c>
      <c r="Z103" s="18">
        <v>96</v>
      </c>
      <c r="AA103" s="18">
        <v>2.8537455410225919E-2</v>
      </c>
      <c r="AB103" s="19">
        <v>2224</v>
      </c>
      <c r="AC103" s="18">
        <v>0</v>
      </c>
      <c r="AD103" s="18">
        <v>0</v>
      </c>
      <c r="AE103" s="18">
        <v>1.226384921641503E-2</v>
      </c>
      <c r="AF103" s="18">
        <v>0.96309265161624735</v>
      </c>
      <c r="AG103" s="18">
        <v>0.97413011591102083</v>
      </c>
      <c r="AH103" s="20">
        <f t="shared" si="7"/>
        <v>3.6655539841857862E-2</v>
      </c>
      <c r="AI103" s="20">
        <f t="shared" si="8"/>
        <v>2.8537455410225919E-2</v>
      </c>
      <c r="AJ103" s="27">
        <f t="shared" si="9"/>
        <v>9.6309265161624736E-3</v>
      </c>
      <c r="AK103" s="28">
        <f t="shared" si="10"/>
        <v>1.2263849216415031E-4</v>
      </c>
      <c r="AL103" s="29">
        <f>VLOOKUP(D103,'[1]PV last14D'!$CL:$CP, 5, FALSE)/10000</f>
        <v>5.025E-3</v>
      </c>
      <c r="AM103" s="29" t="e">
        <f>VLOOKUP(D103, '[2]0301'!$A:$D, 4, FALSE)</f>
        <v>#N/A</v>
      </c>
      <c r="AN103" s="29" t="e">
        <f>VLOOKUP(AM103, [2]Efficacy!$A:$D, 3, FALSE)</f>
        <v>#N/A</v>
      </c>
      <c r="AO103" s="30" t="e">
        <f t="shared" si="11"/>
        <v>#N/A</v>
      </c>
      <c r="AP103" s="25" t="e">
        <f t="shared" si="12"/>
        <v>#N/A</v>
      </c>
      <c r="AQ103" s="26" t="e">
        <f t="shared" si="13"/>
        <v>#N/A</v>
      </c>
    </row>
    <row r="104" spans="1:43">
      <c r="A104" s="18" t="s">
        <v>328</v>
      </c>
      <c r="B104" s="18" t="s">
        <v>329</v>
      </c>
      <c r="C104" s="18" t="s">
        <v>116</v>
      </c>
      <c r="D104" s="18" t="s">
        <v>328</v>
      </c>
      <c r="E104" s="19">
        <v>2966934</v>
      </c>
      <c r="F104" s="19">
        <v>172216</v>
      </c>
      <c r="G104" s="19">
        <v>5510</v>
      </c>
      <c r="H104" s="19">
        <v>3195</v>
      </c>
      <c r="I104" s="19">
        <v>3</v>
      </c>
      <c r="J104" s="19">
        <v>163511</v>
      </c>
      <c r="K104" s="19">
        <v>117</v>
      </c>
      <c r="L104" s="19"/>
      <c r="M104" s="19">
        <v>158</v>
      </c>
      <c r="N104" s="18">
        <v>4372</v>
      </c>
      <c r="O104" s="18">
        <v>5804.5106497144861</v>
      </c>
      <c r="P104" s="18">
        <v>24727.176270183289</v>
      </c>
      <c r="Q104" s="18">
        <v>185.71360198777589</v>
      </c>
      <c r="R104" s="18">
        <v>0.2347421552016728</v>
      </c>
      <c r="S104" s="18">
        <v>3.6139066788655083E-2</v>
      </c>
      <c r="T104" s="18">
        <v>1.8552283179263249E-2</v>
      </c>
      <c r="U104" s="18">
        <v>1.366906474820144</v>
      </c>
      <c r="V104" s="18">
        <v>1.4</v>
      </c>
      <c r="W104" s="18">
        <v>8.2336079699013958</v>
      </c>
      <c r="X104" s="18">
        <v>-7.3817454816159662E-3</v>
      </c>
      <c r="Y104" s="18">
        <v>1710</v>
      </c>
      <c r="Z104" s="18">
        <v>28</v>
      </c>
      <c r="AA104" s="18">
        <v>1.6374269005847951E-2</v>
      </c>
      <c r="AB104" s="19">
        <v>0</v>
      </c>
      <c r="AC104" s="18">
        <v>0</v>
      </c>
      <c r="AD104" s="18">
        <v>0</v>
      </c>
      <c r="AE104" s="18">
        <v>0</v>
      </c>
      <c r="AF104" s="18">
        <v>5.8045106497144863</v>
      </c>
      <c r="AG104" s="18">
        <v>5.8045106497144863</v>
      </c>
      <c r="AH104" s="20">
        <f t="shared" si="7"/>
        <v>1.8552283179263249E-2</v>
      </c>
      <c r="AI104" s="20">
        <f t="shared" si="8"/>
        <v>1.6374269005847951E-2</v>
      </c>
      <c r="AJ104" s="21">
        <f t="shared" si="9"/>
        <v>5.8045106497144859E-2</v>
      </c>
      <c r="AK104" s="22">
        <f t="shared" si="10"/>
        <v>0</v>
      </c>
      <c r="AL104" s="23" t="e">
        <f>VLOOKUP(D104,'[1]PV last14D'!$CL:$CP, 5, FALSE)/10000</f>
        <v>#N/A</v>
      </c>
      <c r="AM104" s="23" t="e">
        <f>VLOOKUP(D104, '[2]0301'!$A:$D, 4, FALSE)</f>
        <v>#N/A</v>
      </c>
      <c r="AN104" s="23" t="e">
        <f>VLOOKUP(AM104, [2]Efficacy!$A:$D, 3, FALSE)</f>
        <v>#N/A</v>
      </c>
      <c r="AO104" s="24" t="e">
        <f t="shared" si="11"/>
        <v>#N/A</v>
      </c>
      <c r="AP104" s="25" t="e">
        <f t="shared" si="12"/>
        <v>#N/A</v>
      </c>
      <c r="AQ104" s="18" t="e">
        <f t="shared" si="13"/>
        <v>#N/A</v>
      </c>
    </row>
    <row r="105" spans="1:43">
      <c r="A105" s="26" t="s">
        <v>309</v>
      </c>
      <c r="B105" s="18" t="s">
        <v>310</v>
      </c>
      <c r="C105" s="18" t="s">
        <v>262</v>
      </c>
      <c r="D105" s="18" t="s">
        <v>309</v>
      </c>
      <c r="E105" s="19">
        <v>10008866</v>
      </c>
      <c r="F105" s="19">
        <v>170304</v>
      </c>
      <c r="G105" s="19">
        <v>99640</v>
      </c>
      <c r="H105" s="19">
        <v>4151</v>
      </c>
      <c r="I105" s="19">
        <v>10</v>
      </c>
      <c r="J105" s="19">
        <v>66513</v>
      </c>
      <c r="K105" s="19">
        <v>66</v>
      </c>
      <c r="L105" s="19">
        <v>406</v>
      </c>
      <c r="M105" s="19">
        <v>550</v>
      </c>
      <c r="N105" s="18">
        <v>1680</v>
      </c>
      <c r="O105" s="18">
        <v>1701.5314222410409</v>
      </c>
      <c r="P105" s="18">
        <v>4475.2222679372471</v>
      </c>
      <c r="Q105" s="18">
        <v>995.51737429594925</v>
      </c>
      <c r="R105" s="18">
        <v>0.38021160075817279</v>
      </c>
      <c r="S105" s="18">
        <v>0.32738095238095238</v>
      </c>
      <c r="T105" s="18">
        <v>2.4374060503570091E-2</v>
      </c>
      <c r="U105" s="18">
        <v>1.0578797725426481</v>
      </c>
      <c r="V105" s="18">
        <v>1.1923076923076921</v>
      </c>
      <c r="W105" s="18">
        <v>7.4348368450817226</v>
      </c>
      <c r="X105" s="18">
        <v>-3.7868356762658321E-3</v>
      </c>
      <c r="Y105" s="18">
        <v>5209</v>
      </c>
      <c r="Z105" s="18">
        <v>155</v>
      </c>
      <c r="AA105" s="18">
        <v>2.9756191207525439E-2</v>
      </c>
      <c r="AB105" s="19">
        <v>0</v>
      </c>
      <c r="AC105" s="18">
        <v>0</v>
      </c>
      <c r="AD105" s="18">
        <v>0</v>
      </c>
      <c r="AE105" s="18">
        <v>0</v>
      </c>
      <c r="AF105" s="18">
        <v>1.7015314222410409</v>
      </c>
      <c r="AG105" s="18">
        <v>1.7015314222410409</v>
      </c>
      <c r="AH105" s="20">
        <f t="shared" si="7"/>
        <v>2.4374060503570091E-2</v>
      </c>
      <c r="AI105" s="20">
        <f t="shared" si="8"/>
        <v>2.9756191207525439E-2</v>
      </c>
      <c r="AJ105" s="27">
        <f t="shared" si="9"/>
        <v>1.701531422241041E-2</v>
      </c>
      <c r="AK105" s="28">
        <f t="shared" si="10"/>
        <v>0</v>
      </c>
      <c r="AL105" s="29" t="e">
        <f>VLOOKUP(D105,'[1]PV last14D'!$CL:$CP, 5, FALSE)/10000</f>
        <v>#N/A</v>
      </c>
      <c r="AM105" s="29" t="e">
        <f>VLOOKUP(D105, '[2]0301'!$A:$D, 4, FALSE)</f>
        <v>#N/A</v>
      </c>
      <c r="AN105" s="29" t="e">
        <f>VLOOKUP(AM105, [2]Efficacy!$A:$D, 3, FALSE)</f>
        <v>#N/A</v>
      </c>
      <c r="AO105" s="30" t="e">
        <f t="shared" si="11"/>
        <v>#N/A</v>
      </c>
      <c r="AP105" s="25" t="e">
        <f t="shared" si="12"/>
        <v>#N/A</v>
      </c>
      <c r="AQ105" s="26" t="e">
        <f t="shared" si="13"/>
        <v>#N/A</v>
      </c>
    </row>
    <row r="106" spans="1:43">
      <c r="A106" s="26" t="s">
        <v>305</v>
      </c>
      <c r="B106" s="18" t="s">
        <v>306</v>
      </c>
      <c r="C106" s="18" t="s">
        <v>119</v>
      </c>
      <c r="D106" s="18" t="s">
        <v>305</v>
      </c>
      <c r="E106" s="19">
        <v>116839161</v>
      </c>
      <c r="F106" s="19">
        <v>159972</v>
      </c>
      <c r="G106" s="19">
        <v>22422</v>
      </c>
      <c r="H106" s="19">
        <v>2373</v>
      </c>
      <c r="I106" s="19">
        <v>8</v>
      </c>
      <c r="J106" s="19">
        <v>135177</v>
      </c>
      <c r="K106" s="19">
        <v>319</v>
      </c>
      <c r="L106" s="19">
        <v>375</v>
      </c>
      <c r="M106" s="19">
        <v>900</v>
      </c>
      <c r="N106" s="18">
        <v>5840</v>
      </c>
      <c r="O106" s="18">
        <v>136.91642308181241</v>
      </c>
      <c r="P106" s="18">
        <v>1831.943144473624</v>
      </c>
      <c r="Q106" s="18">
        <v>19.19048357425299</v>
      </c>
      <c r="R106" s="18">
        <v>7.4738358280847697E-2</v>
      </c>
      <c r="S106" s="18">
        <v>0.1541095890410959</v>
      </c>
      <c r="T106" s="18">
        <v>1.4833845923036529E-2</v>
      </c>
      <c r="U106" s="18">
        <v>1.1250874737578731</v>
      </c>
      <c r="V106" s="18">
        <v>0.95238095238095233</v>
      </c>
      <c r="W106" s="18">
        <v>0.78630681515616641</v>
      </c>
      <c r="X106" s="18">
        <v>-3.6213606354905648E-3</v>
      </c>
      <c r="Y106" s="18">
        <v>6431</v>
      </c>
      <c r="Z106" s="18">
        <v>80</v>
      </c>
      <c r="AA106" s="18">
        <v>1.2439744985227799E-2</v>
      </c>
      <c r="AB106" s="19">
        <v>0</v>
      </c>
      <c r="AC106" s="18">
        <v>0</v>
      </c>
      <c r="AD106" s="18">
        <v>0</v>
      </c>
      <c r="AE106" s="18">
        <v>0</v>
      </c>
      <c r="AF106" s="18">
        <v>0.1369164230818124</v>
      </c>
      <c r="AG106" s="18">
        <v>0.1369164230818124</v>
      </c>
      <c r="AH106" s="20">
        <f t="shared" si="7"/>
        <v>1.4833845923036529E-2</v>
      </c>
      <c r="AI106" s="20">
        <f t="shared" si="8"/>
        <v>1.2439744985227799E-2</v>
      </c>
      <c r="AJ106" s="27">
        <f t="shared" si="9"/>
        <v>1.3691642308181241E-3</v>
      </c>
      <c r="AK106" s="28">
        <f t="shared" si="10"/>
        <v>0</v>
      </c>
      <c r="AL106" s="29" t="e">
        <f>VLOOKUP(D106,'[1]PV last14D'!$CL:$CP, 5, FALSE)/10000</f>
        <v>#N/A</v>
      </c>
      <c r="AM106" s="29" t="e">
        <f>VLOOKUP(D106, '[2]0301'!$A:$D, 4, FALSE)</f>
        <v>#N/A</v>
      </c>
      <c r="AN106" s="29" t="e">
        <f>VLOOKUP(AM106, [2]Efficacy!$A:$D, 3, FALSE)</f>
        <v>#N/A</v>
      </c>
      <c r="AO106" s="30" t="e">
        <f t="shared" si="11"/>
        <v>#N/A</v>
      </c>
      <c r="AP106" s="25" t="e">
        <f t="shared" si="12"/>
        <v>#N/A</v>
      </c>
      <c r="AQ106" s="26" t="e">
        <f t="shared" si="13"/>
        <v>#N/A</v>
      </c>
    </row>
    <row r="107" spans="1:43">
      <c r="A107" s="26" t="s">
        <v>296</v>
      </c>
      <c r="B107" s="18" t="s">
        <v>297</v>
      </c>
      <c r="C107" s="18" t="s">
        <v>85</v>
      </c>
      <c r="D107" s="18" t="s">
        <v>296</v>
      </c>
      <c r="E107" s="19">
        <v>209504660</v>
      </c>
      <c r="F107" s="19">
        <v>156017</v>
      </c>
      <c r="G107" s="19">
        <v>20198</v>
      </c>
      <c r="H107" s="19">
        <v>1915</v>
      </c>
      <c r="I107" s="19">
        <v>8</v>
      </c>
      <c r="J107" s="19">
        <v>133904</v>
      </c>
      <c r="K107" s="19">
        <v>136</v>
      </c>
      <c r="L107" s="19">
        <v>10</v>
      </c>
      <c r="M107" s="19">
        <v>360</v>
      </c>
      <c r="N107" s="18">
        <v>54905</v>
      </c>
      <c r="O107" s="18">
        <v>74.469465261536428</v>
      </c>
      <c r="P107" s="18">
        <v>736.98026573728714</v>
      </c>
      <c r="Q107" s="18">
        <v>9.6408356740131698</v>
      </c>
      <c r="R107" s="18">
        <v>0.1010467562344237</v>
      </c>
      <c r="S107" s="18">
        <v>6.5567798925416634E-3</v>
      </c>
      <c r="T107" s="18">
        <v>1.2274303441291649E-2</v>
      </c>
      <c r="U107" s="18">
        <v>0.59792545710267231</v>
      </c>
      <c r="V107" s="18">
        <v>0.52475247524752477</v>
      </c>
      <c r="W107" s="18">
        <v>0.23190755893312481</v>
      </c>
      <c r="X107" s="18">
        <v>2.075615789361657E-3</v>
      </c>
      <c r="Y107" s="18">
        <v>3401</v>
      </c>
      <c r="Z107" s="18">
        <v>53</v>
      </c>
      <c r="AA107" s="18">
        <v>1.558365186709791E-2</v>
      </c>
      <c r="AB107" s="19">
        <v>0</v>
      </c>
      <c r="AC107" s="18">
        <v>0</v>
      </c>
      <c r="AD107" s="18">
        <v>0</v>
      </c>
      <c r="AE107" s="18">
        <v>0</v>
      </c>
      <c r="AF107" s="18">
        <v>7.446946526153643E-2</v>
      </c>
      <c r="AG107" s="18">
        <v>7.446946526153643E-2</v>
      </c>
      <c r="AH107" s="20">
        <f t="shared" si="7"/>
        <v>1.2274303441291649E-2</v>
      </c>
      <c r="AI107" s="20">
        <f t="shared" si="8"/>
        <v>1.558365186709791E-2</v>
      </c>
      <c r="AJ107" s="27">
        <f t="shared" si="9"/>
        <v>7.4469465261536427E-4</v>
      </c>
      <c r="AK107" s="28">
        <f t="shared" si="10"/>
        <v>0</v>
      </c>
      <c r="AL107" s="29" t="e">
        <f>VLOOKUP(D107,'[1]PV last14D'!$CL:$CP, 5, FALSE)/10000</f>
        <v>#N/A</v>
      </c>
      <c r="AM107" s="29" t="e">
        <f>VLOOKUP(D107, '[2]0301'!$A:$D, 4, FALSE)</f>
        <v>#N/A</v>
      </c>
      <c r="AN107" s="29" t="e">
        <f>VLOOKUP(AM107, [2]Efficacy!$A:$D, 3, FALSE)</f>
        <v>#N/A</v>
      </c>
      <c r="AO107" s="30" t="e">
        <f t="shared" si="11"/>
        <v>#N/A</v>
      </c>
      <c r="AP107" s="25" t="e">
        <f t="shared" si="12"/>
        <v>#N/A</v>
      </c>
      <c r="AQ107" s="26" t="e">
        <f t="shared" si="13"/>
        <v>#N/A</v>
      </c>
    </row>
    <row r="108" spans="1:43">
      <c r="A108" s="26" t="s">
        <v>311</v>
      </c>
      <c r="B108" s="18" t="s">
        <v>312</v>
      </c>
      <c r="C108" s="18" t="s">
        <v>60</v>
      </c>
      <c r="D108" s="18" t="s">
        <v>311</v>
      </c>
      <c r="E108" s="19">
        <v>54652346</v>
      </c>
      <c r="F108" s="19">
        <v>141916</v>
      </c>
      <c r="G108" s="19">
        <v>7230</v>
      </c>
      <c r="H108" s="19">
        <v>3199</v>
      </c>
      <c r="I108" s="19"/>
      <c r="J108" s="19">
        <v>131487</v>
      </c>
      <c r="K108" s="19">
        <v>7</v>
      </c>
      <c r="L108" s="19"/>
      <c r="M108" s="19">
        <v>20</v>
      </c>
      <c r="N108" s="18">
        <v>836</v>
      </c>
      <c r="O108" s="18">
        <v>259.67046318560602</v>
      </c>
      <c r="P108" s="18">
        <v>4559.4108622528302</v>
      </c>
      <c r="Q108" s="18">
        <v>13.22907528983294</v>
      </c>
      <c r="R108" s="18">
        <v>5.6952635116832039E-2</v>
      </c>
      <c r="S108" s="18">
        <v>2.3923444976076551E-2</v>
      </c>
      <c r="T108" s="18">
        <v>2.2541503424561009E-2</v>
      </c>
      <c r="U108" s="18">
        <v>1.25</v>
      </c>
      <c r="V108" s="18">
        <v>0.2857142857142857</v>
      </c>
      <c r="W108" s="18">
        <v>4.0515840148668353E-2</v>
      </c>
      <c r="X108" s="18">
        <v>-1.1005617934396301E-3</v>
      </c>
      <c r="Y108" s="18">
        <v>155</v>
      </c>
      <c r="Z108" s="18">
        <v>2</v>
      </c>
      <c r="AA108" s="18">
        <v>1.2903225806451609E-2</v>
      </c>
      <c r="AB108" s="19">
        <v>103142</v>
      </c>
      <c r="AC108" s="18">
        <v>103142</v>
      </c>
      <c r="AD108" s="18">
        <v>0</v>
      </c>
      <c r="AE108" s="18">
        <v>0.18872382898256551</v>
      </c>
      <c r="AF108" s="18">
        <v>0.25967046318560599</v>
      </c>
      <c r="AG108" s="18">
        <v>0.42952190926991501</v>
      </c>
      <c r="AH108" s="20">
        <f t="shared" si="7"/>
        <v>2.2541503424561009E-2</v>
      </c>
      <c r="AI108" s="20">
        <f t="shared" si="8"/>
        <v>1.2903225806451609E-2</v>
      </c>
      <c r="AJ108" s="27">
        <f t="shared" si="9"/>
        <v>2.5967046318560601E-3</v>
      </c>
      <c r="AK108" s="28">
        <f t="shared" si="10"/>
        <v>1.8872382898256551E-3</v>
      </c>
      <c r="AL108" s="29" t="e">
        <f>VLOOKUP(D108,'[1]PV last14D'!$CL:$CP, 5, FALSE)/10000</f>
        <v>#DIV/0!</v>
      </c>
      <c r="AM108" s="29" t="str">
        <f>VLOOKUP(D108, '[2]0301'!$A:$D, 4, FALSE)</f>
        <v>Oxford/AstraZeneca</v>
      </c>
      <c r="AN108" s="29">
        <f>VLOOKUP(AM108, [2]Efficacy!$A:$D, 3, FALSE)</f>
        <v>0.8</v>
      </c>
      <c r="AO108" s="30" t="e">
        <f t="shared" si="11"/>
        <v>#DIV/0!</v>
      </c>
      <c r="AP108" s="25" t="e">
        <f t="shared" si="12"/>
        <v>#DIV/0!</v>
      </c>
      <c r="AQ108" s="26" t="e">
        <f t="shared" si="13"/>
        <v>#DIV/0!</v>
      </c>
    </row>
    <row r="109" spans="1:43">
      <c r="A109" s="26" t="s">
        <v>302</v>
      </c>
      <c r="B109" s="18" t="s">
        <v>301</v>
      </c>
      <c r="C109" s="18" t="s">
        <v>55</v>
      </c>
      <c r="D109" s="18" t="s">
        <v>300</v>
      </c>
      <c r="E109" s="19">
        <v>28382129</v>
      </c>
      <c r="F109" s="19">
        <v>139545</v>
      </c>
      <c r="G109" s="19">
        <v>6550</v>
      </c>
      <c r="H109" s="19">
        <v>1348</v>
      </c>
      <c r="I109" s="19">
        <v>4</v>
      </c>
      <c r="J109" s="19">
        <v>131647</v>
      </c>
      <c r="K109" s="19">
        <v>813</v>
      </c>
      <c r="L109" s="19">
        <v>131</v>
      </c>
      <c r="M109" s="19">
        <v>429</v>
      </c>
      <c r="N109" s="18">
        <v>53768</v>
      </c>
      <c r="O109" s="18">
        <v>491.66501920979931</v>
      </c>
      <c r="P109" s="18">
        <v>10210.664605181661</v>
      </c>
      <c r="Q109" s="18">
        <v>23.07790229549024</v>
      </c>
      <c r="R109" s="18">
        <v>4.8152107450507312E-2</v>
      </c>
      <c r="S109" s="18">
        <v>7.9787234042553185E-3</v>
      </c>
      <c r="T109" s="18">
        <v>9.659966319108532E-3</v>
      </c>
      <c r="U109" s="18">
        <v>1.0107816711590301</v>
      </c>
      <c r="V109" s="18">
        <v>0.8</v>
      </c>
      <c r="W109" s="18">
        <v>1.510004512245817</v>
      </c>
      <c r="X109" s="18">
        <v>-7.6450982134269982E-4</v>
      </c>
      <c r="Y109" s="18">
        <v>3000</v>
      </c>
      <c r="Z109" s="18">
        <v>28</v>
      </c>
      <c r="AA109" s="18">
        <v>9.3333333333333341E-3</v>
      </c>
      <c r="AB109" s="19">
        <v>157</v>
      </c>
      <c r="AC109" s="18">
        <v>157</v>
      </c>
      <c r="AD109" s="18">
        <v>0</v>
      </c>
      <c r="AE109" s="18">
        <v>5.5316498631938433E-4</v>
      </c>
      <c r="AF109" s="18">
        <v>0.49166501920979933</v>
      </c>
      <c r="AG109" s="18">
        <v>0.49216286769748668</v>
      </c>
      <c r="AH109" s="20">
        <f t="shared" si="7"/>
        <v>9.659966319108532E-3</v>
      </c>
      <c r="AI109" s="20">
        <f t="shared" si="8"/>
        <v>9.3333333333333341E-3</v>
      </c>
      <c r="AJ109" s="27">
        <f t="shared" si="9"/>
        <v>4.9166501920979927E-3</v>
      </c>
      <c r="AK109" s="28">
        <f t="shared" si="10"/>
        <v>5.5316498631938433E-6</v>
      </c>
      <c r="AL109" s="29" t="e">
        <f>VLOOKUP(D109,'[1]PV last14D'!$CL:$CP, 5, FALSE)/10000</f>
        <v>#N/A</v>
      </c>
      <c r="AM109" s="29" t="e">
        <f>VLOOKUP(D109, '[2]0301'!$A:$D, 4, FALSE)</f>
        <v>#N/A</v>
      </c>
      <c r="AN109" s="29" t="e">
        <f>VLOOKUP(AM109, [2]Efficacy!$A:$D, 3, FALSE)</f>
        <v>#N/A</v>
      </c>
      <c r="AO109" s="30" t="e">
        <f t="shared" si="11"/>
        <v>#N/A</v>
      </c>
      <c r="AP109" s="25" t="e">
        <f t="shared" si="12"/>
        <v>#N/A</v>
      </c>
      <c r="AQ109" s="26" t="e">
        <f t="shared" si="13"/>
        <v>#N/A</v>
      </c>
    </row>
    <row r="110" spans="1:43">
      <c r="A110" s="26" t="s">
        <v>294</v>
      </c>
      <c r="B110" s="18" t="s">
        <v>295</v>
      </c>
      <c r="C110" s="18" t="s">
        <v>218</v>
      </c>
      <c r="D110" s="18" t="s">
        <v>294</v>
      </c>
      <c r="E110" s="19">
        <v>6933208</v>
      </c>
      <c r="F110" s="19">
        <v>134127</v>
      </c>
      <c r="G110" s="19">
        <v>10801</v>
      </c>
      <c r="H110" s="19">
        <v>2210</v>
      </c>
      <c r="I110" s="19">
        <v>31</v>
      </c>
      <c r="J110" s="19">
        <v>121116</v>
      </c>
      <c r="K110" s="19">
        <v>876</v>
      </c>
      <c r="L110" s="19"/>
      <c r="M110" s="19">
        <v>789</v>
      </c>
      <c r="N110" s="18">
        <v>3652</v>
      </c>
      <c r="O110" s="18">
        <v>1934.5590093359381</v>
      </c>
      <c r="P110" s="18">
        <v>10523.714274834971</v>
      </c>
      <c r="Q110" s="18">
        <v>155.78646998618819</v>
      </c>
      <c r="R110" s="18">
        <v>0.1838285379870099</v>
      </c>
      <c r="S110" s="18">
        <v>0.21604600219058051</v>
      </c>
      <c r="T110" s="18">
        <v>1.6476921126991579E-2</v>
      </c>
      <c r="U110" s="18">
        <v>1.5616274431591539</v>
      </c>
      <c r="V110" s="18">
        <v>1.27027027027027</v>
      </c>
      <c r="W110" s="18">
        <v>8.0667667014420203</v>
      </c>
      <c r="X110" s="18">
        <v>-2.1241976371831481E-4</v>
      </c>
      <c r="Y110" s="18">
        <v>3915</v>
      </c>
      <c r="Z110" s="18">
        <v>94</v>
      </c>
      <c r="AA110" s="18">
        <v>2.401021711366539E-2</v>
      </c>
      <c r="AB110" s="19">
        <v>0</v>
      </c>
      <c r="AC110" s="18">
        <v>0</v>
      </c>
      <c r="AD110" s="18">
        <v>0</v>
      </c>
      <c r="AE110" s="18">
        <v>0</v>
      </c>
      <c r="AF110" s="18">
        <v>1.9345590093359379</v>
      </c>
      <c r="AG110" s="18">
        <v>1.9345590093359379</v>
      </c>
      <c r="AH110" s="20">
        <f t="shared" si="7"/>
        <v>1.6476921126991579E-2</v>
      </c>
      <c r="AI110" s="20">
        <f t="shared" si="8"/>
        <v>2.401021711366539E-2</v>
      </c>
      <c r="AJ110" s="27">
        <f t="shared" si="9"/>
        <v>1.9345590093359382E-2</v>
      </c>
      <c r="AK110" s="28">
        <f t="shared" si="10"/>
        <v>0</v>
      </c>
      <c r="AL110" s="29" t="e">
        <f>VLOOKUP(D110,'[1]PV last14D'!$CL:$CP, 5, FALSE)/10000</f>
        <v>#N/A</v>
      </c>
      <c r="AM110" s="29" t="e">
        <f>VLOOKUP(D110, '[2]0301'!$A:$D, 4, FALSE)</f>
        <v>#N/A</v>
      </c>
      <c r="AN110" s="29" t="e">
        <f>VLOOKUP(AM110, [2]Efficacy!$A:$D, 3, FALSE)</f>
        <v>#N/A</v>
      </c>
      <c r="AO110" s="30" t="e">
        <f t="shared" si="11"/>
        <v>#N/A</v>
      </c>
      <c r="AP110" s="25" t="e">
        <f t="shared" si="12"/>
        <v>#N/A</v>
      </c>
      <c r="AQ110" s="26" t="e">
        <f t="shared" si="13"/>
        <v>#N/A</v>
      </c>
    </row>
    <row r="111" spans="1:43">
      <c r="A111" s="18" t="s">
        <v>298</v>
      </c>
      <c r="B111" s="18" t="s">
        <v>299</v>
      </c>
      <c r="C111" s="18" t="s">
        <v>116</v>
      </c>
      <c r="D111" s="18" t="s">
        <v>298</v>
      </c>
      <c r="E111" s="19">
        <v>3267170</v>
      </c>
      <c r="F111" s="19">
        <v>132361</v>
      </c>
      <c r="G111" s="19">
        <v>11398</v>
      </c>
      <c r="H111" s="19">
        <v>5116</v>
      </c>
      <c r="I111" s="19">
        <v>45</v>
      </c>
      <c r="J111" s="19">
        <v>115847</v>
      </c>
      <c r="K111" s="19"/>
      <c r="L111" s="19"/>
      <c r="M111" s="19">
        <v>1382</v>
      </c>
      <c r="N111" s="18">
        <v>0</v>
      </c>
      <c r="O111" s="18">
        <v>4051.243124783834</v>
      </c>
      <c r="P111" s="18">
        <v>20237.881714144041</v>
      </c>
      <c r="Q111" s="18">
        <v>348.86461371768229</v>
      </c>
      <c r="R111" s="18">
        <v>0.2001811840787894</v>
      </c>
      <c r="S111" s="18"/>
      <c r="T111" s="18">
        <v>3.8651868752880382E-2</v>
      </c>
      <c r="U111" s="18">
        <v>1.467089611419508</v>
      </c>
      <c r="V111" s="18">
        <v>1</v>
      </c>
      <c r="W111" s="18">
        <v>16.178265243970429</v>
      </c>
      <c r="X111" s="18">
        <v>-6.0291955566643199E-3</v>
      </c>
      <c r="Y111" s="18">
        <v>3700</v>
      </c>
      <c r="Z111" s="18">
        <v>100</v>
      </c>
      <c r="AA111" s="18">
        <v>2.7027027027027029E-2</v>
      </c>
      <c r="AB111" s="19">
        <v>0</v>
      </c>
      <c r="AC111" s="18">
        <v>0</v>
      </c>
      <c r="AD111" s="18">
        <v>0</v>
      </c>
      <c r="AE111" s="18">
        <v>0</v>
      </c>
      <c r="AF111" s="18">
        <v>4.0512431247838343</v>
      </c>
      <c r="AG111" s="18">
        <v>4.0512431247838343</v>
      </c>
      <c r="AH111" s="20">
        <f t="shared" si="7"/>
        <v>3.8651868752880382E-2</v>
      </c>
      <c r="AI111" s="20">
        <f t="shared" si="8"/>
        <v>2.7027027027027029E-2</v>
      </c>
      <c r="AJ111" s="21">
        <f t="shared" si="9"/>
        <v>4.0512431247838342E-2</v>
      </c>
      <c r="AK111" s="22">
        <f t="shared" si="10"/>
        <v>0</v>
      </c>
      <c r="AL111" s="23" t="e">
        <f>VLOOKUP(D111,'[1]PV last14D'!$CL:$CP, 5, FALSE)/10000</f>
        <v>#N/A</v>
      </c>
      <c r="AM111" s="23" t="e">
        <f>VLOOKUP(D111, '[2]0301'!$A:$D, 4, FALSE)</f>
        <v>#N/A</v>
      </c>
      <c r="AN111" s="23" t="e">
        <f>VLOOKUP(AM111, [2]Efficacy!$A:$D, 3, FALSE)</f>
        <v>#N/A</v>
      </c>
      <c r="AO111" s="24" t="e">
        <f t="shared" si="11"/>
        <v>#N/A</v>
      </c>
      <c r="AP111" s="25" t="e">
        <f t="shared" si="12"/>
        <v>#N/A</v>
      </c>
      <c r="AQ111" s="18" t="e">
        <f t="shared" si="13"/>
        <v>#N/A</v>
      </c>
    </row>
    <row r="112" spans="1:43">
      <c r="A112" s="26" t="s">
        <v>292</v>
      </c>
      <c r="B112" s="18" t="s">
        <v>293</v>
      </c>
      <c r="C112" s="18" t="s">
        <v>119</v>
      </c>
      <c r="D112" s="18" t="s">
        <v>292</v>
      </c>
      <c r="E112" s="19">
        <v>54552594</v>
      </c>
      <c r="F112" s="19">
        <v>106125</v>
      </c>
      <c r="G112" s="19">
        <v>17549</v>
      </c>
      <c r="H112" s="19">
        <v>1859</v>
      </c>
      <c r="I112" s="19">
        <v>3</v>
      </c>
      <c r="J112" s="19">
        <v>86717</v>
      </c>
      <c r="K112" s="19">
        <v>39</v>
      </c>
      <c r="L112" s="19">
        <v>57</v>
      </c>
      <c r="M112" s="19">
        <v>152</v>
      </c>
      <c r="N112" s="18">
        <v>2213</v>
      </c>
      <c r="O112" s="18">
        <v>194.53703704722091</v>
      </c>
      <c r="P112" s="18">
        <v>2384.9480008228388</v>
      </c>
      <c r="Q112" s="18">
        <v>32.168956072006402</v>
      </c>
      <c r="R112" s="18">
        <v>8.1568670251973216E-2</v>
      </c>
      <c r="S112" s="18">
        <v>6.8685042928151835E-2</v>
      </c>
      <c r="T112" s="18">
        <v>1.7517078916372199E-2</v>
      </c>
      <c r="U112" s="18">
        <v>1.4078947368421051</v>
      </c>
      <c r="V112" s="18">
        <v>1</v>
      </c>
      <c r="W112" s="18">
        <v>0.47634241344626588</v>
      </c>
      <c r="X112" s="18">
        <v>-3.9467056295686776E-3</v>
      </c>
      <c r="Y112" s="18">
        <v>1819</v>
      </c>
      <c r="Z112" s="18">
        <v>32</v>
      </c>
      <c r="AA112" s="18">
        <v>1.7592083562396919E-2</v>
      </c>
      <c r="AB112" s="19">
        <v>0</v>
      </c>
      <c r="AC112" s="18">
        <v>0</v>
      </c>
      <c r="AD112" s="18">
        <v>0</v>
      </c>
      <c r="AE112" s="18">
        <v>0</v>
      </c>
      <c r="AF112" s="18">
        <v>0.19453703704722089</v>
      </c>
      <c r="AG112" s="18">
        <v>0.19453703704722089</v>
      </c>
      <c r="AH112" s="20">
        <f t="shared" si="7"/>
        <v>1.7517078916372199E-2</v>
      </c>
      <c r="AI112" s="20">
        <f t="shared" si="8"/>
        <v>1.7592083562396919E-2</v>
      </c>
      <c r="AJ112" s="27">
        <f t="shared" si="9"/>
        <v>1.945370370472209E-3</v>
      </c>
      <c r="AK112" s="28">
        <f t="shared" si="10"/>
        <v>0</v>
      </c>
      <c r="AL112" s="29" t="e">
        <f>VLOOKUP(D112,'[1]PV last14D'!$CL:$CP, 5, FALSE)/10000</f>
        <v>#N/A</v>
      </c>
      <c r="AM112" s="29" t="e">
        <f>VLOOKUP(D112, '[2]0301'!$A:$D, 4, FALSE)</f>
        <v>#N/A</v>
      </c>
      <c r="AN112" s="29" t="e">
        <f>VLOOKUP(AM112, [2]Efficacy!$A:$D, 3, FALSE)</f>
        <v>#N/A</v>
      </c>
      <c r="AO112" s="30" t="e">
        <f t="shared" si="11"/>
        <v>#N/A</v>
      </c>
      <c r="AP112" s="25" t="e">
        <f t="shared" si="12"/>
        <v>#N/A</v>
      </c>
      <c r="AQ112" s="26" t="e">
        <f t="shared" si="13"/>
        <v>#N/A</v>
      </c>
    </row>
    <row r="113" spans="1:43">
      <c r="A113" s="26" t="s">
        <v>288</v>
      </c>
      <c r="B113" s="18" t="s">
        <v>289</v>
      </c>
      <c r="C113" s="18" t="s">
        <v>116</v>
      </c>
      <c r="D113" s="18" t="s">
        <v>288</v>
      </c>
      <c r="E113" s="19">
        <v>2083317</v>
      </c>
      <c r="F113" s="19">
        <v>103020</v>
      </c>
      <c r="G113" s="19">
        <v>8369</v>
      </c>
      <c r="H113" s="19">
        <v>3144</v>
      </c>
      <c r="I113" s="19">
        <v>7</v>
      </c>
      <c r="J113" s="19">
        <v>91507</v>
      </c>
      <c r="K113" s="19">
        <v>274</v>
      </c>
      <c r="L113" s="19">
        <v>124</v>
      </c>
      <c r="M113" s="19">
        <v>233</v>
      </c>
      <c r="N113" s="18">
        <v>1208</v>
      </c>
      <c r="O113" s="18">
        <v>4944.9987687903476</v>
      </c>
      <c r="P113" s="18">
        <v>25139.045090113508</v>
      </c>
      <c r="Q113" s="18">
        <v>401.71514944677159</v>
      </c>
      <c r="R113" s="18">
        <v>0.1967059111061891</v>
      </c>
      <c r="S113" s="18">
        <v>0.1928807947019868</v>
      </c>
      <c r="T113" s="18">
        <v>3.051834595224228E-2</v>
      </c>
      <c r="U113" s="18">
        <v>1.5656697009102729</v>
      </c>
      <c r="V113" s="18">
        <v>0.87179487179487181</v>
      </c>
      <c r="W113" s="18">
        <v>24.768194182642389</v>
      </c>
      <c r="X113" s="18">
        <v>-3.720073486570974E-3</v>
      </c>
      <c r="Y113" s="18">
        <v>3612</v>
      </c>
      <c r="Z113" s="18">
        <v>68</v>
      </c>
      <c r="AA113" s="18">
        <v>1.882613510520487E-2</v>
      </c>
      <c r="AB113" s="19">
        <v>0</v>
      </c>
      <c r="AC113" s="18">
        <v>0</v>
      </c>
      <c r="AD113" s="18">
        <v>0</v>
      </c>
      <c r="AE113" s="18">
        <v>0</v>
      </c>
      <c r="AF113" s="18">
        <v>4.9449987687903478</v>
      </c>
      <c r="AG113" s="18">
        <v>4.9449987687903478</v>
      </c>
      <c r="AH113" s="20">
        <f t="shared" si="7"/>
        <v>3.051834595224228E-2</v>
      </c>
      <c r="AI113" s="20">
        <f t="shared" si="8"/>
        <v>1.882613510520487E-2</v>
      </c>
      <c r="AJ113" s="27">
        <f t="shared" si="9"/>
        <v>4.9449987687903478E-2</v>
      </c>
      <c r="AK113" s="28">
        <f t="shared" si="10"/>
        <v>0</v>
      </c>
      <c r="AL113" s="29" t="e">
        <f>VLOOKUP(D113,'[1]PV last14D'!$CL:$CP, 5, FALSE)/10000</f>
        <v>#N/A</v>
      </c>
      <c r="AM113" s="29" t="e">
        <f>VLOOKUP(D113, '[2]0301'!$A:$D, 4, FALSE)</f>
        <v>#N/A</v>
      </c>
      <c r="AN113" s="29" t="e">
        <f>VLOOKUP(AM113, [2]Efficacy!$A:$D, 3, FALSE)</f>
        <v>#N/A</v>
      </c>
      <c r="AO113" s="30" t="e">
        <f t="shared" si="11"/>
        <v>#N/A</v>
      </c>
      <c r="AP113" s="25" t="e">
        <f t="shared" si="12"/>
        <v>#N/A</v>
      </c>
      <c r="AQ113" s="26" t="e">
        <f t="shared" si="13"/>
        <v>#N/A</v>
      </c>
    </row>
    <row r="114" spans="1:43">
      <c r="A114" s="18" t="s">
        <v>286</v>
      </c>
      <c r="B114" s="18" t="s">
        <v>287</v>
      </c>
      <c r="C114" s="18" t="s">
        <v>284</v>
      </c>
      <c r="D114" s="18" t="s">
        <v>286</v>
      </c>
      <c r="E114" s="19">
        <v>6595412</v>
      </c>
      <c r="F114" s="19">
        <v>86251</v>
      </c>
      <c r="G114" s="19">
        <v>1575</v>
      </c>
      <c r="H114" s="19">
        <v>1466</v>
      </c>
      <c r="I114" s="19">
        <v>2</v>
      </c>
      <c r="J114" s="19">
        <v>83210</v>
      </c>
      <c r="K114" s="19">
        <v>31</v>
      </c>
      <c r="L114" s="19">
        <v>16</v>
      </c>
      <c r="M114" s="19">
        <v>22</v>
      </c>
      <c r="N114" s="18">
        <v>2084</v>
      </c>
      <c r="O114" s="18">
        <v>1307.7424124527779</v>
      </c>
      <c r="P114" s="18">
        <v>11311.939269298109</v>
      </c>
      <c r="Q114" s="18">
        <v>23.8802367463928</v>
      </c>
      <c r="R114" s="18">
        <v>0.11560726956890049</v>
      </c>
      <c r="S114" s="18">
        <v>1.055662188099808E-2</v>
      </c>
      <c r="T114" s="18">
        <v>1.6996904383717291E-2</v>
      </c>
      <c r="U114" s="18">
        <v>0.77966101694915257</v>
      </c>
      <c r="V114" s="18">
        <v>0.5</v>
      </c>
      <c r="W114" s="18">
        <v>0.6974545335454404</v>
      </c>
      <c r="X114" s="18">
        <v>-3.4388498647958841E-3</v>
      </c>
      <c r="Y114" s="18">
        <v>322</v>
      </c>
      <c r="Z114" s="18">
        <v>8</v>
      </c>
      <c r="AA114" s="18">
        <v>2.4844720496894412E-2</v>
      </c>
      <c r="AB114" s="19">
        <v>0</v>
      </c>
      <c r="AC114" s="18">
        <v>0</v>
      </c>
      <c r="AD114" s="18">
        <v>0</v>
      </c>
      <c r="AE114" s="18">
        <v>0</v>
      </c>
      <c r="AF114" s="18">
        <v>1.3077424124527779</v>
      </c>
      <c r="AG114" s="18">
        <v>1.3077424124527779</v>
      </c>
      <c r="AH114" s="20">
        <f t="shared" si="7"/>
        <v>1.6996904383717291E-2</v>
      </c>
      <c r="AI114" s="20">
        <f t="shared" si="8"/>
        <v>2.4844720496894412E-2</v>
      </c>
      <c r="AJ114" s="21">
        <f t="shared" si="9"/>
        <v>1.3077424124527779E-2</v>
      </c>
      <c r="AK114" s="22">
        <f t="shared" si="10"/>
        <v>0</v>
      </c>
      <c r="AL114" s="23" t="e">
        <f>VLOOKUP(D114,'[1]PV last14D'!$CL:$CP, 5, FALSE)/10000</f>
        <v>#N/A</v>
      </c>
      <c r="AM114" s="23" t="e">
        <f>VLOOKUP(D114, '[2]0301'!$A:$D, 4, FALSE)</f>
        <v>#N/A</v>
      </c>
      <c r="AN114" s="23" t="e">
        <f>VLOOKUP(AM114, [2]Efficacy!$A:$D, 3, FALSE)</f>
        <v>#N/A</v>
      </c>
      <c r="AO114" s="24" t="e">
        <f t="shared" si="11"/>
        <v>#N/A</v>
      </c>
      <c r="AP114" s="25" t="e">
        <f t="shared" si="12"/>
        <v>#N/A</v>
      </c>
      <c r="AQ114" s="18" t="e">
        <f t="shared" si="13"/>
        <v>#N/A</v>
      </c>
    </row>
    <row r="115" spans="1:43">
      <c r="A115" s="26" t="s">
        <v>272</v>
      </c>
      <c r="B115" s="18" t="s">
        <v>273</v>
      </c>
      <c r="C115" s="18" t="s">
        <v>85</v>
      </c>
      <c r="D115" s="18" t="s">
        <v>272</v>
      </c>
      <c r="E115" s="19">
        <v>31501063</v>
      </c>
      <c r="F115" s="19">
        <v>84023</v>
      </c>
      <c r="G115" s="19">
        <v>5444</v>
      </c>
      <c r="H115" s="19">
        <v>607</v>
      </c>
      <c r="I115" s="19"/>
      <c r="J115" s="19">
        <v>77972</v>
      </c>
      <c r="K115" s="19"/>
      <c r="L115" s="19">
        <v>132</v>
      </c>
      <c r="M115" s="19"/>
      <c r="N115" s="18">
        <v>9211</v>
      </c>
      <c r="O115" s="18">
        <v>266.73068143763908</v>
      </c>
      <c r="P115" s="18">
        <v>2865.9763005457939</v>
      </c>
      <c r="Q115" s="18">
        <v>17.281956485087498</v>
      </c>
      <c r="R115" s="18">
        <v>9.3067999685427658E-2</v>
      </c>
      <c r="S115" s="18">
        <v>0</v>
      </c>
      <c r="T115" s="18">
        <v>7.2242124180283973E-3</v>
      </c>
      <c r="U115" s="18">
        <v>0.76494023904382469</v>
      </c>
      <c r="V115" s="18">
        <v>0.625</v>
      </c>
      <c r="W115" s="18">
        <v>1.480222157219629</v>
      </c>
      <c r="X115" s="18">
        <v>-8.5423718038184649E-3</v>
      </c>
      <c r="Y115" s="18">
        <v>3264</v>
      </c>
      <c r="Z115" s="18">
        <v>25</v>
      </c>
      <c r="AA115" s="18">
        <v>7.6593137254901958E-3</v>
      </c>
      <c r="AB115" s="19">
        <v>0</v>
      </c>
      <c r="AC115" s="18">
        <v>0</v>
      </c>
      <c r="AD115" s="18">
        <v>0</v>
      </c>
      <c r="AE115" s="18">
        <v>0</v>
      </c>
      <c r="AF115" s="18">
        <v>0.26673068143763912</v>
      </c>
      <c r="AG115" s="18">
        <v>0.26673068143763912</v>
      </c>
      <c r="AH115" s="20">
        <f t="shared" si="7"/>
        <v>7.2242124180283973E-3</v>
      </c>
      <c r="AI115" s="20">
        <f t="shared" si="8"/>
        <v>7.6593137254901958E-3</v>
      </c>
      <c r="AJ115" s="27">
        <f t="shared" si="9"/>
        <v>2.6673068143763909E-3</v>
      </c>
      <c r="AK115" s="28">
        <f t="shared" si="10"/>
        <v>0</v>
      </c>
      <c r="AL115" s="29" t="e">
        <f>VLOOKUP(D115,'[1]PV last14D'!$CL:$CP, 5, FALSE)/10000</f>
        <v>#N/A</v>
      </c>
      <c r="AM115" s="29" t="e">
        <f>VLOOKUP(D115, '[2]0301'!$A:$D, 4, FALSE)</f>
        <v>#N/A</v>
      </c>
      <c r="AN115" s="29" t="e">
        <f>VLOOKUP(AM115, [2]Efficacy!$A:$D, 3, FALSE)</f>
        <v>#N/A</v>
      </c>
      <c r="AO115" s="30" t="e">
        <f t="shared" si="11"/>
        <v>#N/A</v>
      </c>
      <c r="AP115" s="25" t="e">
        <f t="shared" si="12"/>
        <v>#N/A</v>
      </c>
      <c r="AQ115" s="26" t="e">
        <f t="shared" si="13"/>
        <v>#N/A</v>
      </c>
    </row>
    <row r="116" spans="1:43">
      <c r="A116" s="26" t="s">
        <v>283</v>
      </c>
      <c r="B116" s="18" t="s">
        <v>285</v>
      </c>
      <c r="C116" s="18" t="s">
        <v>284</v>
      </c>
      <c r="D116" s="18" t="s">
        <v>283</v>
      </c>
      <c r="E116" s="19">
        <v>33790474</v>
      </c>
      <c r="F116" s="19">
        <v>79926</v>
      </c>
      <c r="G116" s="19">
        <v>808</v>
      </c>
      <c r="H116" s="19">
        <v>622</v>
      </c>
      <c r="I116" s="19"/>
      <c r="J116" s="19">
        <v>78496</v>
      </c>
      <c r="K116" s="19">
        <v>54</v>
      </c>
      <c r="L116" s="19">
        <v>27</v>
      </c>
      <c r="M116" s="19">
        <v>40</v>
      </c>
      <c r="N116" s="18">
        <v>0</v>
      </c>
      <c r="O116" s="18">
        <v>236.53411905379011</v>
      </c>
      <c r="P116" s="18">
        <v>4077.8208675024798</v>
      </c>
      <c r="Q116" s="18">
        <v>2.3912064684265748</v>
      </c>
      <c r="R116" s="18">
        <v>5.8005029337803847E-2</v>
      </c>
      <c r="S116" s="18"/>
      <c r="T116" s="18">
        <v>7.7821985336436203E-3</v>
      </c>
      <c r="U116" s="18">
        <v>1.02510460251046</v>
      </c>
      <c r="V116" s="18">
        <v>0</v>
      </c>
      <c r="W116" s="18">
        <v>0.1035794881125373</v>
      </c>
      <c r="X116" s="18">
        <v>-1.2858421646342699E-3</v>
      </c>
      <c r="Y116" s="18">
        <v>245</v>
      </c>
      <c r="Z116" s="18">
        <v>0</v>
      </c>
      <c r="AA116" s="18">
        <v>0</v>
      </c>
      <c r="AB116" s="19">
        <v>0</v>
      </c>
      <c r="AC116" s="18">
        <v>0</v>
      </c>
      <c r="AD116" s="18">
        <v>0</v>
      </c>
      <c r="AE116" s="18">
        <v>0</v>
      </c>
      <c r="AF116" s="18">
        <v>0.2365341190537901</v>
      </c>
      <c r="AG116" s="18">
        <v>0.2365341190537901</v>
      </c>
      <c r="AH116" s="20">
        <f t="shared" si="7"/>
        <v>7.7821985336436203E-3</v>
      </c>
      <c r="AI116" s="20">
        <f t="shared" si="8"/>
        <v>0</v>
      </c>
      <c r="AJ116" s="27">
        <f t="shared" si="9"/>
        <v>2.365341190537901E-3</v>
      </c>
      <c r="AK116" s="28">
        <f t="shared" si="10"/>
        <v>0</v>
      </c>
      <c r="AL116" s="29" t="e">
        <f>VLOOKUP(D116,'[1]PV last14D'!$CL:$CP, 5, FALSE)/10000</f>
        <v>#N/A</v>
      </c>
      <c r="AM116" s="29" t="e">
        <f>VLOOKUP(D116, '[2]0301'!$A:$D, 4, FALSE)</f>
        <v>#N/A</v>
      </c>
      <c r="AN116" s="29" t="e">
        <f>VLOOKUP(AM116, [2]Efficacy!$A:$D, 3, FALSE)</f>
        <v>#N/A</v>
      </c>
      <c r="AO116" s="30" t="e">
        <f t="shared" si="11"/>
        <v>#N/A</v>
      </c>
      <c r="AP116" s="25" t="e">
        <f t="shared" si="12"/>
        <v>#N/A</v>
      </c>
      <c r="AQ116" s="26" t="e">
        <f t="shared" si="13"/>
        <v>#N/A</v>
      </c>
    </row>
    <row r="117" spans="1:43">
      <c r="A117" s="26" t="s">
        <v>255</v>
      </c>
      <c r="B117" s="18" t="s">
        <v>256</v>
      </c>
      <c r="C117" s="18" t="s">
        <v>110</v>
      </c>
      <c r="D117" s="18" t="s">
        <v>255</v>
      </c>
      <c r="E117" s="19">
        <v>18722445</v>
      </c>
      <c r="F117" s="19">
        <v>79002</v>
      </c>
      <c r="G117" s="19">
        <v>2817</v>
      </c>
      <c r="H117" s="19">
        <v>1098</v>
      </c>
      <c r="I117" s="19">
        <v>7</v>
      </c>
      <c r="J117" s="19">
        <v>75087</v>
      </c>
      <c r="K117" s="19">
        <v>589</v>
      </c>
      <c r="L117" s="19">
        <v>246</v>
      </c>
      <c r="M117" s="19">
        <v>468</v>
      </c>
      <c r="N117" s="18">
        <v>5535</v>
      </c>
      <c r="O117" s="18">
        <v>421.96411846850128</v>
      </c>
      <c r="P117" s="18">
        <v>5837.773859130044</v>
      </c>
      <c r="Q117" s="18">
        <v>15.046111765851091</v>
      </c>
      <c r="R117" s="18">
        <v>7.2281682821366294E-2</v>
      </c>
      <c r="S117" s="18">
        <v>8.4552845528455281E-2</v>
      </c>
      <c r="T117" s="18">
        <v>1.389838231943495E-2</v>
      </c>
      <c r="U117" s="18">
        <v>0.83176396735718772</v>
      </c>
      <c r="V117" s="18">
        <v>0.93055555555555558</v>
      </c>
      <c r="W117" s="18">
        <v>3.0330287676483652</v>
      </c>
      <c r="X117" s="18">
        <v>5.8865859966024661E-3</v>
      </c>
      <c r="Y117" s="18">
        <v>3975</v>
      </c>
      <c r="Z117" s="18">
        <v>67</v>
      </c>
      <c r="AA117" s="18">
        <v>1.685534591194969E-2</v>
      </c>
      <c r="AB117" s="19">
        <v>0</v>
      </c>
      <c r="AC117" s="18">
        <v>0</v>
      </c>
      <c r="AD117" s="18">
        <v>0</v>
      </c>
      <c r="AE117" s="18">
        <v>0</v>
      </c>
      <c r="AF117" s="18">
        <v>0.42196411846850129</v>
      </c>
      <c r="AG117" s="18">
        <v>0.42196411846850129</v>
      </c>
      <c r="AH117" s="20">
        <f t="shared" si="7"/>
        <v>1.389838231943495E-2</v>
      </c>
      <c r="AI117" s="20">
        <f t="shared" si="8"/>
        <v>1.685534591194969E-2</v>
      </c>
      <c r="AJ117" s="27">
        <f t="shared" si="9"/>
        <v>4.2196411846850126E-3</v>
      </c>
      <c r="AK117" s="28">
        <f t="shared" si="10"/>
        <v>0</v>
      </c>
      <c r="AL117" s="29" t="e">
        <f>VLOOKUP(D117,'[1]PV last14D'!$CL:$CP, 5, FALSE)/10000</f>
        <v>#N/A</v>
      </c>
      <c r="AM117" s="29" t="e">
        <f>VLOOKUP(D117, '[2]0301'!$A:$D, 4, FALSE)</f>
        <v>#N/A</v>
      </c>
      <c r="AN117" s="29" t="e">
        <f>VLOOKUP(AM117, [2]Efficacy!$A:$D, 3, FALSE)</f>
        <v>#N/A</v>
      </c>
      <c r="AO117" s="30" t="e">
        <f t="shared" si="11"/>
        <v>#N/A</v>
      </c>
      <c r="AP117" s="25" t="e">
        <f t="shared" si="12"/>
        <v>#N/A</v>
      </c>
      <c r="AQ117" s="26" t="e">
        <f t="shared" si="13"/>
        <v>#N/A</v>
      </c>
    </row>
    <row r="118" spans="1:43">
      <c r="A118" s="18" t="s">
        <v>239</v>
      </c>
      <c r="B118" s="18" t="s">
        <v>240</v>
      </c>
      <c r="C118" s="18" t="s">
        <v>110</v>
      </c>
      <c r="D118" s="18" t="s">
        <v>239</v>
      </c>
      <c r="E118" s="19">
        <v>31831135</v>
      </c>
      <c r="F118" s="19">
        <v>59607</v>
      </c>
      <c r="G118" s="19">
        <v>17541</v>
      </c>
      <c r="H118" s="19">
        <v>653</v>
      </c>
      <c r="I118" s="19">
        <v>12</v>
      </c>
      <c r="J118" s="19">
        <v>41413</v>
      </c>
      <c r="K118" s="19">
        <v>317</v>
      </c>
      <c r="L118" s="19"/>
      <c r="M118" s="19">
        <v>257</v>
      </c>
      <c r="N118" s="18">
        <v>0</v>
      </c>
      <c r="O118" s="18">
        <v>187.26005214705671</v>
      </c>
      <c r="P118" s="18">
        <v>1329.949434727979</v>
      </c>
      <c r="Q118" s="18">
        <v>55.106423317924417</v>
      </c>
      <c r="R118" s="18">
        <v>0.14080238485560001</v>
      </c>
      <c r="S118" s="18"/>
      <c r="T118" s="18">
        <v>1.095508916737967E-2</v>
      </c>
      <c r="U118" s="18">
        <v>0.63027975863960506</v>
      </c>
      <c r="V118" s="18">
        <v>1.038461538461539</v>
      </c>
      <c r="W118" s="18">
        <v>1.547002868193583</v>
      </c>
      <c r="X118" s="18">
        <v>1.7216270181479409E-3</v>
      </c>
      <c r="Y118" s="18">
        <v>3447</v>
      </c>
      <c r="Z118" s="18">
        <v>54</v>
      </c>
      <c r="AA118" s="18">
        <v>1.5665796344647522E-2</v>
      </c>
      <c r="AB118" s="19">
        <v>0</v>
      </c>
      <c r="AC118" s="18">
        <v>0</v>
      </c>
      <c r="AD118" s="18">
        <v>0</v>
      </c>
      <c r="AE118" s="18">
        <v>0</v>
      </c>
      <c r="AF118" s="18">
        <v>0.18726005214705671</v>
      </c>
      <c r="AG118" s="18">
        <v>0.18726005214705671</v>
      </c>
      <c r="AH118" s="20">
        <f t="shared" si="7"/>
        <v>1.095508916737967E-2</v>
      </c>
      <c r="AI118" s="20">
        <f t="shared" si="8"/>
        <v>1.5665796344647522E-2</v>
      </c>
      <c r="AJ118" s="21">
        <f t="shared" si="9"/>
        <v>1.8726005214705671E-3</v>
      </c>
      <c r="AK118" s="22">
        <f t="shared" si="10"/>
        <v>0</v>
      </c>
      <c r="AL118" s="23" t="e">
        <f>VLOOKUP(D118,'[1]PV last14D'!$CL:$CP, 5, FALSE)/10000</f>
        <v>#N/A</v>
      </c>
      <c r="AM118" s="23" t="e">
        <f>VLOOKUP(D118, '[2]0301'!$A:$D, 4, FALSE)</f>
        <v>#N/A</v>
      </c>
      <c r="AN118" s="23" t="e">
        <f>VLOOKUP(AM118, [2]Efficacy!$A:$D, 3, FALSE)</f>
        <v>#N/A</v>
      </c>
      <c r="AO118" s="24" t="e">
        <f t="shared" si="11"/>
        <v>#N/A</v>
      </c>
      <c r="AP118" s="25" t="e">
        <f t="shared" si="12"/>
        <v>#N/A</v>
      </c>
      <c r="AQ118" s="18" t="e">
        <f t="shared" si="13"/>
        <v>#N/A</v>
      </c>
    </row>
    <row r="119" spans="1:43">
      <c r="A119" s="26" t="s">
        <v>249</v>
      </c>
      <c r="B119" s="18" t="s">
        <v>250</v>
      </c>
      <c r="C119" s="18" t="s">
        <v>55</v>
      </c>
      <c r="D119" s="18" t="s">
        <v>249</v>
      </c>
      <c r="E119" s="19">
        <v>3481748</v>
      </c>
      <c r="F119" s="19">
        <v>58589</v>
      </c>
      <c r="G119" s="19">
        <v>7354</v>
      </c>
      <c r="H119" s="19">
        <v>611</v>
      </c>
      <c r="I119" s="19">
        <v>3</v>
      </c>
      <c r="J119" s="19">
        <v>50624</v>
      </c>
      <c r="K119" s="19">
        <v>585</v>
      </c>
      <c r="L119" s="19">
        <v>76</v>
      </c>
      <c r="M119" s="19">
        <v>595</v>
      </c>
      <c r="N119" s="18">
        <v>5478</v>
      </c>
      <c r="O119" s="18">
        <v>1682.7467122835999</v>
      </c>
      <c r="P119" s="18">
        <v>29390.754299277261</v>
      </c>
      <c r="Q119" s="18">
        <v>211.21574565419439</v>
      </c>
      <c r="R119" s="18">
        <v>5.7254288037275038E-2</v>
      </c>
      <c r="S119" s="18">
        <v>0.1086162833150785</v>
      </c>
      <c r="T119" s="18">
        <v>1.0428578743450141E-2</v>
      </c>
      <c r="U119" s="18">
        <v>1.336455696202532</v>
      </c>
      <c r="V119" s="18">
        <v>0.66666666666666663</v>
      </c>
      <c r="W119" s="18">
        <v>21.65989201811438</v>
      </c>
      <c r="X119" s="18">
        <v>-2.4834017846615398E-3</v>
      </c>
      <c r="Y119" s="18">
        <v>5279</v>
      </c>
      <c r="Z119" s="18">
        <v>28</v>
      </c>
      <c r="AA119" s="18">
        <v>5.3040348550861902E-3</v>
      </c>
      <c r="AB119" s="19">
        <v>16505</v>
      </c>
      <c r="AC119" s="18">
        <v>0</v>
      </c>
      <c r="AD119" s="18">
        <v>0</v>
      </c>
      <c r="AE119" s="18">
        <v>0.47404349769138948</v>
      </c>
      <c r="AF119" s="18">
        <v>1.6827467122836</v>
      </c>
      <c r="AG119" s="18">
        <v>2.1093858602058511</v>
      </c>
      <c r="AH119" s="20">
        <f t="shared" si="7"/>
        <v>1.0428578743450141E-2</v>
      </c>
      <c r="AI119" s="20">
        <f t="shared" si="8"/>
        <v>5.3040348550861902E-3</v>
      </c>
      <c r="AJ119" s="27">
        <f t="shared" si="9"/>
        <v>1.6827467122836001E-2</v>
      </c>
      <c r="AK119" s="28">
        <f t="shared" si="10"/>
        <v>4.7404349769138952E-3</v>
      </c>
      <c r="AL119" s="29">
        <f>VLOOKUP(D119,'[1]PV last14D'!$CL:$CP, 5, FALSE)/10000</f>
        <v>0.43640000000000001</v>
      </c>
      <c r="AM119" s="29" t="e">
        <f>VLOOKUP(D119, '[2]0301'!$A:$D, 4, FALSE)</f>
        <v>#N/A</v>
      </c>
      <c r="AN119" s="29" t="e">
        <f>VLOOKUP(AM119, [2]Efficacy!$A:$D, 3, FALSE)</f>
        <v>#N/A</v>
      </c>
      <c r="AO119" s="30" t="e">
        <f t="shared" si="11"/>
        <v>#N/A</v>
      </c>
      <c r="AP119" s="25" t="e">
        <f t="shared" si="12"/>
        <v>#N/A</v>
      </c>
      <c r="AQ119" s="26" t="e">
        <f t="shared" si="13"/>
        <v>#N/A</v>
      </c>
    </row>
    <row r="120" spans="1:43">
      <c r="A120" s="26" t="s">
        <v>264</v>
      </c>
      <c r="B120" s="18" t="s">
        <v>265</v>
      </c>
      <c r="C120" s="18" t="s">
        <v>131</v>
      </c>
      <c r="D120" s="18" t="s">
        <v>264</v>
      </c>
      <c r="E120" s="19">
        <v>39506499</v>
      </c>
      <c r="F120" s="19">
        <v>55759</v>
      </c>
      <c r="G120" s="19">
        <v>3969</v>
      </c>
      <c r="H120" s="19">
        <v>2446</v>
      </c>
      <c r="I120" s="19">
        <v>2</v>
      </c>
      <c r="J120" s="19">
        <v>49344</v>
      </c>
      <c r="K120" s="19">
        <v>11</v>
      </c>
      <c r="L120" s="19">
        <v>1067</v>
      </c>
      <c r="M120" s="19">
        <v>26</v>
      </c>
      <c r="N120" s="18">
        <v>1364</v>
      </c>
      <c r="O120" s="18">
        <v>141.1388035168593</v>
      </c>
      <c r="P120" s="18">
        <v>758.13602212638477</v>
      </c>
      <c r="Q120" s="18">
        <v>10.04644830715068</v>
      </c>
      <c r="R120" s="18">
        <v>0.1861655420632827</v>
      </c>
      <c r="S120" s="18">
        <v>1.906158357771261E-2</v>
      </c>
      <c r="T120" s="18">
        <v>4.3867357735970877E-2</v>
      </c>
      <c r="U120" s="18">
        <v>0.8828125</v>
      </c>
      <c r="V120" s="18">
        <v>1.571428571428571</v>
      </c>
      <c r="W120" s="18">
        <v>4.0861269794767549E-2</v>
      </c>
      <c r="X120" s="18">
        <v>-5.913869454980656E-3</v>
      </c>
      <c r="Y120" s="18">
        <v>113</v>
      </c>
      <c r="Z120" s="18">
        <v>11</v>
      </c>
      <c r="AA120" s="18">
        <v>9.7345132743362831E-2</v>
      </c>
      <c r="AB120" s="19">
        <v>0</v>
      </c>
      <c r="AC120" s="18">
        <v>0</v>
      </c>
      <c r="AD120" s="18">
        <v>0</v>
      </c>
      <c r="AE120" s="18">
        <v>0</v>
      </c>
      <c r="AF120" s="18">
        <v>0.14113880351685931</v>
      </c>
      <c r="AG120" s="18">
        <v>0.14113880351685931</v>
      </c>
      <c r="AH120" s="20">
        <f t="shared" si="7"/>
        <v>4.3867357735970877E-2</v>
      </c>
      <c r="AI120" s="20">
        <f t="shared" si="8"/>
        <v>9.7345132743362831E-2</v>
      </c>
      <c r="AJ120" s="27">
        <f t="shared" si="9"/>
        <v>1.411388035168593E-3</v>
      </c>
      <c r="AK120" s="28">
        <f t="shared" si="10"/>
        <v>0</v>
      </c>
      <c r="AL120" s="29" t="e">
        <f>VLOOKUP(D120,'[1]PV last14D'!$CL:$CP, 5, FALSE)/10000</f>
        <v>#N/A</v>
      </c>
      <c r="AM120" s="29" t="e">
        <f>VLOOKUP(D120, '[2]0301'!$A:$D, 4, FALSE)</f>
        <v>#N/A</v>
      </c>
      <c r="AN120" s="29" t="e">
        <f>VLOOKUP(AM120, [2]Efficacy!$A:$D, 3, FALSE)</f>
        <v>#N/A</v>
      </c>
      <c r="AO120" s="30" t="e">
        <f t="shared" si="11"/>
        <v>#N/A</v>
      </c>
      <c r="AP120" s="25" t="e">
        <f t="shared" si="12"/>
        <v>#N/A</v>
      </c>
      <c r="AQ120" s="26" t="e">
        <f t="shared" si="13"/>
        <v>#N/A</v>
      </c>
    </row>
    <row r="121" spans="1:43">
      <c r="A121" s="26" t="s">
        <v>228</v>
      </c>
      <c r="B121" s="18" t="s">
        <v>229</v>
      </c>
      <c r="C121" s="18" t="s">
        <v>49</v>
      </c>
      <c r="D121" s="18" t="s">
        <v>228</v>
      </c>
      <c r="E121" s="19">
        <v>11322003</v>
      </c>
      <c r="F121" s="19">
        <v>50590</v>
      </c>
      <c r="G121" s="19">
        <v>4160</v>
      </c>
      <c r="H121" s="19">
        <v>324</v>
      </c>
      <c r="I121" s="19">
        <v>2</v>
      </c>
      <c r="J121" s="19">
        <v>46106</v>
      </c>
      <c r="K121" s="19">
        <v>864</v>
      </c>
      <c r="L121" s="19">
        <v>62</v>
      </c>
      <c r="M121" s="19">
        <v>811</v>
      </c>
      <c r="N121" s="18">
        <v>19155</v>
      </c>
      <c r="O121" s="18">
        <v>446.82906372662148</v>
      </c>
      <c r="P121" s="18">
        <v>21297.353480651789</v>
      </c>
      <c r="Q121" s="18">
        <v>36.742615242196983</v>
      </c>
      <c r="R121" s="18">
        <v>2.0980497137006091E-2</v>
      </c>
      <c r="S121" s="18">
        <v>4.2338814930827459E-2</v>
      </c>
      <c r="T121" s="18">
        <v>6.4044277525202612E-3</v>
      </c>
      <c r="U121" s="18">
        <v>0.82255781028787167</v>
      </c>
      <c r="V121" s="18">
        <v>0.77419354838709675</v>
      </c>
      <c r="W121" s="18">
        <v>6.5977724966156606</v>
      </c>
      <c r="X121" s="18">
        <v>-7.8115994593045274E-3</v>
      </c>
      <c r="Y121" s="18">
        <v>5229</v>
      </c>
      <c r="Z121" s="18">
        <v>24</v>
      </c>
      <c r="AA121" s="18">
        <v>4.5897877223178424E-3</v>
      </c>
      <c r="AB121" s="19">
        <v>0</v>
      </c>
      <c r="AC121" s="18">
        <v>0</v>
      </c>
      <c r="AD121" s="18">
        <v>0</v>
      </c>
      <c r="AE121" s="18">
        <v>0</v>
      </c>
      <c r="AF121" s="18">
        <v>0.44682906372662162</v>
      </c>
      <c r="AG121" s="18">
        <v>0.44682906372662162</v>
      </c>
      <c r="AH121" s="20">
        <f t="shared" si="7"/>
        <v>6.4044277525202612E-3</v>
      </c>
      <c r="AI121" s="20">
        <f t="shared" si="8"/>
        <v>4.5897877223178424E-3</v>
      </c>
      <c r="AJ121" s="27">
        <f t="shared" si="9"/>
        <v>4.4682906372662153E-3</v>
      </c>
      <c r="AK121" s="28">
        <f t="shared" si="10"/>
        <v>0</v>
      </c>
      <c r="AL121" s="29" t="e">
        <f>VLOOKUP(D121,'[1]PV last14D'!$CL:$CP, 5, FALSE)/10000</f>
        <v>#N/A</v>
      </c>
      <c r="AM121" s="29" t="e">
        <f>VLOOKUP(D121, '[2]0301'!$A:$D, 4, FALSE)</f>
        <v>#N/A</v>
      </c>
      <c r="AN121" s="29" t="e">
        <f>VLOOKUP(AM121, [2]Efficacy!$A:$D, 3, FALSE)</f>
        <v>#N/A</v>
      </c>
      <c r="AO121" s="30" t="e">
        <f t="shared" si="11"/>
        <v>#N/A</v>
      </c>
      <c r="AP121" s="25" t="e">
        <f t="shared" si="12"/>
        <v>#N/A</v>
      </c>
      <c r="AQ121" s="26" t="e">
        <f t="shared" si="13"/>
        <v>#N/A</v>
      </c>
    </row>
    <row r="122" spans="1:43">
      <c r="A122" s="26" t="s">
        <v>253</v>
      </c>
      <c r="B122" s="18" t="s">
        <v>254</v>
      </c>
      <c r="C122" s="18" t="s">
        <v>119</v>
      </c>
      <c r="D122" s="18" t="s">
        <v>253</v>
      </c>
      <c r="E122" s="19">
        <v>46688793</v>
      </c>
      <c r="F122" s="19">
        <v>40367</v>
      </c>
      <c r="G122" s="19">
        <v>25044</v>
      </c>
      <c r="H122" s="19">
        <v>334</v>
      </c>
      <c r="I122" s="19"/>
      <c r="J122" s="19">
        <v>14989</v>
      </c>
      <c r="K122" s="19">
        <v>323</v>
      </c>
      <c r="L122" s="19"/>
      <c r="M122" s="19">
        <v>10</v>
      </c>
      <c r="N122" s="18">
        <v>1012</v>
      </c>
      <c r="O122" s="18">
        <v>86.459720644309655</v>
      </c>
      <c r="P122" s="18">
        <v>1887.834196099265</v>
      </c>
      <c r="Q122" s="18">
        <v>53.640281512524858</v>
      </c>
      <c r="R122" s="18">
        <v>4.5798365567779699E-2</v>
      </c>
      <c r="S122" s="18">
        <v>9.881422924901186E-3</v>
      </c>
      <c r="T122" s="18">
        <v>8.2740852676691356E-3</v>
      </c>
      <c r="U122" s="18">
        <v>0.87951807228915657</v>
      </c>
      <c r="V122" s="18">
        <v>0.2</v>
      </c>
      <c r="W122" s="18">
        <v>4.4672696630094627E-2</v>
      </c>
      <c r="X122" s="18">
        <v>2.9158202685272351E-3</v>
      </c>
      <c r="Y122" s="18">
        <v>146</v>
      </c>
      <c r="Z122" s="18">
        <v>1</v>
      </c>
      <c r="AA122" s="18">
        <v>6.8493150684931503E-3</v>
      </c>
      <c r="AB122" s="19">
        <v>0</v>
      </c>
      <c r="AC122" s="18">
        <v>0</v>
      </c>
      <c r="AD122" s="18">
        <v>0</v>
      </c>
      <c r="AE122" s="18">
        <v>0</v>
      </c>
      <c r="AF122" s="18">
        <v>8.6459720644309651E-2</v>
      </c>
      <c r="AG122" s="18">
        <v>8.6459720644309651E-2</v>
      </c>
      <c r="AH122" s="20">
        <f t="shared" si="7"/>
        <v>8.2740852676691356E-3</v>
      </c>
      <c r="AI122" s="20">
        <f t="shared" si="8"/>
        <v>6.8493150684931503E-3</v>
      </c>
      <c r="AJ122" s="27">
        <f t="shared" si="9"/>
        <v>8.645972064430966E-4</v>
      </c>
      <c r="AK122" s="28">
        <f t="shared" si="10"/>
        <v>0</v>
      </c>
      <c r="AL122" s="29" t="e">
        <f>VLOOKUP(D122,'[1]PV last14D'!$CL:$CP, 5, FALSE)/10000</f>
        <v>#N/A</v>
      </c>
      <c r="AM122" s="29" t="e">
        <f>VLOOKUP(D122, '[2]0301'!$A:$D, 4, FALSE)</f>
        <v>#N/A</v>
      </c>
      <c r="AN122" s="29" t="e">
        <f>VLOOKUP(AM122, [2]Efficacy!$A:$D, 3, FALSE)</f>
        <v>#N/A</v>
      </c>
      <c r="AO122" s="30" t="e">
        <f t="shared" si="11"/>
        <v>#N/A</v>
      </c>
      <c r="AP122" s="25" t="e">
        <f t="shared" si="12"/>
        <v>#N/A</v>
      </c>
      <c r="AQ122" s="26" t="e">
        <f t="shared" si="13"/>
        <v>#N/A</v>
      </c>
    </row>
    <row r="123" spans="1:43">
      <c r="A123" s="26" t="s">
        <v>247</v>
      </c>
      <c r="B123" s="18" t="s">
        <v>248</v>
      </c>
      <c r="C123" s="18" t="s">
        <v>110</v>
      </c>
      <c r="D123" s="18" t="s">
        <v>247</v>
      </c>
      <c r="E123" s="19">
        <v>2571324</v>
      </c>
      <c r="F123" s="19">
        <v>39033</v>
      </c>
      <c r="G123" s="19">
        <v>2270</v>
      </c>
      <c r="H123" s="19">
        <v>428</v>
      </c>
      <c r="I123" s="19">
        <v>4</v>
      </c>
      <c r="J123" s="19">
        <v>36335</v>
      </c>
      <c r="K123" s="19">
        <v>74</v>
      </c>
      <c r="L123" s="19">
        <v>22</v>
      </c>
      <c r="M123" s="19">
        <v>188</v>
      </c>
      <c r="N123" s="18">
        <v>1509</v>
      </c>
      <c r="O123" s="18">
        <v>1518.0117324771211</v>
      </c>
      <c r="P123" s="18">
        <v>11839.07590019772</v>
      </c>
      <c r="Q123" s="18">
        <v>88.281367886738508</v>
      </c>
      <c r="R123" s="18">
        <v>0.12822045785277619</v>
      </c>
      <c r="S123" s="18">
        <v>0.12458581842279649</v>
      </c>
      <c r="T123" s="18">
        <v>1.096508082904209E-2</v>
      </c>
      <c r="U123" s="18">
        <v>0.8510217534607778</v>
      </c>
      <c r="V123" s="18">
        <v>1.294117647058824</v>
      </c>
      <c r="W123" s="18">
        <v>7.1725139044543367</v>
      </c>
      <c r="X123" s="18">
        <v>-2.7573699053474641E-4</v>
      </c>
      <c r="Y123" s="18">
        <v>1291</v>
      </c>
      <c r="Z123" s="18">
        <v>22</v>
      </c>
      <c r="AA123" s="18">
        <v>1.704105344694036E-2</v>
      </c>
      <c r="AB123" s="19">
        <v>0</v>
      </c>
      <c r="AC123" s="18">
        <v>0</v>
      </c>
      <c r="AD123" s="18">
        <v>0</v>
      </c>
      <c r="AE123" s="18">
        <v>0</v>
      </c>
      <c r="AF123" s="18">
        <v>1.518011732477121</v>
      </c>
      <c r="AG123" s="18">
        <v>1.518011732477121</v>
      </c>
      <c r="AH123" s="20">
        <f t="shared" si="7"/>
        <v>1.096508082904209E-2</v>
      </c>
      <c r="AI123" s="20">
        <f t="shared" si="8"/>
        <v>1.704105344694036E-2</v>
      </c>
      <c r="AJ123" s="27">
        <f t="shared" si="9"/>
        <v>1.5180117324771212E-2</v>
      </c>
      <c r="AK123" s="28">
        <f t="shared" si="10"/>
        <v>0</v>
      </c>
      <c r="AL123" s="29" t="e">
        <f>VLOOKUP(D123,'[1]PV last14D'!$CL:$CP, 5, FALSE)/10000</f>
        <v>#N/A</v>
      </c>
      <c r="AM123" s="29" t="e">
        <f>VLOOKUP(D123, '[2]0301'!$A:$D, 4, FALSE)</f>
        <v>#N/A</v>
      </c>
      <c r="AN123" s="29" t="e">
        <f>VLOOKUP(AM123, [2]Efficacy!$A:$D, 3, FALSE)</f>
        <v>#N/A</v>
      </c>
      <c r="AO123" s="30" t="e">
        <f t="shared" si="11"/>
        <v>#N/A</v>
      </c>
      <c r="AP123" s="25" t="e">
        <f t="shared" si="12"/>
        <v>#N/A</v>
      </c>
      <c r="AQ123" s="26" t="e">
        <f t="shared" si="13"/>
        <v>#N/A</v>
      </c>
    </row>
    <row r="124" spans="1:43">
      <c r="A124" s="18" t="s">
        <v>237</v>
      </c>
      <c r="B124" s="18" t="s">
        <v>238</v>
      </c>
      <c r="C124" s="18" t="s">
        <v>153</v>
      </c>
      <c r="D124" s="18" t="s">
        <v>237</v>
      </c>
      <c r="E124" s="19">
        <v>26981052</v>
      </c>
      <c r="F124" s="19">
        <v>35714</v>
      </c>
      <c r="G124" s="19">
        <v>2569</v>
      </c>
      <c r="H124" s="19">
        <v>551</v>
      </c>
      <c r="I124" s="19"/>
      <c r="J124" s="19">
        <v>32594</v>
      </c>
      <c r="K124" s="19"/>
      <c r="L124" s="19">
        <v>53</v>
      </c>
      <c r="M124" s="19"/>
      <c r="N124" s="18">
        <v>0</v>
      </c>
      <c r="O124" s="18">
        <v>132.36696626951391</v>
      </c>
      <c r="P124" s="18">
        <v>552.23940119162148</v>
      </c>
      <c r="Q124" s="18">
        <v>9.5214967896729892</v>
      </c>
      <c r="R124" s="18">
        <v>0.23969127516778521</v>
      </c>
      <c r="S124" s="18"/>
      <c r="T124" s="18">
        <v>1.54281234249874E-2</v>
      </c>
      <c r="U124" s="18">
        <v>1.1901877649909141</v>
      </c>
      <c r="V124" s="18">
        <v>0.63636363636363635</v>
      </c>
      <c r="W124" s="18">
        <v>1.040412678179804</v>
      </c>
      <c r="X124" s="18">
        <v>-9.80058357700897E-3</v>
      </c>
      <c r="Y124" s="18">
        <v>1965</v>
      </c>
      <c r="Z124" s="18">
        <v>28</v>
      </c>
      <c r="AA124" s="18">
        <v>1.4249363867684481E-2</v>
      </c>
      <c r="AB124" s="19">
        <v>0</v>
      </c>
      <c r="AC124" s="18">
        <v>0</v>
      </c>
      <c r="AD124" s="18">
        <v>0</v>
      </c>
      <c r="AE124" s="18">
        <v>0</v>
      </c>
      <c r="AF124" s="18">
        <v>0.13236696626951391</v>
      </c>
      <c r="AG124" s="18">
        <v>0.13236696626951391</v>
      </c>
      <c r="AH124" s="20">
        <f t="shared" si="7"/>
        <v>1.54281234249874E-2</v>
      </c>
      <c r="AI124" s="20">
        <f t="shared" si="8"/>
        <v>1.4249363867684481E-2</v>
      </c>
      <c r="AJ124" s="21">
        <f t="shared" si="9"/>
        <v>1.3236696626951392E-3</v>
      </c>
      <c r="AK124" s="22">
        <f t="shared" si="10"/>
        <v>0</v>
      </c>
      <c r="AL124" s="23" t="e">
        <f>VLOOKUP(D124,'[1]PV last14D'!$CL:$CP, 5, FALSE)/10000</f>
        <v>#N/A</v>
      </c>
      <c r="AM124" s="23" t="e">
        <f>VLOOKUP(D124, '[2]0301'!$A:$D, 4, FALSE)</f>
        <v>#N/A</v>
      </c>
      <c r="AN124" s="23" t="e">
        <f>VLOOKUP(AM124, [2]Efficacy!$A:$D, 3, FALSE)</f>
        <v>#N/A</v>
      </c>
      <c r="AO124" s="24" t="e">
        <f t="shared" si="11"/>
        <v>#N/A</v>
      </c>
      <c r="AP124" s="25" t="e">
        <f t="shared" si="12"/>
        <v>#N/A</v>
      </c>
      <c r="AQ124" s="18" t="e">
        <f t="shared" si="13"/>
        <v>#N/A</v>
      </c>
    </row>
    <row r="125" spans="1:43">
      <c r="A125" s="26" t="s">
        <v>236</v>
      </c>
      <c r="B125" s="18" t="s">
        <v>235</v>
      </c>
      <c r="C125" s="18" t="s">
        <v>85</v>
      </c>
      <c r="D125" s="18" t="s">
        <v>234</v>
      </c>
      <c r="E125" s="19">
        <v>26808498</v>
      </c>
      <c r="F125" s="19">
        <v>32791</v>
      </c>
      <c r="G125" s="19">
        <v>886</v>
      </c>
      <c r="H125" s="19">
        <v>193</v>
      </c>
      <c r="I125" s="19">
        <v>1</v>
      </c>
      <c r="J125" s="19">
        <v>31712</v>
      </c>
      <c r="K125" s="19">
        <v>88</v>
      </c>
      <c r="L125" s="19"/>
      <c r="M125" s="19">
        <v>37</v>
      </c>
      <c r="N125" s="18">
        <v>894</v>
      </c>
      <c r="O125" s="18">
        <v>122.31569258374709</v>
      </c>
      <c r="P125" s="18">
        <v>1583.9193974985101</v>
      </c>
      <c r="Q125" s="18">
        <v>3.3049221929553831</v>
      </c>
      <c r="R125" s="18">
        <v>7.7223432440388581E-2</v>
      </c>
      <c r="S125" s="18">
        <v>4.1387024608501119E-2</v>
      </c>
      <c r="T125" s="18">
        <v>5.8857613369522124E-3</v>
      </c>
      <c r="U125" s="18">
        <v>0.93532338308457708</v>
      </c>
      <c r="V125" s="18">
        <v>0.38461538461538458</v>
      </c>
      <c r="W125" s="18">
        <v>0.4007258124963638</v>
      </c>
      <c r="X125" s="18">
        <v>-6.2217924079699151E-3</v>
      </c>
      <c r="Y125" s="18">
        <v>752</v>
      </c>
      <c r="Z125" s="18">
        <v>5</v>
      </c>
      <c r="AA125" s="18">
        <v>6.648936170212766E-3</v>
      </c>
      <c r="AB125" s="19">
        <v>0</v>
      </c>
      <c r="AC125" s="18">
        <v>0</v>
      </c>
      <c r="AD125" s="18">
        <v>0</v>
      </c>
      <c r="AE125" s="18">
        <v>0</v>
      </c>
      <c r="AF125" s="18">
        <v>0.1223156925837471</v>
      </c>
      <c r="AG125" s="18">
        <v>0.1223156925837471</v>
      </c>
      <c r="AH125" s="20">
        <f t="shared" si="7"/>
        <v>5.8857613369522124E-3</v>
      </c>
      <c r="AI125" s="20">
        <f t="shared" si="8"/>
        <v>6.648936170212766E-3</v>
      </c>
      <c r="AJ125" s="27">
        <f t="shared" si="9"/>
        <v>1.2231569258374709E-3</v>
      </c>
      <c r="AK125" s="28">
        <f t="shared" si="10"/>
        <v>0</v>
      </c>
      <c r="AL125" s="29" t="e">
        <f>VLOOKUP(D125,'[1]PV last14D'!$CL:$CP, 5, FALSE)/10000</f>
        <v>#N/A</v>
      </c>
      <c r="AM125" s="29" t="e">
        <f>VLOOKUP(D125, '[2]0301'!$A:$D, 4, FALSE)</f>
        <v>#N/A</v>
      </c>
      <c r="AN125" s="29" t="e">
        <f>VLOOKUP(AM125, [2]Efficacy!$A:$D, 3, FALSE)</f>
        <v>#N/A</v>
      </c>
      <c r="AO125" s="30" t="e">
        <f t="shared" si="11"/>
        <v>#N/A</v>
      </c>
      <c r="AP125" s="25" t="e">
        <f t="shared" si="12"/>
        <v>#N/A</v>
      </c>
      <c r="AQ125" s="26" t="e">
        <f t="shared" si="13"/>
        <v>#N/A</v>
      </c>
    </row>
    <row r="126" spans="1:43">
      <c r="A126" s="26" t="s">
        <v>207</v>
      </c>
      <c r="B126" s="18" t="s">
        <v>208</v>
      </c>
      <c r="C126" s="18" t="s">
        <v>110</v>
      </c>
      <c r="D126" s="18" t="s">
        <v>207</v>
      </c>
      <c r="E126" s="19">
        <v>19455337</v>
      </c>
      <c r="F126" s="19">
        <v>32008</v>
      </c>
      <c r="G126" s="19">
        <v>11447</v>
      </c>
      <c r="H126" s="19">
        <v>1048</v>
      </c>
      <c r="I126" s="19">
        <v>4</v>
      </c>
      <c r="J126" s="19">
        <v>19513</v>
      </c>
      <c r="K126" s="19">
        <v>639</v>
      </c>
      <c r="L126" s="19">
        <v>4</v>
      </c>
      <c r="M126" s="19">
        <v>63</v>
      </c>
      <c r="N126" s="18">
        <v>818</v>
      </c>
      <c r="O126" s="18">
        <v>164.52040897569651</v>
      </c>
      <c r="P126" s="18">
        <v>1021.529465153958</v>
      </c>
      <c r="Q126" s="18">
        <v>58.837325716845719</v>
      </c>
      <c r="R126" s="18">
        <v>0.1610530235179278</v>
      </c>
      <c r="S126" s="18">
        <v>7.7017114914425422E-2</v>
      </c>
      <c r="T126" s="18">
        <v>3.2741814546363407E-2</v>
      </c>
      <c r="U126" s="18">
        <v>0.6742567994939912</v>
      </c>
      <c r="V126" s="18">
        <v>0.5</v>
      </c>
      <c r="W126" s="18">
        <v>0.78274518856041542</v>
      </c>
      <c r="X126" s="18">
        <v>2.2499353079749678E-3</v>
      </c>
      <c r="Y126" s="18">
        <v>1066</v>
      </c>
      <c r="Z126" s="18">
        <v>27</v>
      </c>
      <c r="AA126" s="18">
        <v>2.532833020637899E-2</v>
      </c>
      <c r="AB126" s="19">
        <v>0</v>
      </c>
      <c r="AC126" s="18">
        <v>0</v>
      </c>
      <c r="AD126" s="18">
        <v>0</v>
      </c>
      <c r="AE126" s="18">
        <v>0</v>
      </c>
      <c r="AF126" s="18">
        <v>0.1645204089756965</v>
      </c>
      <c r="AG126" s="18">
        <v>0.1645204089756965</v>
      </c>
      <c r="AH126" s="20">
        <f t="shared" si="7"/>
        <v>3.2741814546363407E-2</v>
      </c>
      <c r="AI126" s="20">
        <f t="shared" si="8"/>
        <v>2.532833020637899E-2</v>
      </c>
      <c r="AJ126" s="27">
        <f t="shared" si="9"/>
        <v>1.645204089756965E-3</v>
      </c>
      <c r="AK126" s="28">
        <f t="shared" si="10"/>
        <v>0</v>
      </c>
      <c r="AL126" s="29" t="e">
        <f>VLOOKUP(D126,'[1]PV last14D'!$CL:$CP, 5, FALSE)/10000</f>
        <v>#N/A</v>
      </c>
      <c r="AM126" s="29" t="e">
        <f>VLOOKUP(D126, '[2]0301'!$A:$D, 4, FALSE)</f>
        <v>#N/A</v>
      </c>
      <c r="AN126" s="29" t="e">
        <f>VLOOKUP(AM126, [2]Efficacy!$A:$D, 3, FALSE)</f>
        <v>#N/A</v>
      </c>
      <c r="AO126" s="30" t="e">
        <f t="shared" si="11"/>
        <v>#N/A</v>
      </c>
      <c r="AP126" s="25" t="e">
        <f t="shared" si="12"/>
        <v>#N/A</v>
      </c>
      <c r="AQ126" s="26" t="e">
        <f t="shared" si="13"/>
        <v>#N/A</v>
      </c>
    </row>
    <row r="127" spans="1:43">
      <c r="A127" s="26" t="s">
        <v>226</v>
      </c>
      <c r="B127" s="18" t="s">
        <v>227</v>
      </c>
      <c r="C127" s="18" t="s">
        <v>110</v>
      </c>
      <c r="D127" s="18" t="s">
        <v>226</v>
      </c>
      <c r="E127" s="19">
        <v>2382980</v>
      </c>
      <c r="F127" s="19">
        <v>30727</v>
      </c>
      <c r="G127" s="19">
        <v>5511</v>
      </c>
      <c r="H127" s="19">
        <v>332</v>
      </c>
      <c r="I127" s="19">
        <v>22</v>
      </c>
      <c r="J127" s="19">
        <v>24884</v>
      </c>
      <c r="K127" s="19">
        <v>1640</v>
      </c>
      <c r="L127" s="19">
        <v>1</v>
      </c>
      <c r="M127" s="19">
        <v>2356</v>
      </c>
      <c r="N127" s="18">
        <v>9775</v>
      </c>
      <c r="O127" s="18">
        <v>1289.435916373616</v>
      </c>
      <c r="P127" s="18">
        <v>34216.06559853629</v>
      </c>
      <c r="Q127" s="18">
        <v>231.265054679435</v>
      </c>
      <c r="R127" s="18">
        <v>3.7685101832069683E-2</v>
      </c>
      <c r="S127" s="18">
        <v>0.2410230179028133</v>
      </c>
      <c r="T127" s="18">
        <v>1.080482962866534E-2</v>
      </c>
      <c r="U127" s="18">
        <v>1.566440854611777</v>
      </c>
      <c r="V127" s="18">
        <v>0.43243243243243251</v>
      </c>
      <c r="W127" s="18">
        <v>18.020653611384549</v>
      </c>
      <c r="X127" s="18"/>
      <c r="Y127" s="18">
        <v>3006</v>
      </c>
      <c r="Z127" s="18">
        <v>32</v>
      </c>
      <c r="AA127" s="18">
        <v>1.0645375914836989E-2</v>
      </c>
      <c r="AB127" s="19">
        <v>0</v>
      </c>
      <c r="AC127" s="18">
        <v>0</v>
      </c>
      <c r="AD127" s="18">
        <v>0</v>
      </c>
      <c r="AE127" s="18">
        <v>0</v>
      </c>
      <c r="AF127" s="18">
        <v>1.289435916373616</v>
      </c>
      <c r="AG127" s="18">
        <v>1.289435916373616</v>
      </c>
      <c r="AH127" s="20">
        <f t="shared" si="7"/>
        <v>1.080482962866534E-2</v>
      </c>
      <c r="AI127" s="20">
        <f t="shared" si="8"/>
        <v>1.0645375914836989E-2</v>
      </c>
      <c r="AJ127" s="27">
        <f t="shared" si="9"/>
        <v>1.2894359163736159E-2</v>
      </c>
      <c r="AK127" s="28">
        <f t="shared" si="10"/>
        <v>0</v>
      </c>
      <c r="AL127" s="29" t="e">
        <f>VLOOKUP(D127,'[1]PV last14D'!$CL:$CP, 5, FALSE)/10000</f>
        <v>#N/A</v>
      </c>
      <c r="AM127" s="29" t="e">
        <f>VLOOKUP(D127, '[2]0301'!$A:$D, 4, FALSE)</f>
        <v>#N/A</v>
      </c>
      <c r="AN127" s="29" t="e">
        <f>VLOOKUP(AM127, [2]Efficacy!$A:$D, 3, FALSE)</f>
        <v>#N/A</v>
      </c>
      <c r="AO127" s="30" t="e">
        <f t="shared" si="11"/>
        <v>#N/A</v>
      </c>
      <c r="AP127" s="25" t="e">
        <f t="shared" si="12"/>
        <v>#N/A</v>
      </c>
      <c r="AQ127" s="26" t="e">
        <f t="shared" si="13"/>
        <v>#N/A</v>
      </c>
    </row>
    <row r="128" spans="1:43">
      <c r="A128" s="26" t="s">
        <v>199</v>
      </c>
      <c r="B128" s="18" t="s">
        <v>200</v>
      </c>
      <c r="C128" s="18" t="s">
        <v>60</v>
      </c>
      <c r="D128" s="18" t="s">
        <v>199</v>
      </c>
      <c r="E128" s="19">
        <v>69916675</v>
      </c>
      <c r="F128" s="19">
        <v>26031</v>
      </c>
      <c r="G128" s="19">
        <v>624</v>
      </c>
      <c r="H128" s="19">
        <v>83</v>
      </c>
      <c r="I128" s="19"/>
      <c r="J128" s="19">
        <v>25324</v>
      </c>
      <c r="K128" s="19">
        <v>196</v>
      </c>
      <c r="L128" s="19">
        <v>1</v>
      </c>
      <c r="M128" s="19">
        <v>80</v>
      </c>
      <c r="N128" s="18">
        <v>0</v>
      </c>
      <c r="O128" s="18">
        <v>37.231461593389561</v>
      </c>
      <c r="P128" s="18">
        <v>1741.8920450665021</v>
      </c>
      <c r="Q128" s="18">
        <v>0.89249095441109005</v>
      </c>
      <c r="R128" s="18">
        <v>2.1374149849779079E-2</v>
      </c>
      <c r="S128" s="18"/>
      <c r="T128" s="18">
        <v>3.1885060120625409E-3</v>
      </c>
      <c r="U128" s="18">
        <v>0.66708860759493671</v>
      </c>
      <c r="V128" s="18">
        <v>0</v>
      </c>
      <c r="W128" s="18">
        <v>0.10767919710957979</v>
      </c>
      <c r="X128" s="18">
        <v>-1.268314339540398E-2</v>
      </c>
      <c r="Y128" s="18">
        <v>527</v>
      </c>
      <c r="Z128" s="18">
        <v>0</v>
      </c>
      <c r="AA128" s="18">
        <v>0</v>
      </c>
      <c r="AB128" s="19">
        <v>0</v>
      </c>
      <c r="AC128" s="18">
        <v>0</v>
      </c>
      <c r="AD128" s="18">
        <v>0</v>
      </c>
      <c r="AE128" s="18">
        <v>0</v>
      </c>
      <c r="AF128" s="18">
        <v>3.723146159338956E-2</v>
      </c>
      <c r="AG128" s="18">
        <v>3.723146159338956E-2</v>
      </c>
      <c r="AH128" s="20">
        <f t="shared" si="7"/>
        <v>3.1885060120625409E-3</v>
      </c>
      <c r="AI128" s="20">
        <f t="shared" si="8"/>
        <v>0</v>
      </c>
      <c r="AJ128" s="27">
        <f t="shared" si="9"/>
        <v>3.7231461593389563E-4</v>
      </c>
      <c r="AK128" s="28">
        <f t="shared" si="10"/>
        <v>0</v>
      </c>
      <c r="AL128" s="29">
        <f>VLOOKUP(D128,'[1]PV last14D'!$CL:$CP, 5, FALSE)/10000</f>
        <v>2.0000000000000001E-4</v>
      </c>
      <c r="AM128" s="29" t="e">
        <f>VLOOKUP(D128, '[2]0301'!$A:$D, 4, FALSE)</f>
        <v>#N/A</v>
      </c>
      <c r="AN128" s="29" t="e">
        <f>VLOOKUP(AM128, [2]Efficacy!$A:$D, 3, FALSE)</f>
        <v>#N/A</v>
      </c>
      <c r="AO128" s="30" t="e">
        <f t="shared" si="11"/>
        <v>#N/A</v>
      </c>
      <c r="AP128" s="25" t="e">
        <f t="shared" si="12"/>
        <v>#N/A</v>
      </c>
      <c r="AQ128" s="26" t="e">
        <f t="shared" si="13"/>
        <v>#N/A</v>
      </c>
    </row>
    <row r="129" spans="1:43">
      <c r="A129" s="26" t="s">
        <v>211</v>
      </c>
      <c r="B129" s="18" t="s">
        <v>212</v>
      </c>
      <c r="C129" s="18" t="s">
        <v>49</v>
      </c>
      <c r="D129" s="18" t="s">
        <v>211</v>
      </c>
      <c r="E129" s="19">
        <v>2969771</v>
      </c>
      <c r="F129" s="19">
        <v>23599</v>
      </c>
      <c r="G129" s="19">
        <v>9672</v>
      </c>
      <c r="H129" s="19">
        <v>425</v>
      </c>
      <c r="I129" s="19">
        <v>3</v>
      </c>
      <c r="J129" s="19">
        <v>13502</v>
      </c>
      <c r="K129" s="19">
        <v>92</v>
      </c>
      <c r="L129" s="19">
        <v>22</v>
      </c>
      <c r="M129" s="19">
        <v>336</v>
      </c>
      <c r="N129" s="18">
        <v>3409</v>
      </c>
      <c r="O129" s="18">
        <v>794.6403948317901</v>
      </c>
      <c r="P129" s="18">
        <v>7201.1949742926308</v>
      </c>
      <c r="Q129" s="18">
        <v>325.6816771394158</v>
      </c>
      <c r="R129" s="18">
        <v>0.110348407128061</v>
      </c>
      <c r="S129" s="18">
        <v>9.856262833675565E-2</v>
      </c>
      <c r="T129" s="18">
        <v>1.8009237679562692E-2</v>
      </c>
      <c r="U129" s="18">
        <v>0.80876158382476837</v>
      </c>
      <c r="V129" s="18">
        <v>1.2380952380952379</v>
      </c>
      <c r="W129" s="18">
        <v>9.2359213651730823</v>
      </c>
      <c r="X129" s="18">
        <v>-6.1948003752758021E-3</v>
      </c>
      <c r="Y129" s="18">
        <v>1920</v>
      </c>
      <c r="Z129" s="18">
        <v>26</v>
      </c>
      <c r="AA129" s="18">
        <v>1.3541666666666671E-2</v>
      </c>
      <c r="AB129" s="19">
        <v>0</v>
      </c>
      <c r="AC129" s="18">
        <v>0</v>
      </c>
      <c r="AD129" s="18">
        <v>0</v>
      </c>
      <c r="AE129" s="18">
        <v>0</v>
      </c>
      <c r="AF129" s="18">
        <v>0.79464039483179005</v>
      </c>
      <c r="AG129" s="18">
        <v>0.79464039483179005</v>
      </c>
      <c r="AH129" s="20">
        <f t="shared" si="7"/>
        <v>1.8009237679562692E-2</v>
      </c>
      <c r="AI129" s="20">
        <f t="shared" si="8"/>
        <v>1.3541666666666671E-2</v>
      </c>
      <c r="AJ129" s="27">
        <f t="shared" si="9"/>
        <v>7.9464039483179011E-3</v>
      </c>
      <c r="AK129" s="28">
        <f t="shared" si="10"/>
        <v>0</v>
      </c>
      <c r="AL129" s="29" t="e">
        <f>VLOOKUP(D129,'[1]PV last14D'!$CL:$CP, 5, FALSE)/10000</f>
        <v>#N/A</v>
      </c>
      <c r="AM129" s="29" t="e">
        <f>VLOOKUP(D129, '[2]0301'!$A:$D, 4, FALSE)</f>
        <v>#N/A</v>
      </c>
      <c r="AN129" s="29" t="e">
        <f>VLOOKUP(AM129, [2]Efficacy!$A:$D, 3, FALSE)</f>
        <v>#N/A</v>
      </c>
      <c r="AO129" s="30" t="e">
        <f t="shared" si="11"/>
        <v>#N/A</v>
      </c>
      <c r="AP129" s="25" t="e">
        <f t="shared" si="12"/>
        <v>#N/A</v>
      </c>
      <c r="AQ129" s="26" t="e">
        <f t="shared" si="13"/>
        <v>#N/A</v>
      </c>
    </row>
    <row r="130" spans="1:43">
      <c r="A130" s="26" t="s">
        <v>230</v>
      </c>
      <c r="B130" s="18" t="s">
        <v>231</v>
      </c>
      <c r="C130" s="18" t="s">
        <v>110</v>
      </c>
      <c r="D130" s="18" t="s">
        <v>230</v>
      </c>
      <c r="E130" s="19">
        <v>33537239</v>
      </c>
      <c r="F130" s="19">
        <v>20854</v>
      </c>
      <c r="G130" s="19">
        <v>946</v>
      </c>
      <c r="H130" s="19">
        <v>508</v>
      </c>
      <c r="I130" s="19"/>
      <c r="J130" s="19">
        <v>19400</v>
      </c>
      <c r="K130" s="19">
        <v>78</v>
      </c>
      <c r="L130" s="19">
        <v>12</v>
      </c>
      <c r="M130" s="19">
        <v>47</v>
      </c>
      <c r="N130" s="18">
        <v>0</v>
      </c>
      <c r="O130" s="18">
        <v>62.181624432470421</v>
      </c>
      <c r="P130" s="18">
        <v>564.96302513155604</v>
      </c>
      <c r="Q130" s="18">
        <v>2.8207450231666358</v>
      </c>
      <c r="R130" s="18">
        <v>0.1100631752281328</v>
      </c>
      <c r="S130" s="18"/>
      <c r="T130" s="18">
        <v>2.4359835043636709E-2</v>
      </c>
      <c r="U130" s="18">
        <v>1.8323353293413169</v>
      </c>
      <c r="V130" s="18">
        <v>1.5</v>
      </c>
      <c r="W130" s="18">
        <v>0.1303455114903338</v>
      </c>
      <c r="X130" s="18">
        <v>1.462655624075685E-3</v>
      </c>
      <c r="Y130" s="18">
        <v>306</v>
      </c>
      <c r="Z130" s="18">
        <v>9</v>
      </c>
      <c r="AA130" s="18">
        <v>2.9411764705882349E-2</v>
      </c>
      <c r="AB130" s="19">
        <v>0</v>
      </c>
      <c r="AC130" s="18">
        <v>0</v>
      </c>
      <c r="AD130" s="18">
        <v>0</v>
      </c>
      <c r="AE130" s="18">
        <v>0</v>
      </c>
      <c r="AF130" s="18">
        <v>6.2181624432470418E-2</v>
      </c>
      <c r="AG130" s="18">
        <v>6.2181624432470418E-2</v>
      </c>
      <c r="AH130" s="20">
        <f t="shared" ref="AH130:AH187" si="14">T130</f>
        <v>2.4359835043636709E-2</v>
      </c>
      <c r="AI130" s="20">
        <f t="shared" ref="AI130:AI187" si="15">AA130</f>
        <v>2.9411764705882349E-2</v>
      </c>
      <c r="AJ130" s="27">
        <f t="shared" ref="AJ130:AJ187" si="16">O130/100000</f>
        <v>6.2181624432470421E-4</v>
      </c>
      <c r="AK130" s="28">
        <f t="shared" ref="AK130:AK187" si="17">AE130/100</f>
        <v>0</v>
      </c>
      <c r="AL130" s="29" t="e">
        <f>VLOOKUP(D130,'[1]PV last14D'!$CL:$CP, 5, FALSE)/10000</f>
        <v>#N/A</v>
      </c>
      <c r="AM130" s="29" t="e">
        <f>VLOOKUP(D130, '[2]0301'!$A:$D, 4, FALSE)</f>
        <v>#N/A</v>
      </c>
      <c r="AN130" s="29" t="e">
        <f>VLOOKUP(AM130, [2]Efficacy!$A:$D, 3, FALSE)</f>
        <v>#N/A</v>
      </c>
      <c r="AO130" s="30" t="e">
        <f t="shared" ref="AO130:AO187" si="18">($AT$1-AJ130-AK130*AN130/2)/(AL130*AN130*0.01/2)</f>
        <v>#N/A</v>
      </c>
      <c r="AP130" s="25" t="e">
        <f t="shared" ref="AP130:AP187" si="19">$AT$2+AO130</f>
        <v>#N/A</v>
      </c>
      <c r="AQ130" s="26" t="e">
        <f t="shared" ref="AQ130:AQ187" si="20">CONCATENATE(YEAR(AP130),"Q",INT((MONTH(AP130)+2)/3))</f>
        <v>#N/A</v>
      </c>
    </row>
    <row r="131" spans="1:43">
      <c r="A131" s="26" t="s">
        <v>224</v>
      </c>
      <c r="B131" s="18" t="s">
        <v>225</v>
      </c>
      <c r="C131" s="18" t="s">
        <v>99</v>
      </c>
      <c r="D131" s="18" t="s">
        <v>224</v>
      </c>
      <c r="E131" s="19">
        <v>28159641</v>
      </c>
      <c r="F131" s="19">
        <v>19831</v>
      </c>
      <c r="G131" s="19">
        <v>238</v>
      </c>
      <c r="H131" s="19">
        <v>297</v>
      </c>
      <c r="I131" s="19"/>
      <c r="J131" s="19">
        <v>19296</v>
      </c>
      <c r="K131" s="19"/>
      <c r="L131" s="19">
        <v>23</v>
      </c>
      <c r="M131" s="19"/>
      <c r="N131" s="18">
        <v>0</v>
      </c>
      <c r="O131" s="18">
        <v>70.423483026647958</v>
      </c>
      <c r="P131" s="18">
        <v>424.749733137578</v>
      </c>
      <c r="Q131" s="18">
        <v>0.84518122940558793</v>
      </c>
      <c r="R131" s="18">
        <v>0.16579994649187349</v>
      </c>
      <c r="S131" s="18"/>
      <c r="T131" s="18">
        <v>1.4976551863244409E-2</v>
      </c>
      <c r="U131" s="18">
        <v>0</v>
      </c>
      <c r="V131" s="18">
        <v>0</v>
      </c>
      <c r="W131" s="18">
        <v>0</v>
      </c>
      <c r="X131" s="18">
        <v>2.3446142397564201E-3</v>
      </c>
      <c r="Y131" s="18">
        <v>0</v>
      </c>
      <c r="Z131" s="18">
        <v>0</v>
      </c>
      <c r="AA131" s="18"/>
      <c r="AB131" s="19">
        <v>0</v>
      </c>
      <c r="AC131" s="18">
        <v>0</v>
      </c>
      <c r="AD131" s="18">
        <v>0</v>
      </c>
      <c r="AE131" s="18">
        <v>0</v>
      </c>
      <c r="AF131" s="18">
        <v>7.0423483026647957E-2</v>
      </c>
      <c r="AG131" s="18">
        <v>7.0423483026647957E-2</v>
      </c>
      <c r="AH131" s="20">
        <f t="shared" si="14"/>
        <v>1.4976551863244409E-2</v>
      </c>
      <c r="AI131" s="20">
        <f t="shared" si="15"/>
        <v>0</v>
      </c>
      <c r="AJ131" s="27">
        <f t="shared" si="16"/>
        <v>7.0423483026647957E-4</v>
      </c>
      <c r="AK131" s="28">
        <f t="shared" si="17"/>
        <v>0</v>
      </c>
      <c r="AL131" s="29" t="e">
        <f>VLOOKUP(D131,'[1]PV last14D'!$CL:$CP, 5, FALSE)/10000</f>
        <v>#N/A</v>
      </c>
      <c r="AM131" s="29" t="e">
        <f>VLOOKUP(D131, '[2]0301'!$A:$D, 4, FALSE)</f>
        <v>#N/A</v>
      </c>
      <c r="AN131" s="29" t="e">
        <f>VLOOKUP(AM131, [2]Efficacy!$A:$D, 3, FALSE)</f>
        <v>#N/A</v>
      </c>
      <c r="AO131" s="30" t="e">
        <f t="shared" si="18"/>
        <v>#N/A</v>
      </c>
      <c r="AP131" s="25" t="e">
        <f t="shared" si="19"/>
        <v>#N/A</v>
      </c>
      <c r="AQ131" s="26" t="e">
        <f t="shared" si="20"/>
        <v>#N/A</v>
      </c>
    </row>
    <row r="132" spans="1:43">
      <c r="A132" s="26" t="s">
        <v>195</v>
      </c>
      <c r="B132" s="18" t="s">
        <v>196</v>
      </c>
      <c r="C132" s="18" t="s">
        <v>119</v>
      </c>
      <c r="D132" s="18" t="s">
        <v>195</v>
      </c>
      <c r="E132" s="19">
        <v>13163684</v>
      </c>
      <c r="F132" s="19">
        <v>18986</v>
      </c>
      <c r="G132" s="19">
        <v>1400</v>
      </c>
      <c r="H132" s="19">
        <v>264</v>
      </c>
      <c r="I132" s="19">
        <v>3</v>
      </c>
      <c r="J132" s="19">
        <v>17322</v>
      </c>
      <c r="K132" s="19">
        <v>9</v>
      </c>
      <c r="L132" s="19">
        <v>11</v>
      </c>
      <c r="M132" s="19">
        <v>136</v>
      </c>
      <c r="N132" s="18">
        <v>3410</v>
      </c>
      <c r="O132" s="18">
        <v>144.23014104562219</v>
      </c>
      <c r="P132" s="18">
        <v>7691.2435758865067</v>
      </c>
      <c r="Q132" s="18">
        <v>10.63532062908833</v>
      </c>
      <c r="R132" s="18">
        <v>1.875251246727002E-2</v>
      </c>
      <c r="S132" s="18">
        <v>3.988269794721408E-2</v>
      </c>
      <c r="T132" s="18">
        <v>1.390498261877173E-2</v>
      </c>
      <c r="U132" s="18">
        <v>1.1006993006993011</v>
      </c>
      <c r="V132" s="18">
        <v>0.92307692307692313</v>
      </c>
      <c r="W132" s="18">
        <v>0.8540813607237262</v>
      </c>
      <c r="X132" s="18">
        <v>7.5514982226966704E-3</v>
      </c>
      <c r="Y132" s="18">
        <v>787</v>
      </c>
      <c r="Z132" s="18">
        <v>12</v>
      </c>
      <c r="AA132" s="18">
        <v>1.524777636594663E-2</v>
      </c>
      <c r="AB132" s="19">
        <v>0</v>
      </c>
      <c r="AC132" s="18">
        <v>0</v>
      </c>
      <c r="AD132" s="18">
        <v>0</v>
      </c>
      <c r="AE132" s="18">
        <v>0</v>
      </c>
      <c r="AF132" s="18">
        <v>0.14423014104562221</v>
      </c>
      <c r="AG132" s="18">
        <v>0.14423014104562221</v>
      </c>
      <c r="AH132" s="20">
        <f t="shared" si="14"/>
        <v>1.390498261877173E-2</v>
      </c>
      <c r="AI132" s="20">
        <f t="shared" si="15"/>
        <v>1.524777636594663E-2</v>
      </c>
      <c r="AJ132" s="27">
        <f t="shared" si="16"/>
        <v>1.442301410456222E-3</v>
      </c>
      <c r="AK132" s="28">
        <f t="shared" si="17"/>
        <v>0</v>
      </c>
      <c r="AL132" s="29" t="e">
        <f>VLOOKUP(D132,'[1]PV last14D'!$CL:$CP, 5, FALSE)/10000</f>
        <v>#N/A</v>
      </c>
      <c r="AM132" s="29" t="e">
        <f>VLOOKUP(D132, '[2]0301'!$A:$D, 4, FALSE)</f>
        <v>#N/A</v>
      </c>
      <c r="AN132" s="29" t="e">
        <f>VLOOKUP(AM132, [2]Efficacy!$A:$D, 3, FALSE)</f>
        <v>#N/A</v>
      </c>
      <c r="AO132" s="30" t="e">
        <f t="shared" si="18"/>
        <v>#N/A</v>
      </c>
      <c r="AP132" s="25" t="e">
        <f t="shared" si="19"/>
        <v>#N/A</v>
      </c>
      <c r="AQ132" s="26" t="e">
        <f t="shared" si="20"/>
        <v>#N/A</v>
      </c>
    </row>
    <row r="133" spans="1:43">
      <c r="A133" s="26" t="s">
        <v>222</v>
      </c>
      <c r="B133" s="18" t="s">
        <v>223</v>
      </c>
      <c r="C133" s="18" t="s">
        <v>64</v>
      </c>
      <c r="D133" s="18" t="s">
        <v>222</v>
      </c>
      <c r="E133" s="19">
        <v>281988</v>
      </c>
      <c r="F133" s="19">
        <v>18414</v>
      </c>
      <c r="G133" s="19">
        <v>13433</v>
      </c>
      <c r="H133" s="19">
        <v>139</v>
      </c>
      <c r="I133" s="19"/>
      <c r="J133" s="19">
        <v>4842</v>
      </c>
      <c r="K133" s="19"/>
      <c r="L133" s="19">
        <v>2</v>
      </c>
      <c r="M133" s="19">
        <v>27</v>
      </c>
      <c r="N133" s="18">
        <v>0</v>
      </c>
      <c r="O133" s="18">
        <v>6530.065109153581</v>
      </c>
      <c r="P133" s="18">
        <v>9346.1423890378319</v>
      </c>
      <c r="Q133" s="18">
        <v>4763.6778870022836</v>
      </c>
      <c r="R133" s="18">
        <v>0.69869095048377916</v>
      </c>
      <c r="S133" s="18"/>
      <c r="T133" s="18">
        <v>7.5486043227978713E-3</v>
      </c>
      <c r="U133" s="18">
        <v>0.98360655737704916</v>
      </c>
      <c r="V133" s="18">
        <v>0.33333333333333331</v>
      </c>
      <c r="W133" s="18">
        <v>3.0396430243232242</v>
      </c>
      <c r="X133" s="18">
        <v>4.6811529324846824E-3</v>
      </c>
      <c r="Y133" s="18">
        <v>60</v>
      </c>
      <c r="Z133" s="18">
        <v>1</v>
      </c>
      <c r="AA133" s="18">
        <v>1.666666666666667E-2</v>
      </c>
      <c r="AB133" s="19">
        <v>0</v>
      </c>
      <c r="AC133" s="18">
        <v>0</v>
      </c>
      <c r="AD133" s="18">
        <v>0</v>
      </c>
      <c r="AE133" s="18">
        <v>0</v>
      </c>
      <c r="AF133" s="18">
        <v>6.5300651091535808</v>
      </c>
      <c r="AG133" s="18">
        <v>6.5300651091535808</v>
      </c>
      <c r="AH133" s="20">
        <f t="shared" si="14"/>
        <v>7.5486043227978713E-3</v>
      </c>
      <c r="AI133" s="20">
        <f t="shared" si="15"/>
        <v>1.666666666666667E-2</v>
      </c>
      <c r="AJ133" s="27">
        <f t="shared" si="16"/>
        <v>6.5300651091535808E-2</v>
      </c>
      <c r="AK133" s="28">
        <f t="shared" si="17"/>
        <v>0</v>
      </c>
      <c r="AL133" s="29" t="e">
        <f>VLOOKUP(D133,'[1]PV last14D'!$CL:$CP, 5, FALSE)/10000</f>
        <v>#N/A</v>
      </c>
      <c r="AM133" s="29" t="e">
        <f>VLOOKUP(D133, '[2]0301'!$A:$D, 4, FALSE)</f>
        <v>#N/A</v>
      </c>
      <c r="AN133" s="29" t="e">
        <f>VLOOKUP(AM133, [2]Efficacy!$A:$D, 3, FALSE)</f>
        <v>#N/A</v>
      </c>
      <c r="AO133" s="30" t="e">
        <f t="shared" si="18"/>
        <v>#N/A</v>
      </c>
      <c r="AP133" s="25" t="e">
        <f t="shared" si="19"/>
        <v>#N/A</v>
      </c>
      <c r="AQ133" s="26" t="e">
        <f t="shared" si="20"/>
        <v>#N/A</v>
      </c>
    </row>
    <row r="134" spans="1:43">
      <c r="A134" s="26" t="s">
        <v>166</v>
      </c>
      <c r="B134" s="18" t="s">
        <v>167</v>
      </c>
      <c r="C134" s="18" t="s">
        <v>119</v>
      </c>
      <c r="D134" s="18" t="s">
        <v>166</v>
      </c>
      <c r="E134" s="19">
        <v>277152</v>
      </c>
      <c r="F134" s="19">
        <v>17600</v>
      </c>
      <c r="G134" s="19">
        <v>14526</v>
      </c>
      <c r="H134" s="19">
        <v>110</v>
      </c>
      <c r="I134" s="19">
        <v>1</v>
      </c>
      <c r="J134" s="19">
        <v>2964</v>
      </c>
      <c r="K134" s="19"/>
      <c r="L134" s="19">
        <v>23</v>
      </c>
      <c r="M134" s="19">
        <v>739</v>
      </c>
      <c r="N134" s="18">
        <v>0</v>
      </c>
      <c r="O134" s="18">
        <v>6350.3059692876113</v>
      </c>
      <c r="P134" s="18">
        <v>44394.41173074703</v>
      </c>
      <c r="Q134" s="18">
        <v>5241.1673016972636</v>
      </c>
      <c r="R134" s="18">
        <v>0.1430429128738622</v>
      </c>
      <c r="S134" s="18"/>
      <c r="T134" s="18">
        <v>6.2500000000000003E-3</v>
      </c>
      <c r="U134" s="18">
        <v>0.64435146443514646</v>
      </c>
      <c r="V134" s="18">
        <v>1.071428571428571</v>
      </c>
      <c r="W134" s="18">
        <v>79.378824616095145</v>
      </c>
      <c r="X134" s="18">
        <v>-3.405931970625227E-3</v>
      </c>
      <c r="Y134" s="18">
        <v>1540</v>
      </c>
      <c r="Z134" s="18">
        <v>15</v>
      </c>
      <c r="AA134" s="18">
        <v>9.74025974025974E-3</v>
      </c>
      <c r="AB134" s="19">
        <v>0</v>
      </c>
      <c r="AC134" s="18">
        <v>0</v>
      </c>
      <c r="AD134" s="18">
        <v>0</v>
      </c>
      <c r="AE134" s="18">
        <v>0</v>
      </c>
      <c r="AF134" s="18">
        <v>6.3503059692876116</v>
      </c>
      <c r="AG134" s="18">
        <v>6.3503059692876116</v>
      </c>
      <c r="AH134" s="20">
        <f t="shared" si="14"/>
        <v>6.2500000000000003E-3</v>
      </c>
      <c r="AI134" s="20">
        <f t="shared" si="15"/>
        <v>9.74025974025974E-3</v>
      </c>
      <c r="AJ134" s="27">
        <f t="shared" si="16"/>
        <v>6.3503059692876118E-2</v>
      </c>
      <c r="AK134" s="28">
        <f t="shared" si="17"/>
        <v>0</v>
      </c>
      <c r="AL134" s="29" t="e">
        <f>VLOOKUP(D134,'[1]PV last14D'!$CL:$CP, 5, FALSE)/10000</f>
        <v>#N/A</v>
      </c>
      <c r="AM134" s="29" t="e">
        <f>VLOOKUP(D134, '[2]0301'!$A:$D, 4, FALSE)</f>
        <v>#N/A</v>
      </c>
      <c r="AN134" s="29" t="e">
        <f>VLOOKUP(AM134, [2]Efficacy!$A:$D, 3, FALSE)</f>
        <v>#N/A</v>
      </c>
      <c r="AO134" s="30" t="e">
        <f t="shared" si="18"/>
        <v>#N/A</v>
      </c>
      <c r="AP134" s="25" t="e">
        <f t="shared" si="19"/>
        <v>#N/A</v>
      </c>
      <c r="AQ134" s="26" t="e">
        <f t="shared" si="20"/>
        <v>#N/A</v>
      </c>
    </row>
    <row r="135" spans="1:43">
      <c r="A135" s="18" t="s">
        <v>220</v>
      </c>
      <c r="B135" s="18" t="s">
        <v>221</v>
      </c>
      <c r="C135" s="18" t="s">
        <v>85</v>
      </c>
      <c r="D135" s="18" t="s">
        <v>220</v>
      </c>
      <c r="E135" s="19">
        <v>4730086</v>
      </c>
      <c r="F135" s="19">
        <v>17217</v>
      </c>
      <c r="G135" s="19">
        <v>193</v>
      </c>
      <c r="H135" s="19">
        <v>441</v>
      </c>
      <c r="I135" s="19"/>
      <c r="J135" s="19">
        <v>16583</v>
      </c>
      <c r="K135" s="19">
        <v>20</v>
      </c>
      <c r="L135" s="19">
        <v>14</v>
      </c>
      <c r="M135" s="19">
        <v>10</v>
      </c>
      <c r="N135" s="18">
        <v>707</v>
      </c>
      <c r="O135" s="18">
        <v>363.98915368557778</v>
      </c>
      <c r="P135" s="18">
        <v>3683.801943558743</v>
      </c>
      <c r="Q135" s="18">
        <v>4.0802640797651462</v>
      </c>
      <c r="R135" s="18">
        <v>9.8808013911286852E-2</v>
      </c>
      <c r="S135" s="18">
        <v>1.414427157001414E-2</v>
      </c>
      <c r="T135" s="18">
        <v>2.5614218504966021E-2</v>
      </c>
      <c r="U135" s="18">
        <v>0.93859649122807021</v>
      </c>
      <c r="V135" s="18">
        <v>1.2</v>
      </c>
      <c r="W135" s="18">
        <v>0.32315933126193241</v>
      </c>
      <c r="X135" s="18">
        <v>-4.2867705893003616E-3</v>
      </c>
      <c r="Y135" s="18">
        <v>107</v>
      </c>
      <c r="Z135" s="18">
        <v>6</v>
      </c>
      <c r="AA135" s="18">
        <v>5.6074766355140193E-2</v>
      </c>
      <c r="AB135" s="19">
        <v>0</v>
      </c>
      <c r="AC135" s="18">
        <v>0</v>
      </c>
      <c r="AD135" s="18">
        <v>0</v>
      </c>
      <c r="AE135" s="18">
        <v>0</v>
      </c>
      <c r="AF135" s="18">
        <v>0.36398915368557783</v>
      </c>
      <c r="AG135" s="18">
        <v>0.36398915368557783</v>
      </c>
      <c r="AH135" s="20">
        <f t="shared" si="14"/>
        <v>2.5614218504966021E-2</v>
      </c>
      <c r="AI135" s="20">
        <f t="shared" si="15"/>
        <v>5.6074766355140193E-2</v>
      </c>
      <c r="AJ135" s="21">
        <f t="shared" si="16"/>
        <v>3.6398915368557778E-3</v>
      </c>
      <c r="AK135" s="22">
        <f t="shared" si="17"/>
        <v>0</v>
      </c>
      <c r="AL135" s="23" t="e">
        <f>VLOOKUP(D135,'[1]PV last14D'!$CL:$CP, 5, FALSE)/10000</f>
        <v>#N/A</v>
      </c>
      <c r="AM135" s="23" t="e">
        <f>VLOOKUP(D135, '[2]0301'!$A:$D, 4, FALSE)</f>
        <v>#N/A</v>
      </c>
      <c r="AN135" s="23" t="e">
        <f>VLOOKUP(AM135, [2]Efficacy!$A:$D, 3, FALSE)</f>
        <v>#N/A</v>
      </c>
      <c r="AO135" s="24" t="e">
        <f t="shared" si="18"/>
        <v>#N/A</v>
      </c>
      <c r="AP135" s="25" t="e">
        <f t="shared" si="19"/>
        <v>#N/A</v>
      </c>
      <c r="AQ135" s="18" t="e">
        <f t="shared" si="20"/>
        <v>#N/A</v>
      </c>
    </row>
    <row r="136" spans="1:43">
      <c r="A136" s="26" t="s">
        <v>206</v>
      </c>
      <c r="B136" s="18" t="s">
        <v>205</v>
      </c>
      <c r="C136" s="18" t="s">
        <v>110</v>
      </c>
      <c r="D136" s="18" t="s">
        <v>204</v>
      </c>
      <c r="E136" s="19">
        <v>1168137</v>
      </c>
      <c r="F136" s="19">
        <v>17025</v>
      </c>
      <c r="G136" s="19">
        <v>1573</v>
      </c>
      <c r="H136" s="19">
        <v>652</v>
      </c>
      <c r="I136" s="19"/>
      <c r="J136" s="19">
        <v>14800</v>
      </c>
      <c r="K136" s="19">
        <v>124</v>
      </c>
      <c r="L136" s="19">
        <v>36</v>
      </c>
      <c r="M136" s="19">
        <v>11</v>
      </c>
      <c r="N136" s="18">
        <v>401</v>
      </c>
      <c r="O136" s="18">
        <v>1457.448912242314</v>
      </c>
      <c r="P136" s="18">
        <v>12979.470729888701</v>
      </c>
      <c r="Q136" s="18">
        <v>134.65886278749841</v>
      </c>
      <c r="R136" s="18">
        <v>0.1122887783772375</v>
      </c>
      <c r="S136" s="18">
        <v>2.7431421446384038E-2</v>
      </c>
      <c r="T136" s="18">
        <v>3.8296622613803233E-2</v>
      </c>
      <c r="U136" s="18">
        <v>0.94372294372294374</v>
      </c>
      <c r="V136" s="18">
        <v>0.63636363636363635</v>
      </c>
      <c r="W136" s="18">
        <v>2.6660277983538871</v>
      </c>
      <c r="X136" s="18">
        <v>-1.052105601780608E-3</v>
      </c>
      <c r="Y136" s="18">
        <v>218</v>
      </c>
      <c r="Z136" s="18">
        <v>7</v>
      </c>
      <c r="AA136" s="18">
        <v>3.2110091743119268E-2</v>
      </c>
      <c r="AB136" s="19">
        <v>0</v>
      </c>
      <c r="AC136" s="18">
        <v>0</v>
      </c>
      <c r="AD136" s="18">
        <v>0</v>
      </c>
      <c r="AE136" s="18">
        <v>0</v>
      </c>
      <c r="AF136" s="18">
        <v>1.457448912242314</v>
      </c>
      <c r="AG136" s="18">
        <v>1.457448912242314</v>
      </c>
      <c r="AH136" s="20">
        <f t="shared" si="14"/>
        <v>3.8296622613803233E-2</v>
      </c>
      <c r="AI136" s="20">
        <f t="shared" si="15"/>
        <v>3.2110091743119268E-2</v>
      </c>
      <c r="AJ136" s="27">
        <f t="shared" si="16"/>
        <v>1.4574489122423141E-2</v>
      </c>
      <c r="AK136" s="28">
        <f t="shared" si="17"/>
        <v>0</v>
      </c>
      <c r="AL136" s="29" t="e">
        <f>VLOOKUP(D136,'[1]PV last14D'!$CL:$CP, 5, FALSE)/10000</f>
        <v>#N/A</v>
      </c>
      <c r="AM136" s="29" t="e">
        <f>VLOOKUP(D136, '[2]0301'!$A:$D, 4, FALSE)</f>
        <v>#N/A</v>
      </c>
      <c r="AN136" s="29" t="e">
        <f>VLOOKUP(AM136, [2]Efficacy!$A:$D, 3, FALSE)</f>
        <v>#N/A</v>
      </c>
      <c r="AO136" s="30" t="e">
        <f t="shared" si="18"/>
        <v>#N/A</v>
      </c>
      <c r="AP136" s="25" t="e">
        <f t="shared" si="19"/>
        <v>#N/A</v>
      </c>
      <c r="AQ136" s="26" t="e">
        <f t="shared" si="20"/>
        <v>#N/A</v>
      </c>
    </row>
    <row r="137" spans="1:43">
      <c r="A137" s="26" t="s">
        <v>215</v>
      </c>
      <c r="B137" s="18" t="s">
        <v>216</v>
      </c>
      <c r="C137" s="18" t="s">
        <v>55</v>
      </c>
      <c r="D137" s="18" t="s">
        <v>215</v>
      </c>
      <c r="E137" s="19">
        <v>303778</v>
      </c>
      <c r="F137" s="19">
        <v>16627</v>
      </c>
      <c r="G137" s="19">
        <v>6547</v>
      </c>
      <c r="H137" s="19">
        <v>85</v>
      </c>
      <c r="I137" s="19"/>
      <c r="J137" s="19">
        <v>9995</v>
      </c>
      <c r="K137" s="19"/>
      <c r="L137" s="19">
        <v>6</v>
      </c>
      <c r="M137" s="19"/>
      <c r="N137" s="18">
        <v>0</v>
      </c>
      <c r="O137" s="18">
        <v>5473.4049206986683</v>
      </c>
      <c r="P137" s="18">
        <v>49343.27041457907</v>
      </c>
      <c r="Q137" s="18">
        <v>2155.1922785718521</v>
      </c>
      <c r="R137" s="18">
        <v>0.1109250537046179</v>
      </c>
      <c r="S137" s="18"/>
      <c r="T137" s="18">
        <v>5.1121669573585132E-3</v>
      </c>
      <c r="U137" s="18">
        <v>1.342465753424658</v>
      </c>
      <c r="V137" s="18">
        <v>0.66666666666666663</v>
      </c>
      <c r="W137" s="18">
        <v>4.608628669620578</v>
      </c>
      <c r="X137" s="18">
        <v>-8.0560898901566556E-4</v>
      </c>
      <c r="Y137" s="18">
        <v>98</v>
      </c>
      <c r="Z137" s="18">
        <v>2</v>
      </c>
      <c r="AA137" s="18">
        <v>2.0408163265306121E-2</v>
      </c>
      <c r="AB137" s="19">
        <v>0</v>
      </c>
      <c r="AC137" s="18">
        <v>0</v>
      </c>
      <c r="AD137" s="18">
        <v>0</v>
      </c>
      <c r="AE137" s="18">
        <v>0</v>
      </c>
      <c r="AF137" s="18">
        <v>5.4734049206986679</v>
      </c>
      <c r="AG137" s="18">
        <v>5.4734049206986679</v>
      </c>
      <c r="AH137" s="20">
        <f t="shared" si="14"/>
        <v>5.1121669573585132E-3</v>
      </c>
      <c r="AI137" s="20">
        <f t="shared" si="15"/>
        <v>2.0408163265306121E-2</v>
      </c>
      <c r="AJ137" s="27">
        <f t="shared" si="16"/>
        <v>5.4734049206986685E-2</v>
      </c>
      <c r="AK137" s="28">
        <f t="shared" si="17"/>
        <v>0</v>
      </c>
      <c r="AL137" s="29" t="e">
        <f>VLOOKUP(D137,'[1]PV last14D'!$CL:$CP, 5, FALSE)/10000</f>
        <v>#N/A</v>
      </c>
      <c r="AM137" s="29" t="e">
        <f>VLOOKUP(D137, '[2]0301'!$A:$D, 4, FALSE)</f>
        <v>#N/A</v>
      </c>
      <c r="AN137" s="29" t="e">
        <f>VLOOKUP(AM137, [2]Efficacy!$A:$D, 3, FALSE)</f>
        <v>#N/A</v>
      </c>
      <c r="AO137" s="30" t="e">
        <f t="shared" si="18"/>
        <v>#N/A</v>
      </c>
      <c r="AP137" s="25" t="e">
        <f t="shared" si="19"/>
        <v>#N/A</v>
      </c>
      <c r="AQ137" s="26" t="e">
        <f t="shared" si="20"/>
        <v>#N/A</v>
      </c>
    </row>
    <row r="138" spans="1:43">
      <c r="A138" s="18" t="s">
        <v>209</v>
      </c>
      <c r="B138" s="18" t="s">
        <v>210</v>
      </c>
      <c r="C138" s="18" t="s">
        <v>85</v>
      </c>
      <c r="D138" s="18" t="s">
        <v>209</v>
      </c>
      <c r="E138" s="19">
        <v>13367107</v>
      </c>
      <c r="F138" s="19">
        <v>16005</v>
      </c>
      <c r="G138" s="19">
        <v>999</v>
      </c>
      <c r="H138" s="19">
        <v>89</v>
      </c>
      <c r="I138" s="19"/>
      <c r="J138" s="19">
        <v>14917</v>
      </c>
      <c r="K138" s="19">
        <v>20</v>
      </c>
      <c r="L138" s="19">
        <v>24</v>
      </c>
      <c r="M138" s="19">
        <v>13</v>
      </c>
      <c r="N138" s="18">
        <v>146</v>
      </c>
      <c r="O138" s="18">
        <v>119.7342102520762</v>
      </c>
      <c r="P138" s="18">
        <v>1038.8710137503949</v>
      </c>
      <c r="Q138" s="18">
        <v>7.4735692622195664</v>
      </c>
      <c r="R138" s="18">
        <v>0.1152541640562553</v>
      </c>
      <c r="S138" s="18">
        <v>8.9041095890410954E-2</v>
      </c>
      <c r="T138" s="18">
        <v>5.5607622617931899E-3</v>
      </c>
      <c r="U138" s="18">
        <v>1.2565217391304351</v>
      </c>
      <c r="V138" s="18">
        <v>3</v>
      </c>
      <c r="W138" s="18">
        <v>0.61772101152050751</v>
      </c>
      <c r="X138" s="18">
        <v>-4.4799950936152289E-3</v>
      </c>
      <c r="Y138" s="18">
        <v>578</v>
      </c>
      <c r="Z138" s="18">
        <v>3</v>
      </c>
      <c r="AA138" s="18">
        <v>5.1903114186851208E-3</v>
      </c>
      <c r="AB138" s="19">
        <v>0</v>
      </c>
      <c r="AC138" s="18">
        <v>0</v>
      </c>
      <c r="AD138" s="18">
        <v>0</v>
      </c>
      <c r="AE138" s="18">
        <v>0</v>
      </c>
      <c r="AF138" s="18">
        <v>0.1197342102520762</v>
      </c>
      <c r="AG138" s="18">
        <v>0.1197342102520762</v>
      </c>
      <c r="AH138" s="20">
        <f t="shared" si="14"/>
        <v>5.5607622617931899E-3</v>
      </c>
      <c r="AI138" s="20">
        <f t="shared" si="15"/>
        <v>5.1903114186851208E-3</v>
      </c>
      <c r="AJ138" s="21">
        <f t="shared" si="16"/>
        <v>1.197342102520762E-3</v>
      </c>
      <c r="AK138" s="22">
        <f t="shared" si="17"/>
        <v>0</v>
      </c>
      <c r="AL138" s="23" t="e">
        <f>VLOOKUP(D138,'[1]PV last14D'!$CL:$CP, 5, FALSE)/10000</f>
        <v>#N/A</v>
      </c>
      <c r="AM138" s="23" t="e">
        <f>VLOOKUP(D138, '[2]0301'!$A:$D, 4, FALSE)</f>
        <v>#N/A</v>
      </c>
      <c r="AN138" s="23" t="e">
        <f>VLOOKUP(AM138, [2]Efficacy!$A:$D, 3, FALSE)</f>
        <v>#N/A</v>
      </c>
      <c r="AO138" s="24" t="e">
        <f t="shared" si="18"/>
        <v>#N/A</v>
      </c>
      <c r="AP138" s="25" t="e">
        <f t="shared" si="19"/>
        <v>#N/A</v>
      </c>
      <c r="AQ138" s="18" t="e">
        <f t="shared" si="20"/>
        <v>#N/A</v>
      </c>
    </row>
    <row r="139" spans="1:43">
      <c r="A139" s="26" t="s">
        <v>203</v>
      </c>
      <c r="B139" s="18" t="s">
        <v>202</v>
      </c>
      <c r="C139" s="18" t="s">
        <v>85</v>
      </c>
      <c r="D139" s="18" t="s">
        <v>201</v>
      </c>
      <c r="E139" s="19">
        <v>559994</v>
      </c>
      <c r="F139" s="19">
        <v>15432</v>
      </c>
      <c r="G139" s="19">
        <v>410</v>
      </c>
      <c r="H139" s="19">
        <v>147</v>
      </c>
      <c r="I139" s="19"/>
      <c r="J139" s="19">
        <v>14875</v>
      </c>
      <c r="K139" s="19">
        <v>61</v>
      </c>
      <c r="L139" s="19">
        <v>23</v>
      </c>
      <c r="M139" s="19">
        <v>32</v>
      </c>
      <c r="N139" s="18">
        <v>0</v>
      </c>
      <c r="O139" s="18">
        <v>2755.7438115408381</v>
      </c>
      <c r="P139" s="18">
        <v>21807.01936092172</v>
      </c>
      <c r="Q139" s="18">
        <v>73.215070161466016</v>
      </c>
      <c r="R139" s="18">
        <v>0.12636957696654061</v>
      </c>
      <c r="S139" s="18"/>
      <c r="T139" s="18">
        <v>9.5256609642301714E-3</v>
      </c>
      <c r="U139" s="18">
        <v>1.157556270096463</v>
      </c>
      <c r="V139" s="18">
        <v>0.6</v>
      </c>
      <c r="W139" s="18">
        <v>9.1837718669434718</v>
      </c>
      <c r="X139" s="18">
        <v>-8.0883426737991858E-4</v>
      </c>
      <c r="Y139" s="18">
        <v>360</v>
      </c>
      <c r="Z139" s="18">
        <v>3</v>
      </c>
      <c r="AA139" s="18">
        <v>8.3333333333333332E-3</v>
      </c>
      <c r="AB139" s="19">
        <v>0</v>
      </c>
      <c r="AC139" s="18">
        <v>0</v>
      </c>
      <c r="AD139" s="18">
        <v>0</v>
      </c>
      <c r="AE139" s="18">
        <v>0</v>
      </c>
      <c r="AF139" s="18">
        <v>2.7557438115408379</v>
      </c>
      <c r="AG139" s="18">
        <v>2.7557438115408379</v>
      </c>
      <c r="AH139" s="20">
        <f t="shared" si="14"/>
        <v>9.5256609642301714E-3</v>
      </c>
      <c r="AI139" s="20">
        <f t="shared" si="15"/>
        <v>8.3333333333333332E-3</v>
      </c>
      <c r="AJ139" s="27">
        <f t="shared" si="16"/>
        <v>2.7557438115408381E-2</v>
      </c>
      <c r="AK139" s="28">
        <f t="shared" si="17"/>
        <v>0</v>
      </c>
      <c r="AL139" s="29" t="e">
        <f>VLOOKUP(D139,'[1]PV last14D'!$CL:$CP, 5, FALSE)/10000</f>
        <v>#N/A</v>
      </c>
      <c r="AM139" s="29" t="e">
        <f>VLOOKUP(D139, '[2]0301'!$A:$D, 4, FALSE)</f>
        <v>#N/A</v>
      </c>
      <c r="AN139" s="29" t="e">
        <f>VLOOKUP(AM139, [2]Efficacy!$A:$D, 3, FALSE)</f>
        <v>#N/A</v>
      </c>
      <c r="AO139" s="30" t="e">
        <f t="shared" si="18"/>
        <v>#N/A</v>
      </c>
      <c r="AP139" s="25" t="e">
        <f t="shared" si="19"/>
        <v>#N/A</v>
      </c>
      <c r="AQ139" s="26" t="e">
        <f t="shared" si="20"/>
        <v>#N/A</v>
      </c>
    </row>
    <row r="140" spans="1:43">
      <c r="A140" s="18" t="s">
        <v>191</v>
      </c>
      <c r="B140" s="18" t="s">
        <v>192</v>
      </c>
      <c r="C140" s="18" t="s">
        <v>153</v>
      </c>
      <c r="D140" s="18" t="s">
        <v>191</v>
      </c>
      <c r="E140" s="19">
        <v>2260347</v>
      </c>
      <c r="F140" s="19">
        <v>14849</v>
      </c>
      <c r="G140" s="19">
        <v>1474</v>
      </c>
      <c r="H140" s="19">
        <v>87</v>
      </c>
      <c r="I140" s="19">
        <v>4</v>
      </c>
      <c r="J140" s="19">
        <v>13288</v>
      </c>
      <c r="K140" s="19">
        <v>145</v>
      </c>
      <c r="L140" s="19">
        <v>17</v>
      </c>
      <c r="M140" s="19">
        <v>285</v>
      </c>
      <c r="N140" s="18">
        <v>7016</v>
      </c>
      <c r="O140" s="18">
        <v>656.93453261822185</v>
      </c>
      <c r="P140" s="18">
        <v>23527.361064473731</v>
      </c>
      <c r="Q140" s="18">
        <v>65.2112264178907</v>
      </c>
      <c r="R140" s="18">
        <v>2.792215118465589E-2</v>
      </c>
      <c r="S140" s="18">
        <v>4.0621436716077527E-2</v>
      </c>
      <c r="T140" s="18">
        <v>5.858980402720722E-3</v>
      </c>
      <c r="U140" s="18">
        <v>0.94700686947988222</v>
      </c>
      <c r="V140" s="18">
        <v>11</v>
      </c>
      <c r="W140" s="18">
        <v>6.0989371480194352</v>
      </c>
      <c r="X140" s="18">
        <v>-5.2773911177456077E-3</v>
      </c>
      <c r="Y140" s="18">
        <v>965</v>
      </c>
      <c r="Z140" s="18">
        <v>11</v>
      </c>
      <c r="AA140" s="18">
        <v>1.139896373056995E-2</v>
      </c>
      <c r="AB140" s="19">
        <v>0</v>
      </c>
      <c r="AC140" s="18">
        <v>0</v>
      </c>
      <c r="AD140" s="18">
        <v>0</v>
      </c>
      <c r="AE140" s="18">
        <v>0</v>
      </c>
      <c r="AF140" s="18">
        <v>0.65693453261822188</v>
      </c>
      <c r="AG140" s="18">
        <v>0.65693453261822188</v>
      </c>
      <c r="AH140" s="20">
        <f t="shared" si="14"/>
        <v>5.858980402720722E-3</v>
      </c>
      <c r="AI140" s="20">
        <f t="shared" si="15"/>
        <v>1.139896373056995E-2</v>
      </c>
      <c r="AJ140" s="21">
        <f t="shared" si="16"/>
        <v>6.5693453261822183E-3</v>
      </c>
      <c r="AK140" s="22">
        <f t="shared" si="17"/>
        <v>0</v>
      </c>
      <c r="AL140" s="23" t="e">
        <f>VLOOKUP(D140,'[1]PV last14D'!$CL:$CP, 5, FALSE)/10000</f>
        <v>#N/A</v>
      </c>
      <c r="AM140" s="23" t="e">
        <f>VLOOKUP(D140, '[2]0301'!$A:$D, 4, FALSE)</f>
        <v>#N/A</v>
      </c>
      <c r="AN140" s="23" t="e">
        <f>VLOOKUP(AM140, [2]Efficacy!$A:$D, 3, FALSE)</f>
        <v>#N/A</v>
      </c>
      <c r="AO140" s="24" t="e">
        <f t="shared" si="18"/>
        <v>#N/A</v>
      </c>
      <c r="AP140" s="25" t="e">
        <f t="shared" si="19"/>
        <v>#N/A</v>
      </c>
      <c r="AQ140" s="18" t="e">
        <f t="shared" si="20"/>
        <v>#N/A</v>
      </c>
    </row>
    <row r="141" spans="1:43">
      <c r="A141" s="26" t="s">
        <v>193</v>
      </c>
      <c r="B141" s="18" t="s">
        <v>194</v>
      </c>
      <c r="C141" s="18" t="s">
        <v>49</v>
      </c>
      <c r="D141" s="18" t="s">
        <v>193</v>
      </c>
      <c r="E141" s="19">
        <v>11494705</v>
      </c>
      <c r="F141" s="19">
        <v>12493</v>
      </c>
      <c r="G141" s="19">
        <v>2480</v>
      </c>
      <c r="H141" s="19">
        <v>250</v>
      </c>
      <c r="I141" s="19">
        <v>1</v>
      </c>
      <c r="J141" s="19">
        <v>9763</v>
      </c>
      <c r="K141" s="19">
        <v>51</v>
      </c>
      <c r="L141" s="19"/>
      <c r="M141" s="19">
        <v>45</v>
      </c>
      <c r="N141" s="18">
        <v>0</v>
      </c>
      <c r="O141" s="18">
        <v>108.6848248824133</v>
      </c>
      <c r="P141" s="18">
        <v>473.07869144967191</v>
      </c>
      <c r="Q141" s="18">
        <v>21.575151341421989</v>
      </c>
      <c r="R141" s="18">
        <v>0.22973942146784601</v>
      </c>
      <c r="S141" s="18"/>
      <c r="T141" s="18">
        <v>2.0011206275514289E-2</v>
      </c>
      <c r="U141" s="18">
        <v>1.5726495726495731</v>
      </c>
      <c r="V141" s="18">
        <v>0.1</v>
      </c>
      <c r="W141" s="18">
        <v>0.22867671928696109</v>
      </c>
      <c r="X141" s="18">
        <v>1.8720063847722831E-3</v>
      </c>
      <c r="Y141" s="18">
        <v>184</v>
      </c>
      <c r="Z141" s="18">
        <v>3</v>
      </c>
      <c r="AA141" s="18">
        <v>1.630434782608696E-2</v>
      </c>
      <c r="AB141" s="19">
        <v>0</v>
      </c>
      <c r="AC141" s="18">
        <v>0</v>
      </c>
      <c r="AD141" s="18">
        <v>0</v>
      </c>
      <c r="AE141" s="18">
        <v>0</v>
      </c>
      <c r="AF141" s="18">
        <v>0.10868482488241329</v>
      </c>
      <c r="AG141" s="18">
        <v>0.10868482488241329</v>
      </c>
      <c r="AH141" s="20">
        <f t="shared" si="14"/>
        <v>2.0011206275514289E-2</v>
      </c>
      <c r="AI141" s="20">
        <f t="shared" si="15"/>
        <v>1.630434782608696E-2</v>
      </c>
      <c r="AJ141" s="27">
        <f t="shared" si="16"/>
        <v>1.086848248824133E-3</v>
      </c>
      <c r="AK141" s="28">
        <f t="shared" si="17"/>
        <v>0</v>
      </c>
      <c r="AL141" s="29" t="e">
        <f>VLOOKUP(D141,'[1]PV last14D'!$CL:$CP, 5, FALSE)/10000</f>
        <v>#N/A</v>
      </c>
      <c r="AM141" s="29" t="e">
        <f>VLOOKUP(D141, '[2]0301'!$A:$D, 4, FALSE)</f>
        <v>#N/A</v>
      </c>
      <c r="AN141" s="29" t="e">
        <f>VLOOKUP(AM141, [2]Efficacy!$A:$D, 3, FALSE)</f>
        <v>#N/A</v>
      </c>
      <c r="AO141" s="30" t="e">
        <f t="shared" si="18"/>
        <v>#N/A</v>
      </c>
      <c r="AP141" s="25" t="e">
        <f t="shared" si="19"/>
        <v>#N/A</v>
      </c>
      <c r="AQ141" s="26" t="e">
        <f t="shared" si="20"/>
        <v>#N/A</v>
      </c>
    </row>
    <row r="142" spans="1:43">
      <c r="A142" s="26" t="s">
        <v>186</v>
      </c>
      <c r="B142" s="18" t="s">
        <v>187</v>
      </c>
      <c r="C142" s="18" t="s">
        <v>99</v>
      </c>
      <c r="D142" s="18" t="s">
        <v>186</v>
      </c>
      <c r="E142" s="19">
        <v>899560</v>
      </c>
      <c r="F142" s="19">
        <v>12416</v>
      </c>
      <c r="G142" s="19">
        <v>1094</v>
      </c>
      <c r="H142" s="19">
        <v>52</v>
      </c>
      <c r="I142" s="19"/>
      <c r="J142" s="19">
        <v>11270</v>
      </c>
      <c r="K142" s="19"/>
      <c r="L142" s="19">
        <v>55</v>
      </c>
      <c r="M142" s="19"/>
      <c r="N142" s="18">
        <v>0</v>
      </c>
      <c r="O142" s="18">
        <v>1380.230334830361</v>
      </c>
      <c r="P142" s="18">
        <v>10981.4798345858</v>
      </c>
      <c r="Q142" s="18">
        <v>121.61501178353861</v>
      </c>
      <c r="R142" s="18">
        <v>0.12568709824366051</v>
      </c>
      <c r="S142" s="18"/>
      <c r="T142" s="18">
        <v>4.1881443298969071E-3</v>
      </c>
      <c r="U142" s="18">
        <v>1.30381679389313</v>
      </c>
      <c r="V142" s="18">
        <v>4</v>
      </c>
      <c r="W142" s="18">
        <v>13.56218595757926</v>
      </c>
      <c r="X142" s="18">
        <v>-1.414319042674202E-2</v>
      </c>
      <c r="Y142" s="18">
        <v>854</v>
      </c>
      <c r="Z142" s="18">
        <v>4</v>
      </c>
      <c r="AA142" s="18">
        <v>4.6838407494145199E-3</v>
      </c>
      <c r="AB142" s="19">
        <v>0</v>
      </c>
      <c r="AC142" s="18">
        <v>0</v>
      </c>
      <c r="AD142" s="18">
        <v>0</v>
      </c>
      <c r="AE142" s="18">
        <v>0</v>
      </c>
      <c r="AF142" s="18">
        <v>1.3802303348303619</v>
      </c>
      <c r="AG142" s="18">
        <v>1.3802303348303619</v>
      </c>
      <c r="AH142" s="20">
        <f t="shared" si="14"/>
        <v>4.1881443298969071E-3</v>
      </c>
      <c r="AI142" s="20">
        <f t="shared" si="15"/>
        <v>4.6838407494145199E-3</v>
      </c>
      <c r="AJ142" s="27">
        <f t="shared" si="16"/>
        <v>1.380230334830361E-2</v>
      </c>
      <c r="AK142" s="28">
        <f t="shared" si="17"/>
        <v>0</v>
      </c>
      <c r="AL142" s="29" t="e">
        <f>VLOOKUP(D142,'[1]PV last14D'!$CL:$CP, 5, FALSE)/10000</f>
        <v>#N/A</v>
      </c>
      <c r="AM142" s="29" t="e">
        <f>VLOOKUP(D142, '[2]0301'!$A:$D, 4, FALSE)</f>
        <v>#N/A</v>
      </c>
      <c r="AN142" s="29" t="e">
        <f>VLOOKUP(AM142, [2]Efficacy!$A:$D, 3, FALSE)</f>
        <v>#N/A</v>
      </c>
      <c r="AO142" s="30" t="e">
        <f t="shared" si="18"/>
        <v>#N/A</v>
      </c>
      <c r="AP142" s="25" t="e">
        <f t="shared" si="19"/>
        <v>#N/A</v>
      </c>
      <c r="AQ142" s="26" t="e">
        <f t="shared" si="20"/>
        <v>#N/A</v>
      </c>
    </row>
    <row r="143" spans="1:43">
      <c r="A143" s="18" t="s">
        <v>197</v>
      </c>
      <c r="B143" s="18" t="s">
        <v>198</v>
      </c>
      <c r="C143" s="18" t="s">
        <v>49</v>
      </c>
      <c r="D143" s="18" t="s">
        <v>197</v>
      </c>
      <c r="E143" s="19">
        <v>402400</v>
      </c>
      <c r="F143" s="19">
        <v>12313</v>
      </c>
      <c r="G143" s="19">
        <v>138</v>
      </c>
      <c r="H143" s="19">
        <v>315</v>
      </c>
      <c r="I143" s="19"/>
      <c r="J143" s="19">
        <v>11860</v>
      </c>
      <c r="K143" s="19">
        <v>24</v>
      </c>
      <c r="L143" s="19">
        <v>2</v>
      </c>
      <c r="M143" s="19">
        <v>20</v>
      </c>
      <c r="N143" s="18">
        <v>1622</v>
      </c>
      <c r="O143" s="18">
        <v>3059.8906560636178</v>
      </c>
      <c r="P143" s="18">
        <v>21250</v>
      </c>
      <c r="Q143" s="18">
        <v>34.294234592445328</v>
      </c>
      <c r="R143" s="18">
        <v>0.14399485440299381</v>
      </c>
      <c r="S143" s="18">
        <v>1.233045622688039E-2</v>
      </c>
      <c r="T143" s="18">
        <v>2.5582717453098348E-2</v>
      </c>
      <c r="U143" s="18">
        <v>0.72499999999999998</v>
      </c>
      <c r="V143" s="18">
        <v>1</v>
      </c>
      <c r="W143" s="18">
        <v>2.0590741266685599</v>
      </c>
      <c r="X143" s="18">
        <v>-1.2183122832665611E-3</v>
      </c>
      <c r="Y143" s="18">
        <v>58</v>
      </c>
      <c r="Z143" s="18">
        <v>1</v>
      </c>
      <c r="AA143" s="18">
        <v>1.7241379310344831E-2</v>
      </c>
      <c r="AB143" s="19">
        <v>0</v>
      </c>
      <c r="AC143" s="18">
        <v>0</v>
      </c>
      <c r="AD143" s="18">
        <v>0</v>
      </c>
      <c r="AE143" s="18">
        <v>0</v>
      </c>
      <c r="AF143" s="18">
        <v>3.0598906560636179</v>
      </c>
      <c r="AG143" s="18">
        <v>3.0598906560636179</v>
      </c>
      <c r="AH143" s="20">
        <f t="shared" si="14"/>
        <v>2.5582717453098348E-2</v>
      </c>
      <c r="AI143" s="20">
        <f t="shared" si="15"/>
        <v>1.7241379310344831E-2</v>
      </c>
      <c r="AJ143" s="21">
        <f t="shared" si="16"/>
        <v>3.0598906560636178E-2</v>
      </c>
      <c r="AK143" s="22">
        <f t="shared" si="17"/>
        <v>0</v>
      </c>
      <c r="AL143" s="23" t="e">
        <f>VLOOKUP(D143,'[1]PV last14D'!$CL:$CP, 5, FALSE)/10000</f>
        <v>#N/A</v>
      </c>
      <c r="AM143" s="23" t="e">
        <f>VLOOKUP(D143, '[2]0301'!$A:$D, 4, FALSE)</f>
        <v>#N/A</v>
      </c>
      <c r="AN143" s="23" t="e">
        <f>VLOOKUP(AM143, [2]Efficacy!$A:$D, 3, FALSE)</f>
        <v>#N/A</v>
      </c>
      <c r="AO143" s="24" t="e">
        <f t="shared" si="18"/>
        <v>#N/A</v>
      </c>
      <c r="AP143" s="25" t="e">
        <f t="shared" si="19"/>
        <v>#N/A</v>
      </c>
      <c r="AQ143" s="18" t="e">
        <f t="shared" si="20"/>
        <v>#N/A</v>
      </c>
    </row>
    <row r="144" spans="1:43">
      <c r="A144" s="26" t="s">
        <v>190</v>
      </c>
      <c r="B144" s="18" t="s">
        <v>189</v>
      </c>
      <c r="C144" s="18" t="s">
        <v>67</v>
      </c>
      <c r="D144" s="18" t="s">
        <v>188</v>
      </c>
      <c r="E144" s="19">
        <v>7537398</v>
      </c>
      <c r="F144" s="19">
        <v>11020</v>
      </c>
      <c r="G144" s="19">
        <v>273</v>
      </c>
      <c r="H144" s="19">
        <v>200</v>
      </c>
      <c r="I144" s="19">
        <v>1</v>
      </c>
      <c r="J144" s="19">
        <v>10547</v>
      </c>
      <c r="K144" s="19">
        <v>11</v>
      </c>
      <c r="L144" s="19">
        <v>16</v>
      </c>
      <c r="M144" s="19">
        <v>14</v>
      </c>
      <c r="N144" s="18">
        <v>620935</v>
      </c>
      <c r="O144" s="18">
        <v>146.2043002107624</v>
      </c>
      <c r="P144" s="18">
        <v>114122.63223993211</v>
      </c>
      <c r="Q144" s="18">
        <v>3.6219395605751479</v>
      </c>
      <c r="R144" s="18">
        <v>1.2811157378790699E-3</v>
      </c>
      <c r="S144" s="18">
        <v>2.254664336846852E-5</v>
      </c>
      <c r="T144" s="18">
        <v>1.814882032667877E-2</v>
      </c>
      <c r="U144" s="18">
        <v>1.40625</v>
      </c>
      <c r="V144" s="18">
        <v>0.75</v>
      </c>
      <c r="W144" s="18">
        <v>0.25586700192446099</v>
      </c>
      <c r="X144" s="18">
        <v>9.3335913811158945E-3</v>
      </c>
      <c r="Y144" s="18">
        <v>135</v>
      </c>
      <c r="Z144" s="18">
        <v>3</v>
      </c>
      <c r="AA144" s="18">
        <v>2.222222222222222E-2</v>
      </c>
      <c r="AB144" s="19">
        <v>20000</v>
      </c>
      <c r="AC144" s="18">
        <v>20000</v>
      </c>
      <c r="AD144" s="18">
        <v>0</v>
      </c>
      <c r="AE144" s="18">
        <v>0.26534355755129291</v>
      </c>
      <c r="AF144" s="18">
        <v>0.14620430021076239</v>
      </c>
      <c r="AG144" s="18">
        <v>0.38501350200692602</v>
      </c>
      <c r="AH144" s="20">
        <f t="shared" si="14"/>
        <v>1.814882032667877E-2</v>
      </c>
      <c r="AI144" s="20">
        <f t="shared" si="15"/>
        <v>2.222222222222222E-2</v>
      </c>
      <c r="AJ144" s="27">
        <f t="shared" si="16"/>
        <v>1.4620430021076241E-3</v>
      </c>
      <c r="AK144" s="28">
        <f t="shared" si="17"/>
        <v>2.653435575512929E-3</v>
      </c>
      <c r="AL144" s="29" t="e">
        <f>VLOOKUP(D144,'[1]PV last14D'!$CL:$CP, 5, FALSE)/10000</f>
        <v>#N/A</v>
      </c>
      <c r="AM144" s="29" t="e">
        <f>VLOOKUP(D144, '[2]0301'!$A:$D, 4, FALSE)</f>
        <v>#N/A</v>
      </c>
      <c r="AN144" s="29" t="e">
        <f>VLOOKUP(AM144, [2]Efficacy!$A:$D, 3, FALSE)</f>
        <v>#N/A</v>
      </c>
      <c r="AO144" s="30" t="e">
        <f t="shared" si="18"/>
        <v>#N/A</v>
      </c>
      <c r="AP144" s="25" t="e">
        <f t="shared" si="19"/>
        <v>#N/A</v>
      </c>
      <c r="AQ144" s="26" t="e">
        <f t="shared" si="20"/>
        <v>#N/A</v>
      </c>
    </row>
    <row r="145" spans="1:43">
      <c r="A145" s="18" t="s">
        <v>170</v>
      </c>
      <c r="B145" s="18" t="s">
        <v>171</v>
      </c>
      <c r="C145" s="18" t="s">
        <v>110</v>
      </c>
      <c r="D145" s="18" t="s">
        <v>170</v>
      </c>
      <c r="E145" s="19">
        <v>2153535</v>
      </c>
      <c r="F145" s="19">
        <v>10495</v>
      </c>
      <c r="G145" s="19">
        <v>6432</v>
      </c>
      <c r="H145" s="19">
        <v>295</v>
      </c>
      <c r="I145" s="19">
        <v>3</v>
      </c>
      <c r="J145" s="19">
        <v>3768</v>
      </c>
      <c r="K145" s="19">
        <v>23</v>
      </c>
      <c r="L145" s="19"/>
      <c r="M145" s="19">
        <v>4</v>
      </c>
      <c r="N145" s="18">
        <v>745</v>
      </c>
      <c r="O145" s="18">
        <v>487.33826011650609</v>
      </c>
      <c r="P145" s="18">
        <v>2842.071292084875</v>
      </c>
      <c r="Q145" s="18">
        <v>298.67171882509462</v>
      </c>
      <c r="R145" s="18">
        <v>0.17147291887917651</v>
      </c>
      <c r="S145" s="18">
        <v>5.3691275167785232E-3</v>
      </c>
      <c r="T145" s="18">
        <v>2.8108623153882802E-2</v>
      </c>
      <c r="U145" s="18">
        <v>0.1367924528301887</v>
      </c>
      <c r="V145" s="18">
        <v>0.15555555555555561</v>
      </c>
      <c r="W145" s="18">
        <v>0.19237473005347691</v>
      </c>
      <c r="X145" s="18">
        <v>-1.078844120938435E-4</v>
      </c>
      <c r="Y145" s="18">
        <v>29</v>
      </c>
      <c r="Z145" s="18">
        <v>7</v>
      </c>
      <c r="AA145" s="18">
        <v>0.2413793103448276</v>
      </c>
      <c r="AB145" s="19">
        <v>0</v>
      </c>
      <c r="AC145" s="18">
        <v>0</v>
      </c>
      <c r="AD145" s="18">
        <v>0</v>
      </c>
      <c r="AE145" s="18">
        <v>0</v>
      </c>
      <c r="AF145" s="18">
        <v>0.48733826011650611</v>
      </c>
      <c r="AG145" s="18">
        <v>0.48733826011650611</v>
      </c>
      <c r="AH145" s="20">
        <f t="shared" si="14"/>
        <v>2.8108623153882802E-2</v>
      </c>
      <c r="AI145" s="20">
        <f t="shared" si="15"/>
        <v>0.2413793103448276</v>
      </c>
      <c r="AJ145" s="21">
        <f t="shared" si="16"/>
        <v>4.8733826011650612E-3</v>
      </c>
      <c r="AK145" s="22">
        <f t="shared" si="17"/>
        <v>0</v>
      </c>
      <c r="AL145" s="23" t="e">
        <f>VLOOKUP(D145,'[1]PV last14D'!$CL:$CP, 5, FALSE)/10000</f>
        <v>#N/A</v>
      </c>
      <c r="AM145" s="23" t="e">
        <f>VLOOKUP(D145, '[2]0301'!$A:$D, 4, FALSE)</f>
        <v>#N/A</v>
      </c>
      <c r="AN145" s="23" t="e">
        <f>VLOOKUP(AM145, [2]Efficacy!$A:$D, 3, FALSE)</f>
        <v>#N/A</v>
      </c>
      <c r="AO145" s="24" t="e">
        <f t="shared" si="18"/>
        <v>#N/A</v>
      </c>
      <c r="AP145" s="25" t="e">
        <f t="shared" si="19"/>
        <v>#N/A</v>
      </c>
      <c r="AQ145" s="18" t="e">
        <f t="shared" si="20"/>
        <v>#N/A</v>
      </c>
    </row>
    <row r="146" spans="1:43">
      <c r="A146" s="18" t="s">
        <v>182</v>
      </c>
      <c r="B146" s="18" t="s">
        <v>183</v>
      </c>
      <c r="C146" s="18" t="s">
        <v>49</v>
      </c>
      <c r="D146" s="18" t="s">
        <v>182</v>
      </c>
      <c r="E146" s="19">
        <v>400170</v>
      </c>
      <c r="F146" s="19">
        <v>9746</v>
      </c>
      <c r="G146" s="19">
        <v>7345</v>
      </c>
      <c r="H146" s="19">
        <v>159</v>
      </c>
      <c r="I146" s="19"/>
      <c r="J146" s="19">
        <v>2242</v>
      </c>
      <c r="K146" s="19"/>
      <c r="L146" s="19">
        <v>6</v>
      </c>
      <c r="M146" s="19"/>
      <c r="N146" s="18">
        <v>0</v>
      </c>
      <c r="O146" s="18">
        <v>2435.464927405852</v>
      </c>
      <c r="P146" s="18">
        <v>32780.568258490137</v>
      </c>
      <c r="Q146" s="18">
        <v>1835.469925281755</v>
      </c>
      <c r="R146" s="18">
        <v>7.42959947552181E-2</v>
      </c>
      <c r="S146" s="18"/>
      <c r="T146" s="18">
        <v>1.631438538887749E-2</v>
      </c>
      <c r="U146" s="18">
        <v>1.231638418079096</v>
      </c>
      <c r="V146" s="18">
        <v>0.5</v>
      </c>
      <c r="W146" s="18">
        <v>7.7824067628400782</v>
      </c>
      <c r="X146" s="18"/>
      <c r="Y146" s="18">
        <v>218</v>
      </c>
      <c r="Z146" s="18">
        <v>1</v>
      </c>
      <c r="AA146" s="18">
        <v>4.5871559633027534E-3</v>
      </c>
      <c r="AB146" s="19">
        <v>0</v>
      </c>
      <c r="AC146" s="18">
        <v>0</v>
      </c>
      <c r="AD146" s="18">
        <v>0</v>
      </c>
      <c r="AE146" s="18">
        <v>0</v>
      </c>
      <c r="AF146" s="18">
        <v>2.4354649274058531</v>
      </c>
      <c r="AG146" s="18">
        <v>2.4354649274058531</v>
      </c>
      <c r="AH146" s="20">
        <f t="shared" si="14"/>
        <v>1.631438538887749E-2</v>
      </c>
      <c r="AI146" s="20">
        <f t="shared" si="15"/>
        <v>4.5871559633027534E-3</v>
      </c>
      <c r="AJ146" s="21">
        <f t="shared" si="16"/>
        <v>2.4354649274058521E-2</v>
      </c>
      <c r="AK146" s="22">
        <f t="shared" si="17"/>
        <v>0</v>
      </c>
      <c r="AL146" s="23" t="e">
        <f>VLOOKUP(D146,'[1]PV last14D'!$CL:$CP, 5, FALSE)/10000</f>
        <v>#N/A</v>
      </c>
      <c r="AM146" s="23" t="e">
        <f>VLOOKUP(D146, '[2]0301'!$A:$D, 4, FALSE)</f>
        <v>#N/A</v>
      </c>
      <c r="AN146" s="23" t="e">
        <f>VLOOKUP(AM146, [2]Efficacy!$A:$D, 3, FALSE)</f>
        <v>#N/A</v>
      </c>
      <c r="AO146" s="24" t="e">
        <f t="shared" si="18"/>
        <v>#N/A</v>
      </c>
      <c r="AP146" s="25" t="e">
        <f t="shared" si="19"/>
        <v>#N/A</v>
      </c>
      <c r="AQ146" s="18" t="e">
        <f t="shared" si="20"/>
        <v>#N/A</v>
      </c>
    </row>
    <row r="147" spans="1:43">
      <c r="A147" s="18" t="s">
        <v>176</v>
      </c>
      <c r="B147" s="18" t="s">
        <v>177</v>
      </c>
      <c r="C147" s="18" t="s">
        <v>49</v>
      </c>
      <c r="D147" s="18" t="s">
        <v>176</v>
      </c>
      <c r="E147" s="19">
        <v>590123</v>
      </c>
      <c r="F147" s="19">
        <v>8933</v>
      </c>
      <c r="G147" s="19">
        <v>347</v>
      </c>
      <c r="H147" s="19">
        <v>173</v>
      </c>
      <c r="I147" s="19">
        <v>1</v>
      </c>
      <c r="J147" s="19">
        <v>8413</v>
      </c>
      <c r="K147" s="19">
        <v>7</v>
      </c>
      <c r="L147" s="19">
        <v>3</v>
      </c>
      <c r="M147" s="19">
        <v>4</v>
      </c>
      <c r="N147" s="18">
        <v>104</v>
      </c>
      <c r="O147" s="18">
        <v>1513.7522177579931</v>
      </c>
      <c r="P147" s="18">
        <v>6942.2815243601754</v>
      </c>
      <c r="Q147" s="18">
        <v>58.801300745776729</v>
      </c>
      <c r="R147" s="18">
        <v>0.21804823276703769</v>
      </c>
      <c r="S147" s="18">
        <v>3.8461538461538457E-2</v>
      </c>
      <c r="T147" s="18">
        <v>1.936639426844285E-2</v>
      </c>
      <c r="U147" s="18">
        <v>1.103448275862069</v>
      </c>
      <c r="V147" s="18">
        <v>2</v>
      </c>
      <c r="W147" s="18">
        <v>1.549313811333763</v>
      </c>
      <c r="X147" s="18">
        <v>-5.0136615228555618E-3</v>
      </c>
      <c r="Y147" s="18">
        <v>64</v>
      </c>
      <c r="Z147" s="18">
        <v>4</v>
      </c>
      <c r="AA147" s="18">
        <v>6.25E-2</v>
      </c>
      <c r="AB147" s="19">
        <v>0</v>
      </c>
      <c r="AC147" s="18">
        <v>0</v>
      </c>
      <c r="AD147" s="18">
        <v>0</v>
      </c>
      <c r="AE147" s="18">
        <v>0</v>
      </c>
      <c r="AF147" s="18">
        <v>1.513752217757993</v>
      </c>
      <c r="AG147" s="18">
        <v>1.513752217757993</v>
      </c>
      <c r="AH147" s="20">
        <f t="shared" si="14"/>
        <v>1.936639426844285E-2</v>
      </c>
      <c r="AI147" s="20">
        <f t="shared" si="15"/>
        <v>6.25E-2</v>
      </c>
      <c r="AJ147" s="21">
        <f t="shared" si="16"/>
        <v>1.513752217757993E-2</v>
      </c>
      <c r="AK147" s="22">
        <f t="shared" si="17"/>
        <v>0</v>
      </c>
      <c r="AL147" s="23" t="e">
        <f>VLOOKUP(D147,'[1]PV last14D'!$CL:$CP, 5, FALSE)/10000</f>
        <v>#N/A</v>
      </c>
      <c r="AM147" s="23" t="e">
        <f>VLOOKUP(D147, '[2]0301'!$A:$D, 4, FALSE)</f>
        <v>#N/A</v>
      </c>
      <c r="AN147" s="23" t="e">
        <f>VLOOKUP(AM147, [2]Efficacy!$A:$D, 3, FALSE)</f>
        <v>#N/A</v>
      </c>
      <c r="AO147" s="24" t="e">
        <f t="shared" si="18"/>
        <v>#N/A</v>
      </c>
      <c r="AP147" s="25" t="e">
        <f t="shared" si="19"/>
        <v>#N/A</v>
      </c>
      <c r="AQ147" s="18" t="e">
        <f t="shared" si="20"/>
        <v>#N/A</v>
      </c>
    </row>
    <row r="148" spans="1:43">
      <c r="A148" s="26" t="s">
        <v>174</v>
      </c>
      <c r="B148" s="18" t="s">
        <v>175</v>
      </c>
      <c r="C148" s="18" t="s">
        <v>85</v>
      </c>
      <c r="D148" s="18" t="s">
        <v>174</v>
      </c>
      <c r="E148" s="19">
        <v>5607552</v>
      </c>
      <c r="F148" s="19">
        <v>8820</v>
      </c>
      <c r="G148" s="19">
        <v>1673</v>
      </c>
      <c r="H148" s="19">
        <v>128</v>
      </c>
      <c r="I148" s="19"/>
      <c r="J148" s="19">
        <v>7019</v>
      </c>
      <c r="K148" s="19"/>
      <c r="L148" s="19"/>
      <c r="M148" s="19"/>
      <c r="N148" s="18">
        <v>0</v>
      </c>
      <c r="O148" s="18">
        <v>157.28788605081149</v>
      </c>
      <c r="P148" s="18">
        <v>1649.5611632313</v>
      </c>
      <c r="Q148" s="18">
        <v>29.834765687415828</v>
      </c>
      <c r="R148" s="18">
        <v>9.5351351351351352E-2</v>
      </c>
      <c r="S148" s="18"/>
      <c r="T148" s="18">
        <v>1.4512471655328801E-2</v>
      </c>
      <c r="U148" s="18">
        <v>0.94660194174757284</v>
      </c>
      <c r="V148" s="18">
        <v>0.25</v>
      </c>
      <c r="W148" s="18">
        <v>0.49677903757544928</v>
      </c>
      <c r="X148" s="18"/>
      <c r="Y148" s="18">
        <v>195</v>
      </c>
      <c r="Z148" s="18">
        <v>1</v>
      </c>
      <c r="AA148" s="18">
        <v>5.1282051282051282E-3</v>
      </c>
      <c r="AB148" s="19">
        <v>0</v>
      </c>
      <c r="AC148" s="18">
        <v>0</v>
      </c>
      <c r="AD148" s="18">
        <v>0</v>
      </c>
      <c r="AE148" s="18">
        <v>0</v>
      </c>
      <c r="AF148" s="18">
        <v>0.15728788605081151</v>
      </c>
      <c r="AG148" s="18">
        <v>0.15728788605081151</v>
      </c>
      <c r="AH148" s="20">
        <f t="shared" si="14"/>
        <v>1.4512471655328801E-2</v>
      </c>
      <c r="AI148" s="20">
        <f t="shared" si="15"/>
        <v>5.1282051282051282E-3</v>
      </c>
      <c r="AJ148" s="27">
        <f t="shared" si="16"/>
        <v>1.5728788605081148E-3</v>
      </c>
      <c r="AK148" s="28">
        <f t="shared" si="17"/>
        <v>0</v>
      </c>
      <c r="AL148" s="29" t="e">
        <f>VLOOKUP(D148,'[1]PV last14D'!$CL:$CP, 5, FALSE)/10000</f>
        <v>#N/A</v>
      </c>
      <c r="AM148" s="29" t="e">
        <f>VLOOKUP(D148, '[2]0301'!$A:$D, 4, FALSE)</f>
        <v>#N/A</v>
      </c>
      <c r="AN148" s="29" t="e">
        <f>VLOOKUP(AM148, [2]Efficacy!$A:$D, 3, FALSE)</f>
        <v>#N/A</v>
      </c>
      <c r="AO148" s="30" t="e">
        <f t="shared" si="18"/>
        <v>#N/A</v>
      </c>
      <c r="AP148" s="25" t="e">
        <f t="shared" si="19"/>
        <v>#N/A</v>
      </c>
      <c r="AQ148" s="26" t="e">
        <f t="shared" si="20"/>
        <v>#N/A</v>
      </c>
    </row>
    <row r="149" spans="1:43">
      <c r="A149" s="26" t="s">
        <v>180</v>
      </c>
      <c r="B149" s="18" t="s">
        <v>181</v>
      </c>
      <c r="C149" s="18" t="s">
        <v>49</v>
      </c>
      <c r="D149" s="18" t="s">
        <v>180</v>
      </c>
      <c r="E149" s="19">
        <v>395739</v>
      </c>
      <c r="F149" s="19">
        <v>8519</v>
      </c>
      <c r="G149" s="19">
        <v>1031</v>
      </c>
      <c r="H149" s="19">
        <v>179</v>
      </c>
      <c r="I149" s="19"/>
      <c r="J149" s="19">
        <v>7309</v>
      </c>
      <c r="K149" s="19"/>
      <c r="L149" s="19">
        <v>2</v>
      </c>
      <c r="M149" s="19"/>
      <c r="N149" s="18">
        <v>0</v>
      </c>
      <c r="O149" s="18">
        <v>2152.6814390292589</v>
      </c>
      <c r="P149" s="18">
        <v>17142.86436262284</v>
      </c>
      <c r="Q149" s="18">
        <v>260.52524517421841</v>
      </c>
      <c r="R149" s="18">
        <v>0.12557303105791481</v>
      </c>
      <c r="S149" s="18"/>
      <c r="T149" s="18">
        <v>2.101185585162578E-2</v>
      </c>
      <c r="U149" s="18">
        <v>0.3</v>
      </c>
      <c r="V149" s="18">
        <v>0</v>
      </c>
      <c r="W149" s="18">
        <v>1.7327437672665209</v>
      </c>
      <c r="X149" s="18">
        <v>5.5632155515473909E-3</v>
      </c>
      <c r="Y149" s="18">
        <v>48</v>
      </c>
      <c r="Z149" s="18">
        <v>0</v>
      </c>
      <c r="AA149" s="18">
        <v>0</v>
      </c>
      <c r="AB149" s="19">
        <v>0</v>
      </c>
      <c r="AC149" s="18">
        <v>0</v>
      </c>
      <c r="AD149" s="18">
        <v>0</v>
      </c>
      <c r="AE149" s="18">
        <v>0</v>
      </c>
      <c r="AF149" s="18">
        <v>2.152681439029259</v>
      </c>
      <c r="AG149" s="18">
        <v>2.152681439029259</v>
      </c>
      <c r="AH149" s="20">
        <f t="shared" si="14"/>
        <v>2.101185585162578E-2</v>
      </c>
      <c r="AI149" s="20">
        <f t="shared" si="15"/>
        <v>0</v>
      </c>
      <c r="AJ149" s="27">
        <f t="shared" si="16"/>
        <v>2.1526814390292588E-2</v>
      </c>
      <c r="AK149" s="28">
        <f t="shared" si="17"/>
        <v>0</v>
      </c>
      <c r="AL149" s="29" t="e">
        <f>VLOOKUP(D149,'[1]PV last14D'!$CL:$CP, 5, FALSE)/10000</f>
        <v>#N/A</v>
      </c>
      <c r="AM149" s="29" t="e">
        <f>VLOOKUP(D149, '[2]0301'!$A:$D, 4, FALSE)</f>
        <v>#N/A</v>
      </c>
      <c r="AN149" s="29" t="e">
        <f>VLOOKUP(AM149, [2]Efficacy!$A:$D, 3, FALSE)</f>
        <v>#N/A</v>
      </c>
      <c r="AO149" s="30" t="e">
        <f t="shared" si="18"/>
        <v>#N/A</v>
      </c>
      <c r="AP149" s="25" t="e">
        <f t="shared" si="19"/>
        <v>#N/A</v>
      </c>
      <c r="AQ149" s="26" t="e">
        <f t="shared" si="20"/>
        <v>#N/A</v>
      </c>
    </row>
    <row r="150" spans="1:43">
      <c r="A150" s="26" t="s">
        <v>178</v>
      </c>
      <c r="B150" s="18" t="s">
        <v>179</v>
      </c>
      <c r="C150" s="18" t="s">
        <v>85</v>
      </c>
      <c r="D150" s="18" t="s">
        <v>178</v>
      </c>
      <c r="E150" s="19">
        <v>20634137</v>
      </c>
      <c r="F150" s="19">
        <v>8390</v>
      </c>
      <c r="G150" s="19">
        <v>1627</v>
      </c>
      <c r="H150" s="19">
        <v>355</v>
      </c>
      <c r="I150" s="19">
        <v>2</v>
      </c>
      <c r="J150" s="19">
        <v>6408</v>
      </c>
      <c r="K150" s="19">
        <v>6</v>
      </c>
      <c r="L150" s="19"/>
      <c r="M150" s="19">
        <v>14</v>
      </c>
      <c r="N150" s="18">
        <v>0</v>
      </c>
      <c r="O150" s="18">
        <v>40.66077490907422</v>
      </c>
      <c r="P150" s="18">
        <v>743.16168396090416</v>
      </c>
      <c r="Q150" s="18">
        <v>7.8849917493520572</v>
      </c>
      <c r="R150" s="18">
        <v>5.4713228341321862E-2</v>
      </c>
      <c r="S150" s="18"/>
      <c r="T150" s="18">
        <v>4.2312276519666271E-2</v>
      </c>
      <c r="U150" s="18">
        <v>1.183098591549296</v>
      </c>
      <c r="V150" s="18">
        <v>1.166666666666667</v>
      </c>
      <c r="W150" s="18">
        <v>5.8156054697126418E-2</v>
      </c>
      <c r="X150" s="18">
        <v>-1.402732282119872E-3</v>
      </c>
      <c r="Y150" s="18">
        <v>84</v>
      </c>
      <c r="Z150" s="18">
        <v>7</v>
      </c>
      <c r="AA150" s="18">
        <v>8.3333333333333329E-2</v>
      </c>
      <c r="AB150" s="19">
        <v>0</v>
      </c>
      <c r="AC150" s="18">
        <v>0</v>
      </c>
      <c r="AD150" s="18">
        <v>0</v>
      </c>
      <c r="AE150" s="18">
        <v>0</v>
      </c>
      <c r="AF150" s="18">
        <v>4.0660774909074222E-2</v>
      </c>
      <c r="AG150" s="18">
        <v>4.0660774909074222E-2</v>
      </c>
      <c r="AH150" s="20">
        <f t="shared" si="14"/>
        <v>4.2312276519666271E-2</v>
      </c>
      <c r="AI150" s="20">
        <f t="shared" si="15"/>
        <v>8.3333333333333329E-2</v>
      </c>
      <c r="AJ150" s="27">
        <f t="shared" si="16"/>
        <v>4.066077490907422E-4</v>
      </c>
      <c r="AK150" s="28">
        <f t="shared" si="17"/>
        <v>0</v>
      </c>
      <c r="AL150" s="29" t="e">
        <f>VLOOKUP(D150,'[1]PV last14D'!$CL:$CP, 5, FALSE)/10000</f>
        <v>#N/A</v>
      </c>
      <c r="AM150" s="29" t="e">
        <f>VLOOKUP(D150, '[2]0301'!$A:$D, 4, FALSE)</f>
        <v>#N/A</v>
      </c>
      <c r="AN150" s="29" t="e">
        <f>VLOOKUP(AM150, [2]Efficacy!$A:$D, 3, FALSE)</f>
        <v>#N/A</v>
      </c>
      <c r="AO150" s="30" t="e">
        <f t="shared" si="18"/>
        <v>#N/A</v>
      </c>
      <c r="AP150" s="25" t="e">
        <f t="shared" si="19"/>
        <v>#N/A</v>
      </c>
      <c r="AQ150" s="26" t="e">
        <f t="shared" si="20"/>
        <v>#N/A</v>
      </c>
    </row>
    <row r="151" spans="1:43">
      <c r="A151" s="18" t="s">
        <v>141</v>
      </c>
      <c r="B151" s="18" t="s">
        <v>142</v>
      </c>
      <c r="C151" s="18" t="s">
        <v>119</v>
      </c>
      <c r="D151" s="18" t="s">
        <v>141</v>
      </c>
      <c r="E151" s="19">
        <v>11280773</v>
      </c>
      <c r="F151" s="19">
        <v>8010</v>
      </c>
      <c r="G151" s="19">
        <v>3699</v>
      </c>
      <c r="H151" s="19">
        <v>94</v>
      </c>
      <c r="I151" s="19"/>
      <c r="J151" s="19">
        <v>4217</v>
      </c>
      <c r="K151" s="19"/>
      <c r="L151" s="19">
        <v>11</v>
      </c>
      <c r="M151" s="19">
        <v>84</v>
      </c>
      <c r="N151" s="18">
        <v>521</v>
      </c>
      <c r="O151" s="18">
        <v>71.005772388115602</v>
      </c>
      <c r="P151" s="18">
        <v>977.11389104275031</v>
      </c>
      <c r="Q151" s="18">
        <v>32.790306125298329</v>
      </c>
      <c r="R151" s="18">
        <v>7.2668880300473568E-2</v>
      </c>
      <c r="S151" s="18">
        <v>0.1612284069097889</v>
      </c>
      <c r="T151" s="18">
        <v>1.173533083645443E-2</v>
      </c>
      <c r="U151" s="18">
        <v>0.78816654492330163</v>
      </c>
      <c r="V151" s="18">
        <v>0.7</v>
      </c>
      <c r="W151" s="18">
        <v>1.36642105237697</v>
      </c>
      <c r="X151" s="18">
        <v>-1.142484537115843E-2</v>
      </c>
      <c r="Y151" s="18">
        <v>1079</v>
      </c>
      <c r="Z151" s="18">
        <v>7</v>
      </c>
      <c r="AA151" s="18">
        <v>6.4874884151992582E-3</v>
      </c>
      <c r="AB151" s="19">
        <v>0</v>
      </c>
      <c r="AC151" s="18">
        <v>0</v>
      </c>
      <c r="AD151" s="18">
        <v>0</v>
      </c>
      <c r="AE151" s="18">
        <v>0</v>
      </c>
      <c r="AF151" s="18">
        <v>7.1005772388115604E-2</v>
      </c>
      <c r="AG151" s="18">
        <v>7.1005772388115604E-2</v>
      </c>
      <c r="AH151" s="20">
        <f t="shared" si="14"/>
        <v>1.173533083645443E-2</v>
      </c>
      <c r="AI151" s="20">
        <f t="shared" si="15"/>
        <v>6.4874884151992582E-3</v>
      </c>
      <c r="AJ151" s="21">
        <f t="shared" si="16"/>
        <v>7.1005772388115602E-4</v>
      </c>
      <c r="AK151" s="22">
        <f t="shared" si="17"/>
        <v>0</v>
      </c>
      <c r="AL151" s="23" t="e">
        <f>VLOOKUP(D151,'[1]PV last14D'!$CL:$CP, 5, FALSE)/10000</f>
        <v>#N/A</v>
      </c>
      <c r="AM151" s="23" t="e">
        <f>VLOOKUP(D151, '[2]0301'!$A:$D, 4, FALSE)</f>
        <v>#N/A</v>
      </c>
      <c r="AN151" s="23" t="e">
        <f>VLOOKUP(AM151, [2]Efficacy!$A:$D, 3, FALSE)</f>
        <v>#N/A</v>
      </c>
      <c r="AO151" s="24" t="e">
        <f t="shared" si="18"/>
        <v>#N/A</v>
      </c>
      <c r="AP151" s="25" t="e">
        <f t="shared" si="19"/>
        <v>#N/A</v>
      </c>
      <c r="AQ151" s="18" t="e">
        <f t="shared" si="20"/>
        <v>#N/A</v>
      </c>
    </row>
    <row r="152" spans="1:43">
      <c r="A152" s="18" t="s">
        <v>164</v>
      </c>
      <c r="B152" s="18" t="s">
        <v>165</v>
      </c>
      <c r="C152" s="18" t="s">
        <v>91</v>
      </c>
      <c r="D152" s="18" t="s">
        <v>164</v>
      </c>
      <c r="E152" s="19">
        <v>107068</v>
      </c>
      <c r="F152" s="19">
        <v>7908</v>
      </c>
      <c r="G152" s="19">
        <v>179</v>
      </c>
      <c r="H152" s="19">
        <v>74</v>
      </c>
      <c r="I152" s="19">
        <v>1</v>
      </c>
      <c r="J152" s="19">
        <v>7655</v>
      </c>
      <c r="K152" s="19">
        <v>60</v>
      </c>
      <c r="L152" s="19">
        <v>11</v>
      </c>
      <c r="M152" s="19">
        <v>17</v>
      </c>
      <c r="N152" s="18">
        <v>469</v>
      </c>
      <c r="O152" s="18">
        <v>7385.9603242798967</v>
      </c>
      <c r="P152" s="18">
        <v>98852.131355773905</v>
      </c>
      <c r="Q152" s="18">
        <v>167.18347218590051</v>
      </c>
      <c r="R152" s="18">
        <v>7.4717259233363878E-2</v>
      </c>
      <c r="S152" s="18">
        <v>3.6247334754797439E-2</v>
      </c>
      <c r="T152" s="18">
        <v>9.3576125442589777E-3</v>
      </c>
      <c r="U152" s="18">
        <v>0.85039370078740162</v>
      </c>
      <c r="V152" s="18">
        <v>1</v>
      </c>
      <c r="W152" s="18">
        <v>28.82013566812013</v>
      </c>
      <c r="X152" s="18">
        <v>1.099711804225046E-2</v>
      </c>
      <c r="Y152" s="18">
        <v>216</v>
      </c>
      <c r="Z152" s="18">
        <v>3</v>
      </c>
      <c r="AA152" s="18">
        <v>1.388888888888889E-2</v>
      </c>
      <c r="AB152" s="19">
        <v>0</v>
      </c>
      <c r="AC152" s="18">
        <v>0</v>
      </c>
      <c r="AD152" s="18">
        <v>0</v>
      </c>
      <c r="AE152" s="18">
        <v>0</v>
      </c>
      <c r="AF152" s="18">
        <v>7.385960324279897</v>
      </c>
      <c r="AG152" s="18">
        <v>7.385960324279897</v>
      </c>
      <c r="AH152" s="20">
        <f t="shared" si="14"/>
        <v>9.3576125442589777E-3</v>
      </c>
      <c r="AI152" s="20">
        <f t="shared" si="15"/>
        <v>1.388888888888889E-2</v>
      </c>
      <c r="AJ152" s="21">
        <f t="shared" si="16"/>
        <v>7.3859603242798971E-2</v>
      </c>
      <c r="AK152" s="22">
        <f t="shared" si="17"/>
        <v>0</v>
      </c>
      <c r="AL152" s="23" t="e">
        <f>VLOOKUP(D152,'[1]PV last14D'!$CL:$CP, 5, FALSE)/10000</f>
        <v>#N/A</v>
      </c>
      <c r="AM152" s="23" t="e">
        <f>VLOOKUP(D152, '[2]0301'!$A:$D, 4, FALSE)</f>
        <v>#N/A</v>
      </c>
      <c r="AN152" s="23" t="e">
        <f>VLOOKUP(AM152, [2]Efficacy!$A:$D, 3, FALSE)</f>
        <v>#N/A</v>
      </c>
      <c r="AO152" s="24" t="e">
        <f t="shared" si="18"/>
        <v>#N/A</v>
      </c>
      <c r="AP152" s="25" t="e">
        <f t="shared" si="19"/>
        <v>#N/A</v>
      </c>
      <c r="AQ152" s="18" t="e">
        <f t="shared" si="20"/>
        <v>#N/A</v>
      </c>
    </row>
    <row r="153" spans="1:43">
      <c r="A153" s="18" t="s">
        <v>150</v>
      </c>
      <c r="B153" s="18" t="s">
        <v>151</v>
      </c>
      <c r="C153" s="18" t="s">
        <v>85</v>
      </c>
      <c r="D153" s="18" t="s">
        <v>150</v>
      </c>
      <c r="E153" s="19">
        <v>8406614</v>
      </c>
      <c r="F153" s="19">
        <v>6933</v>
      </c>
      <c r="G153" s="19">
        <v>1185</v>
      </c>
      <c r="H153" s="19">
        <v>85</v>
      </c>
      <c r="I153" s="19">
        <v>1</v>
      </c>
      <c r="J153" s="19">
        <v>5663</v>
      </c>
      <c r="K153" s="19">
        <v>3</v>
      </c>
      <c r="L153" s="19"/>
      <c r="M153" s="19">
        <v>32</v>
      </c>
      <c r="N153" s="18">
        <v>660</v>
      </c>
      <c r="O153" s="18">
        <v>82.470778365701108</v>
      </c>
      <c r="P153" s="18">
        <v>2819.6013281923019</v>
      </c>
      <c r="Q153" s="18">
        <v>14.096043900671541</v>
      </c>
      <c r="R153" s="18">
        <v>2.92490918985964E-2</v>
      </c>
      <c r="S153" s="18">
        <v>4.8484848484848478E-2</v>
      </c>
      <c r="T153" s="18">
        <v>1.2260204817539311E-2</v>
      </c>
      <c r="U153" s="18">
        <v>1.255364806866953</v>
      </c>
      <c r="V153" s="18">
        <v>0.1</v>
      </c>
      <c r="W153" s="18">
        <v>0.99411521180142892</v>
      </c>
      <c r="X153" s="18">
        <v>7.103145565067406E-3</v>
      </c>
      <c r="Y153" s="18">
        <v>585</v>
      </c>
      <c r="Z153" s="18">
        <v>4</v>
      </c>
      <c r="AA153" s="18">
        <v>6.8376068376068376E-3</v>
      </c>
      <c r="AB153" s="19">
        <v>0</v>
      </c>
      <c r="AC153" s="18">
        <v>0</v>
      </c>
      <c r="AD153" s="18">
        <v>0</v>
      </c>
      <c r="AE153" s="18">
        <v>0</v>
      </c>
      <c r="AF153" s="18">
        <v>8.2470778365701103E-2</v>
      </c>
      <c r="AG153" s="18">
        <v>8.2470778365701103E-2</v>
      </c>
      <c r="AH153" s="20">
        <f t="shared" si="14"/>
        <v>1.2260204817539311E-2</v>
      </c>
      <c r="AI153" s="20">
        <f t="shared" si="15"/>
        <v>6.8376068376068376E-3</v>
      </c>
      <c r="AJ153" s="21">
        <f t="shared" si="16"/>
        <v>8.2470778365701107E-4</v>
      </c>
      <c r="AK153" s="22">
        <f t="shared" si="17"/>
        <v>0</v>
      </c>
      <c r="AL153" s="23" t="e">
        <f>VLOOKUP(D153,'[1]PV last14D'!$CL:$CP, 5, FALSE)/10000</f>
        <v>#N/A</v>
      </c>
      <c r="AM153" s="23" t="e">
        <f>VLOOKUP(D153, '[2]0301'!$A:$D, 4, FALSE)</f>
        <v>#N/A</v>
      </c>
      <c r="AN153" s="23" t="e">
        <f>VLOOKUP(AM153, [2]Efficacy!$A:$D, 3, FALSE)</f>
        <v>#N/A</v>
      </c>
      <c r="AO153" s="24" t="e">
        <f t="shared" si="18"/>
        <v>#N/A</v>
      </c>
      <c r="AP153" s="25" t="e">
        <f t="shared" si="19"/>
        <v>#N/A</v>
      </c>
      <c r="AQ153" s="18" t="e">
        <f t="shared" si="20"/>
        <v>#N/A</v>
      </c>
    </row>
    <row r="154" spans="1:43">
      <c r="A154" s="18" t="s">
        <v>162</v>
      </c>
      <c r="B154" s="18" t="s">
        <v>163</v>
      </c>
      <c r="C154" s="18" t="s">
        <v>116</v>
      </c>
      <c r="D154" s="18" t="s">
        <v>162</v>
      </c>
      <c r="E154" s="19">
        <v>375071</v>
      </c>
      <c r="F154" s="19">
        <v>6687</v>
      </c>
      <c r="G154" s="19">
        <v>6544</v>
      </c>
      <c r="H154" s="19">
        <v>45</v>
      </c>
      <c r="I154" s="19"/>
      <c r="J154" s="19">
        <v>98</v>
      </c>
      <c r="K154" s="19"/>
      <c r="L154" s="19">
        <v>2</v>
      </c>
      <c r="M154" s="19"/>
      <c r="N154" s="18">
        <v>0</v>
      </c>
      <c r="O154" s="18">
        <v>1782.862444710468</v>
      </c>
      <c r="P154" s="18">
        <v>26905.039312556819</v>
      </c>
      <c r="Q154" s="18">
        <v>1744.7363299215349</v>
      </c>
      <c r="R154" s="18">
        <v>6.6265000545023933E-2</v>
      </c>
      <c r="S154" s="18"/>
      <c r="T154" s="18">
        <v>6.7294751009421266E-3</v>
      </c>
      <c r="U154" s="18">
        <v>0.86111111111111116</v>
      </c>
      <c r="V154" s="18">
        <v>0</v>
      </c>
      <c r="W154" s="18">
        <v>2.3614576592546102</v>
      </c>
      <c r="X154" s="18"/>
      <c r="Y154" s="18">
        <v>62</v>
      </c>
      <c r="Z154" s="18">
        <v>0</v>
      </c>
      <c r="AA154" s="18">
        <v>0</v>
      </c>
      <c r="AB154" s="19">
        <v>0</v>
      </c>
      <c r="AC154" s="18">
        <v>0</v>
      </c>
      <c r="AD154" s="18">
        <v>0</v>
      </c>
      <c r="AE154" s="18">
        <v>0</v>
      </c>
      <c r="AF154" s="18">
        <v>1.782862444710468</v>
      </c>
      <c r="AG154" s="18">
        <v>1.782862444710468</v>
      </c>
      <c r="AH154" s="20">
        <f t="shared" si="14"/>
        <v>6.7294751009421266E-3</v>
      </c>
      <c r="AI154" s="20">
        <f t="shared" si="15"/>
        <v>0</v>
      </c>
      <c r="AJ154" s="21">
        <f t="shared" si="16"/>
        <v>1.7828624447104681E-2</v>
      </c>
      <c r="AK154" s="22">
        <f t="shared" si="17"/>
        <v>0</v>
      </c>
      <c r="AL154" s="23" t="e">
        <f>VLOOKUP(D154,'[1]PV last14D'!$CL:$CP, 5, FALSE)/10000</f>
        <v>#N/A</v>
      </c>
      <c r="AM154" s="23" t="e">
        <f>VLOOKUP(D154, '[2]0301'!$A:$D, 4, FALSE)</f>
        <v>#N/A</v>
      </c>
      <c r="AN154" s="23" t="e">
        <f>VLOOKUP(AM154, [2]Efficacy!$A:$D, 3, FALSE)</f>
        <v>#N/A</v>
      </c>
      <c r="AO154" s="24" t="e">
        <f t="shared" si="18"/>
        <v>#N/A</v>
      </c>
      <c r="AP154" s="25" t="e">
        <f t="shared" si="19"/>
        <v>#N/A</v>
      </c>
      <c r="AQ154" s="18" t="e">
        <f t="shared" si="20"/>
        <v>#N/A</v>
      </c>
    </row>
    <row r="155" spans="1:43">
      <c r="A155" s="18" t="s">
        <v>156</v>
      </c>
      <c r="B155" s="18" t="s">
        <v>157</v>
      </c>
      <c r="C155" s="18" t="s">
        <v>153</v>
      </c>
      <c r="D155" s="18" t="s">
        <v>156</v>
      </c>
      <c r="E155" s="19">
        <v>1433205</v>
      </c>
      <c r="F155" s="19">
        <v>6095</v>
      </c>
      <c r="G155" s="19">
        <v>371</v>
      </c>
      <c r="H155" s="19">
        <v>92</v>
      </c>
      <c r="I155" s="19">
        <v>1</v>
      </c>
      <c r="J155" s="19">
        <v>5632</v>
      </c>
      <c r="K155" s="19">
        <v>10</v>
      </c>
      <c r="L155" s="19">
        <v>24</v>
      </c>
      <c r="M155" s="19">
        <v>90</v>
      </c>
      <c r="N155" s="18">
        <v>670</v>
      </c>
      <c r="O155" s="18">
        <v>425.27063469636232</v>
      </c>
      <c r="P155" s="18">
        <v>6879.8950603716848</v>
      </c>
      <c r="Q155" s="18">
        <v>25.886038633691619</v>
      </c>
      <c r="R155" s="18">
        <v>6.1813535085139398E-2</v>
      </c>
      <c r="S155" s="18">
        <v>0.1343283582089552</v>
      </c>
      <c r="T155" s="18">
        <v>1.509433962264151E-2</v>
      </c>
      <c r="U155" s="18">
        <v>2.8557692307692308</v>
      </c>
      <c r="V155" s="18">
        <v>1.5</v>
      </c>
      <c r="W155" s="18">
        <v>2.9603979492516022</v>
      </c>
      <c r="X155" s="18">
        <v>-7.0847977088036793E-3</v>
      </c>
      <c r="Y155" s="18">
        <v>297</v>
      </c>
      <c r="Z155" s="18">
        <v>3</v>
      </c>
      <c r="AA155" s="18">
        <v>1.01010101010101E-2</v>
      </c>
      <c r="AB155" s="19">
        <v>0</v>
      </c>
      <c r="AC155" s="18">
        <v>0</v>
      </c>
      <c r="AD155" s="18">
        <v>0</v>
      </c>
      <c r="AE155" s="18">
        <v>0</v>
      </c>
      <c r="AF155" s="18">
        <v>0.42527063469636228</v>
      </c>
      <c r="AG155" s="18">
        <v>0.42527063469636228</v>
      </c>
      <c r="AH155" s="20">
        <f t="shared" si="14"/>
        <v>1.509433962264151E-2</v>
      </c>
      <c r="AI155" s="20">
        <f t="shared" si="15"/>
        <v>1.01010101010101E-2</v>
      </c>
      <c r="AJ155" s="21">
        <f t="shared" si="16"/>
        <v>4.252706346963623E-3</v>
      </c>
      <c r="AK155" s="22">
        <f t="shared" si="17"/>
        <v>0</v>
      </c>
      <c r="AL155" s="23" t="e">
        <f>VLOOKUP(D155,'[1]PV last14D'!$CL:$CP, 5, FALSE)/10000</f>
        <v>#N/A</v>
      </c>
      <c r="AM155" s="23" t="e">
        <f>VLOOKUP(D155, '[2]0301'!$A:$D, 4, FALSE)</f>
        <v>#N/A</v>
      </c>
      <c r="AN155" s="23" t="e">
        <f>VLOOKUP(AM155, [2]Efficacy!$A:$D, 3, FALSE)</f>
        <v>#N/A</v>
      </c>
      <c r="AO155" s="24" t="e">
        <f t="shared" si="18"/>
        <v>#N/A</v>
      </c>
      <c r="AP155" s="25" t="e">
        <f t="shared" si="19"/>
        <v>#N/A</v>
      </c>
      <c r="AQ155" s="18" t="e">
        <f t="shared" si="20"/>
        <v>#N/A</v>
      </c>
    </row>
    <row r="156" spans="1:43">
      <c r="A156" s="18" t="s">
        <v>158</v>
      </c>
      <c r="B156" s="18" t="s">
        <v>159</v>
      </c>
      <c r="C156" s="18" t="s">
        <v>119</v>
      </c>
      <c r="D156" s="18" t="s">
        <v>158</v>
      </c>
      <c r="E156" s="19">
        <v>997516</v>
      </c>
      <c r="F156" s="19">
        <v>6087</v>
      </c>
      <c r="G156" s="19">
        <v>126</v>
      </c>
      <c r="H156" s="19">
        <v>63</v>
      </c>
      <c r="I156" s="19"/>
      <c r="J156" s="19">
        <v>5898</v>
      </c>
      <c r="K156" s="19">
        <v>1</v>
      </c>
      <c r="L156" s="19"/>
      <c r="M156" s="19">
        <v>21</v>
      </c>
      <c r="N156" s="18">
        <v>222</v>
      </c>
      <c r="O156" s="18">
        <v>610.21577598755312</v>
      </c>
      <c r="P156" s="18">
        <v>11622.169468960899</v>
      </c>
      <c r="Q156" s="18">
        <v>12.631376338825641</v>
      </c>
      <c r="R156" s="18">
        <v>5.2504463785117257E-2</v>
      </c>
      <c r="S156" s="18">
        <v>9.45945945945946E-2</v>
      </c>
      <c r="T156" s="18">
        <v>1.0349926071956631E-2</v>
      </c>
      <c r="U156" s="18">
        <v>1.326086956521739</v>
      </c>
      <c r="V156" s="18">
        <v>0</v>
      </c>
      <c r="W156" s="18">
        <v>0.87359859032694354</v>
      </c>
      <c r="X156" s="18">
        <v>-1.419754212921424E-2</v>
      </c>
      <c r="Y156" s="18">
        <v>61</v>
      </c>
      <c r="Z156" s="18">
        <v>0</v>
      </c>
      <c r="AA156" s="18">
        <v>0</v>
      </c>
      <c r="AB156" s="19">
        <v>0</v>
      </c>
      <c r="AC156" s="18">
        <v>0</v>
      </c>
      <c r="AD156" s="18">
        <v>0</v>
      </c>
      <c r="AE156" s="18">
        <v>0</v>
      </c>
      <c r="AF156" s="18">
        <v>0.61021577598755317</v>
      </c>
      <c r="AG156" s="18">
        <v>0.61021577598755317</v>
      </c>
      <c r="AH156" s="20">
        <f t="shared" si="14"/>
        <v>1.0349926071956631E-2</v>
      </c>
      <c r="AI156" s="20">
        <f t="shared" si="15"/>
        <v>0</v>
      </c>
      <c r="AJ156" s="21">
        <f t="shared" si="16"/>
        <v>6.102157759875531E-3</v>
      </c>
      <c r="AK156" s="22">
        <f t="shared" si="17"/>
        <v>0</v>
      </c>
      <c r="AL156" s="23" t="e">
        <f>VLOOKUP(D156,'[1]PV last14D'!$CL:$CP, 5, FALSE)/10000</f>
        <v>#N/A</v>
      </c>
      <c r="AM156" s="23" t="e">
        <f>VLOOKUP(D156, '[2]0301'!$A:$D, 4, FALSE)</f>
        <v>#N/A</v>
      </c>
      <c r="AN156" s="23" t="e">
        <f>VLOOKUP(AM156, [2]Efficacy!$A:$D, 3, FALSE)</f>
        <v>#N/A</v>
      </c>
      <c r="AO156" s="24" t="e">
        <f t="shared" si="18"/>
        <v>#N/A</v>
      </c>
      <c r="AP156" s="25" t="e">
        <f t="shared" si="19"/>
        <v>#N/A</v>
      </c>
      <c r="AQ156" s="18" t="e">
        <f t="shared" si="20"/>
        <v>#N/A</v>
      </c>
    </row>
    <row r="157" spans="1:43">
      <c r="A157" s="18" t="s">
        <v>139</v>
      </c>
      <c r="B157" s="18" t="s">
        <v>140</v>
      </c>
      <c r="C157" s="18" t="s">
        <v>85</v>
      </c>
      <c r="D157" s="18" t="s">
        <v>139</v>
      </c>
      <c r="E157" s="19">
        <v>12332176</v>
      </c>
      <c r="F157" s="19">
        <v>5434</v>
      </c>
      <c r="G157" s="19">
        <v>1116</v>
      </c>
      <c r="H157" s="19">
        <v>70</v>
      </c>
      <c r="I157" s="19"/>
      <c r="J157" s="19">
        <v>4248</v>
      </c>
      <c r="K157" s="19"/>
      <c r="L157" s="19">
        <v>35</v>
      </c>
      <c r="M157" s="19"/>
      <c r="N157" s="18">
        <v>0</v>
      </c>
      <c r="O157" s="18">
        <v>44.06359429187517</v>
      </c>
      <c r="P157" s="18">
        <v>3863.965288850889</v>
      </c>
      <c r="Q157" s="18">
        <v>9.0494978339589061</v>
      </c>
      <c r="R157" s="18">
        <v>1.140372415327243E-2</v>
      </c>
      <c r="S157" s="18"/>
      <c r="T157" s="18">
        <v>1.2881854987118149E-2</v>
      </c>
      <c r="U157" s="18">
        <v>0</v>
      </c>
      <c r="V157" s="18">
        <v>0</v>
      </c>
      <c r="W157" s="18">
        <v>0</v>
      </c>
      <c r="X157" s="18">
        <v>-7.0734545545341728E-3</v>
      </c>
      <c r="Y157" s="18">
        <v>0</v>
      </c>
      <c r="Z157" s="18">
        <v>0</v>
      </c>
      <c r="AA157" s="18"/>
      <c r="AB157" s="19">
        <v>0</v>
      </c>
      <c r="AC157" s="18">
        <v>0</v>
      </c>
      <c r="AD157" s="18">
        <v>0</v>
      </c>
      <c r="AE157" s="18">
        <v>0</v>
      </c>
      <c r="AF157" s="18">
        <v>4.4063594291875167E-2</v>
      </c>
      <c r="AG157" s="18">
        <v>4.4063594291875167E-2</v>
      </c>
      <c r="AH157" s="20">
        <f t="shared" si="14"/>
        <v>1.2881854987118149E-2</v>
      </c>
      <c r="AI157" s="20">
        <f t="shared" si="15"/>
        <v>0</v>
      </c>
      <c r="AJ157" s="21">
        <f t="shared" si="16"/>
        <v>4.4063594291875169E-4</v>
      </c>
      <c r="AK157" s="22">
        <f t="shared" si="17"/>
        <v>0</v>
      </c>
      <c r="AL157" s="23" t="e">
        <f>VLOOKUP(D157,'[1]PV last14D'!$CL:$CP, 5, FALSE)/10000</f>
        <v>#N/A</v>
      </c>
      <c r="AM157" s="23" t="e">
        <f>VLOOKUP(D157, '[2]0301'!$A:$D, 4, FALSE)</f>
        <v>#N/A</v>
      </c>
      <c r="AN157" s="23" t="e">
        <f>VLOOKUP(AM157, [2]Efficacy!$A:$D, 3, FALSE)</f>
        <v>#N/A</v>
      </c>
      <c r="AO157" s="24" t="e">
        <f t="shared" si="18"/>
        <v>#N/A</v>
      </c>
      <c r="AP157" s="25" t="e">
        <f t="shared" si="19"/>
        <v>#N/A</v>
      </c>
      <c r="AQ157" s="18" t="e">
        <f t="shared" si="20"/>
        <v>#N/A</v>
      </c>
    </row>
    <row r="158" spans="1:43">
      <c r="A158" s="18" t="s">
        <v>155</v>
      </c>
      <c r="B158" s="18" t="s">
        <v>154</v>
      </c>
      <c r="C158" s="18" t="s">
        <v>153</v>
      </c>
      <c r="D158" s="18" t="s">
        <v>152</v>
      </c>
      <c r="E158" s="19">
        <v>4885300</v>
      </c>
      <c r="F158" s="19">
        <v>5004</v>
      </c>
      <c r="G158" s="19">
        <v>21</v>
      </c>
      <c r="H158" s="19">
        <v>63</v>
      </c>
      <c r="I158" s="19"/>
      <c r="J158" s="19">
        <v>4920</v>
      </c>
      <c r="K158" s="19"/>
      <c r="L158" s="19">
        <v>2</v>
      </c>
      <c r="M158" s="19"/>
      <c r="N158" s="18">
        <v>0</v>
      </c>
      <c r="O158" s="18">
        <v>102.4297381941744</v>
      </c>
      <c r="P158" s="18">
        <v>759.50299879229522</v>
      </c>
      <c r="Q158" s="18">
        <v>0.42986101160624729</v>
      </c>
      <c r="R158" s="18">
        <v>0.1348641655886158</v>
      </c>
      <c r="S158" s="18"/>
      <c r="T158" s="18">
        <v>1.258992805755396E-2</v>
      </c>
      <c r="U158" s="18">
        <v>0.6</v>
      </c>
      <c r="V158" s="18">
        <v>0</v>
      </c>
      <c r="W158" s="18">
        <v>8.7726737062499456E-3</v>
      </c>
      <c r="X158" s="18">
        <v>-2.425365848464105E-3</v>
      </c>
      <c r="Y158" s="18">
        <v>3</v>
      </c>
      <c r="Z158" s="18">
        <v>0</v>
      </c>
      <c r="AA158" s="18">
        <v>0</v>
      </c>
      <c r="AB158" s="19">
        <v>0</v>
      </c>
      <c r="AC158" s="18">
        <v>0</v>
      </c>
      <c r="AD158" s="18">
        <v>0</v>
      </c>
      <c r="AE158" s="18">
        <v>0</v>
      </c>
      <c r="AF158" s="18">
        <v>0.10242973819417441</v>
      </c>
      <c r="AG158" s="18">
        <v>0.10242973819417441</v>
      </c>
      <c r="AH158" s="20">
        <f t="shared" si="14"/>
        <v>1.258992805755396E-2</v>
      </c>
      <c r="AI158" s="20">
        <f t="shared" si="15"/>
        <v>0</v>
      </c>
      <c r="AJ158" s="21">
        <f t="shared" si="16"/>
        <v>1.024297381941744E-3</v>
      </c>
      <c r="AK158" s="22">
        <f t="shared" si="17"/>
        <v>0</v>
      </c>
      <c r="AL158" s="23" t="e">
        <f>VLOOKUP(D158,'[1]PV last14D'!$CL:$CP, 5, FALSE)/10000</f>
        <v>#N/A</v>
      </c>
      <c r="AM158" s="23" t="e">
        <f>VLOOKUP(D158, '[2]0301'!$A:$D, 4, FALSE)</f>
        <v>#N/A</v>
      </c>
      <c r="AN158" s="23" t="e">
        <f>VLOOKUP(AM158, [2]Efficacy!$A:$D, 3, FALSE)</f>
        <v>#N/A</v>
      </c>
      <c r="AO158" s="24" t="e">
        <f t="shared" si="18"/>
        <v>#N/A</v>
      </c>
      <c r="AP158" s="25" t="e">
        <f t="shared" si="19"/>
        <v>#N/A</v>
      </c>
      <c r="AQ158" s="18" t="e">
        <f t="shared" si="20"/>
        <v>#N/A</v>
      </c>
    </row>
    <row r="159" spans="1:43">
      <c r="A159" s="18" t="s">
        <v>148</v>
      </c>
      <c r="B159" s="18" t="s">
        <v>149</v>
      </c>
      <c r="C159" s="18" t="s">
        <v>85</v>
      </c>
      <c r="D159" s="18" t="s">
        <v>148</v>
      </c>
      <c r="E159" s="19">
        <v>24780040</v>
      </c>
      <c r="F159" s="19">
        <v>4740</v>
      </c>
      <c r="G159" s="19">
        <v>318</v>
      </c>
      <c r="H159" s="19">
        <v>172</v>
      </c>
      <c r="I159" s="19"/>
      <c r="J159" s="19">
        <v>4250</v>
      </c>
      <c r="K159" s="19"/>
      <c r="L159" s="19">
        <v>23</v>
      </c>
      <c r="M159" s="19"/>
      <c r="N159" s="18">
        <v>0</v>
      </c>
      <c r="O159" s="18">
        <v>19.128298420825789</v>
      </c>
      <c r="P159" s="18">
        <v>318.67180198256341</v>
      </c>
      <c r="Q159" s="18">
        <v>1.2832909067136291</v>
      </c>
      <c r="R159" s="18">
        <v>6.0025073764990437E-2</v>
      </c>
      <c r="S159" s="18"/>
      <c r="T159" s="18">
        <v>3.6286919831223632E-2</v>
      </c>
      <c r="U159" s="18">
        <v>0</v>
      </c>
      <c r="V159" s="18">
        <v>0</v>
      </c>
      <c r="W159" s="18">
        <v>0</v>
      </c>
      <c r="X159" s="18">
        <v>-6.8767958468182256E-3</v>
      </c>
      <c r="Y159" s="18">
        <v>0</v>
      </c>
      <c r="Z159" s="18">
        <v>0</v>
      </c>
      <c r="AA159" s="18"/>
      <c r="AB159" s="19">
        <v>0</v>
      </c>
      <c r="AC159" s="18">
        <v>0</v>
      </c>
      <c r="AD159" s="18">
        <v>0</v>
      </c>
      <c r="AE159" s="18">
        <v>0</v>
      </c>
      <c r="AF159" s="18">
        <v>1.9128298420825789E-2</v>
      </c>
      <c r="AG159" s="18">
        <v>1.9128298420825789E-2</v>
      </c>
      <c r="AH159" s="20">
        <f t="shared" si="14"/>
        <v>3.6286919831223632E-2</v>
      </c>
      <c r="AI159" s="20">
        <f t="shared" si="15"/>
        <v>0</v>
      </c>
      <c r="AJ159" s="21">
        <f t="shared" si="16"/>
        <v>1.9128298420825789E-4</v>
      </c>
      <c r="AK159" s="22">
        <f t="shared" si="17"/>
        <v>0</v>
      </c>
      <c r="AL159" s="23" t="e">
        <f>VLOOKUP(D159,'[1]PV last14D'!$CL:$CP, 5, FALSE)/10000</f>
        <v>#N/A</v>
      </c>
      <c r="AM159" s="23" t="e">
        <f>VLOOKUP(D159, '[2]0301'!$A:$D, 4, FALSE)</f>
        <v>#N/A</v>
      </c>
      <c r="AN159" s="23" t="e">
        <f>VLOOKUP(AM159, [2]Efficacy!$A:$D, 3, FALSE)</f>
        <v>#N/A</v>
      </c>
      <c r="AO159" s="24" t="e">
        <f t="shared" si="18"/>
        <v>#N/A</v>
      </c>
      <c r="AP159" s="25" t="e">
        <f t="shared" si="19"/>
        <v>#N/A</v>
      </c>
      <c r="AQ159" s="18" t="e">
        <f t="shared" si="20"/>
        <v>#N/A</v>
      </c>
    </row>
    <row r="160" spans="1:43">
      <c r="A160" s="18" t="s">
        <v>146</v>
      </c>
      <c r="B160" s="18" t="s">
        <v>147</v>
      </c>
      <c r="C160" s="18" t="s">
        <v>85</v>
      </c>
      <c r="D160" s="18" t="s">
        <v>146</v>
      </c>
      <c r="E160" s="19">
        <v>2461302</v>
      </c>
      <c r="F160" s="19">
        <v>4712</v>
      </c>
      <c r="G160" s="19">
        <v>473</v>
      </c>
      <c r="H160" s="19">
        <v>150</v>
      </c>
      <c r="I160" s="19"/>
      <c r="J160" s="19">
        <v>4089</v>
      </c>
      <c r="K160" s="19"/>
      <c r="L160" s="19">
        <v>8</v>
      </c>
      <c r="M160" s="19"/>
      <c r="N160" s="18">
        <v>0</v>
      </c>
      <c r="O160" s="18">
        <v>191.44339053070291</v>
      </c>
      <c r="P160" s="18">
        <v>1746.06773163147</v>
      </c>
      <c r="Q160" s="18">
        <v>19.217471078315459</v>
      </c>
      <c r="R160" s="18">
        <v>0.10964259121370069</v>
      </c>
      <c r="S160" s="18"/>
      <c r="T160" s="18">
        <v>3.1833616298811547E-2</v>
      </c>
      <c r="U160" s="18">
        <v>1.128571428571429</v>
      </c>
      <c r="V160" s="18">
        <v>1</v>
      </c>
      <c r="W160" s="18">
        <v>0.91705238005854517</v>
      </c>
      <c r="X160" s="18">
        <v>3.773590807276744E-3</v>
      </c>
      <c r="Y160" s="18">
        <v>158</v>
      </c>
      <c r="Z160" s="18">
        <v>6</v>
      </c>
      <c r="AA160" s="18">
        <v>3.7974683544303799E-2</v>
      </c>
      <c r="AB160" s="19">
        <v>0</v>
      </c>
      <c r="AC160" s="18">
        <v>0</v>
      </c>
      <c r="AD160" s="18">
        <v>0</v>
      </c>
      <c r="AE160" s="18">
        <v>0</v>
      </c>
      <c r="AF160" s="18">
        <v>0.19144339053070289</v>
      </c>
      <c r="AG160" s="18">
        <v>0.19144339053070289</v>
      </c>
      <c r="AH160" s="20">
        <f t="shared" si="14"/>
        <v>3.1833616298811547E-2</v>
      </c>
      <c r="AI160" s="20">
        <f t="shared" si="15"/>
        <v>3.7974683544303799E-2</v>
      </c>
      <c r="AJ160" s="21">
        <f t="shared" si="16"/>
        <v>1.9144339053070291E-3</v>
      </c>
      <c r="AK160" s="22">
        <f t="shared" si="17"/>
        <v>0</v>
      </c>
      <c r="AL160" s="23" t="e">
        <f>VLOOKUP(D160,'[1]PV last14D'!$CL:$CP, 5, FALSE)/10000</f>
        <v>#N/A</v>
      </c>
      <c r="AM160" s="23" t="e">
        <f>VLOOKUP(D160, '[2]0301'!$A:$D, 4, FALSE)</f>
        <v>#N/A</v>
      </c>
      <c r="AN160" s="23" t="e">
        <f>VLOOKUP(AM160, [2]Efficacy!$A:$D, 3, FALSE)</f>
        <v>#N/A</v>
      </c>
      <c r="AO160" s="24" t="e">
        <f t="shared" si="18"/>
        <v>#N/A</v>
      </c>
      <c r="AP160" s="25" t="e">
        <f t="shared" si="19"/>
        <v>#N/A</v>
      </c>
      <c r="AQ160" s="18" t="e">
        <f t="shared" si="20"/>
        <v>#N/A</v>
      </c>
    </row>
    <row r="161" spans="1:43">
      <c r="A161" s="18" t="s">
        <v>811</v>
      </c>
      <c r="B161" s="18" t="s">
        <v>919</v>
      </c>
      <c r="C161" s="18" t="s">
        <v>85</v>
      </c>
      <c r="D161" s="18" t="s">
        <v>811</v>
      </c>
      <c r="E161" s="19">
        <v>8084088</v>
      </c>
      <c r="F161" s="19">
        <v>3887</v>
      </c>
      <c r="G161" s="19">
        <v>1187</v>
      </c>
      <c r="H161" s="19">
        <v>79</v>
      </c>
      <c r="I161" s="19"/>
      <c r="J161" s="19">
        <v>2621</v>
      </c>
      <c r="K161" s="19"/>
      <c r="L161" s="19"/>
      <c r="M161" s="19"/>
      <c r="N161" s="18">
        <v>0</v>
      </c>
      <c r="O161" s="18">
        <v>48.082108952797149</v>
      </c>
      <c r="P161" s="18">
        <v>1440.45933196175</v>
      </c>
      <c r="Q161" s="18">
        <v>14.683165250056661</v>
      </c>
      <c r="R161" s="18">
        <v>3.3379705963176687E-2</v>
      </c>
      <c r="S161" s="18"/>
      <c r="T161" s="18">
        <v>2.0324157447903269E-2</v>
      </c>
      <c r="U161" s="18">
        <v>0.88235294117647056</v>
      </c>
      <c r="V161" s="18">
        <v>0</v>
      </c>
      <c r="W161" s="18">
        <v>5.3014196353556343E-2</v>
      </c>
      <c r="X161" s="18">
        <v>-6.1558465881012521E-3</v>
      </c>
      <c r="Y161" s="18">
        <v>30</v>
      </c>
      <c r="Z161" s="18">
        <v>0</v>
      </c>
      <c r="AA161" s="18">
        <v>0</v>
      </c>
      <c r="AB161" s="19">
        <v>0</v>
      </c>
      <c r="AC161" s="18">
        <v>0</v>
      </c>
      <c r="AD161" s="18">
        <v>0</v>
      </c>
      <c r="AE161" s="18">
        <v>0</v>
      </c>
      <c r="AF161" s="18">
        <v>4.8082108952797152E-2</v>
      </c>
      <c r="AG161" s="18">
        <v>4.8082108952797152E-2</v>
      </c>
      <c r="AH161" s="20">
        <f t="shared" si="14"/>
        <v>2.0324157447903269E-2</v>
      </c>
      <c r="AI161" s="20">
        <f t="shared" si="15"/>
        <v>0</v>
      </c>
      <c r="AJ161" s="21">
        <f t="shared" si="16"/>
        <v>4.808210895279715E-4</v>
      </c>
      <c r="AK161" s="22">
        <f t="shared" si="17"/>
        <v>0</v>
      </c>
      <c r="AL161" s="23" t="e">
        <f>VLOOKUP(D161,'[1]PV last14D'!$CL:$CP, 5, FALSE)/10000</f>
        <v>#N/A</v>
      </c>
      <c r="AM161" s="23" t="e">
        <f>VLOOKUP(D161, '[2]0301'!$A:$D, 4, FALSE)</f>
        <v>#N/A</v>
      </c>
      <c r="AN161" s="23" t="e">
        <f>VLOOKUP(AM161, [2]Efficacy!$A:$D, 3, FALSE)</f>
        <v>#N/A</v>
      </c>
      <c r="AO161" s="24" t="e">
        <f t="shared" si="18"/>
        <v>#N/A</v>
      </c>
      <c r="AP161" s="25" t="e">
        <f t="shared" si="19"/>
        <v>#N/A</v>
      </c>
      <c r="AQ161" s="18" t="e">
        <f t="shared" si="20"/>
        <v>#N/A</v>
      </c>
    </row>
    <row r="162" spans="1:43">
      <c r="A162" s="18" t="s">
        <v>94</v>
      </c>
      <c r="B162" s="18" t="s">
        <v>95</v>
      </c>
      <c r="C162" s="18" t="s">
        <v>49</v>
      </c>
      <c r="D162" s="18" t="s">
        <v>94</v>
      </c>
      <c r="E162" s="19">
        <v>184186</v>
      </c>
      <c r="F162" s="19">
        <v>3390</v>
      </c>
      <c r="G162" s="19">
        <v>341</v>
      </c>
      <c r="H162" s="19">
        <v>36</v>
      </c>
      <c r="I162" s="19">
        <v>1</v>
      </c>
      <c r="J162" s="19">
        <v>3013</v>
      </c>
      <c r="K162" s="19"/>
      <c r="L162" s="19">
        <v>2</v>
      </c>
      <c r="M162" s="19"/>
      <c r="N162" s="18">
        <v>0</v>
      </c>
      <c r="O162" s="18">
        <v>1840.5307678107999</v>
      </c>
      <c r="P162" s="18">
        <v>16874.78961484586</v>
      </c>
      <c r="Q162" s="18">
        <v>185.13893564114539</v>
      </c>
      <c r="R162" s="18">
        <v>0.1090698497474341</v>
      </c>
      <c r="S162" s="18"/>
      <c r="T162" s="18">
        <v>1.0619469026548671E-2</v>
      </c>
      <c r="U162" s="18">
        <v>0.41396103896103897</v>
      </c>
      <c r="V162" s="18">
        <v>0.44444444444444442</v>
      </c>
      <c r="W162" s="18">
        <v>19.778143522619221</v>
      </c>
      <c r="X162" s="18">
        <v>-9.472693862169675E-3</v>
      </c>
      <c r="Y162" s="18">
        <v>255</v>
      </c>
      <c r="Z162" s="18">
        <v>4</v>
      </c>
      <c r="AA162" s="18">
        <v>1.5686274509803921E-2</v>
      </c>
      <c r="AB162" s="19">
        <v>0</v>
      </c>
      <c r="AC162" s="18">
        <v>0</v>
      </c>
      <c r="AD162" s="18">
        <v>0</v>
      </c>
      <c r="AE162" s="18">
        <v>0</v>
      </c>
      <c r="AF162" s="18">
        <v>1.8405307678108001</v>
      </c>
      <c r="AG162" s="18">
        <v>1.8405307678108001</v>
      </c>
      <c r="AH162" s="20">
        <f t="shared" si="14"/>
        <v>1.0619469026548671E-2</v>
      </c>
      <c r="AI162" s="20">
        <f t="shared" si="15"/>
        <v>1.5686274509803921E-2</v>
      </c>
      <c r="AJ162" s="21">
        <f t="shared" si="16"/>
        <v>1.8405307678108E-2</v>
      </c>
      <c r="AK162" s="22">
        <f t="shared" si="17"/>
        <v>0</v>
      </c>
      <c r="AL162" s="23" t="e">
        <f>VLOOKUP(D162,'[1]PV last14D'!$CL:$CP, 5, FALSE)/10000</f>
        <v>#N/A</v>
      </c>
      <c r="AM162" s="23" t="e">
        <f>VLOOKUP(D162, '[2]0301'!$A:$D, 4, FALSE)</f>
        <v>#N/A</v>
      </c>
      <c r="AN162" s="23" t="e">
        <f>VLOOKUP(AM162, [2]Efficacy!$A:$D, 3, FALSE)</f>
        <v>#N/A</v>
      </c>
      <c r="AO162" s="24" t="e">
        <f t="shared" si="18"/>
        <v>#N/A</v>
      </c>
      <c r="AP162" s="25" t="e">
        <f t="shared" si="19"/>
        <v>#N/A</v>
      </c>
      <c r="AQ162" s="18" t="e">
        <f t="shared" si="20"/>
        <v>#N/A</v>
      </c>
    </row>
    <row r="163" spans="1:43">
      <c r="A163" s="18" t="s">
        <v>137</v>
      </c>
      <c r="B163" s="18" t="s">
        <v>138</v>
      </c>
      <c r="C163" s="18" t="s">
        <v>85</v>
      </c>
      <c r="D163" s="18" t="s">
        <v>137</v>
      </c>
      <c r="E163" s="19">
        <v>1998656</v>
      </c>
      <c r="F163" s="19">
        <v>3262</v>
      </c>
      <c r="G163" s="19">
        <v>601</v>
      </c>
      <c r="H163" s="19">
        <v>48</v>
      </c>
      <c r="I163" s="19"/>
      <c r="J163" s="19">
        <v>2613</v>
      </c>
      <c r="K163" s="19"/>
      <c r="L163" s="19">
        <v>7</v>
      </c>
      <c r="M163" s="19"/>
      <c r="N163" s="18">
        <v>0</v>
      </c>
      <c r="O163" s="18">
        <v>163.2096769028787</v>
      </c>
      <c r="P163" s="18">
        <v>2615.4575874987991</v>
      </c>
      <c r="Q163" s="18">
        <v>30.07020717922444</v>
      </c>
      <c r="R163" s="18">
        <v>6.240195890882657E-2</v>
      </c>
      <c r="S163" s="18"/>
      <c r="T163" s="18">
        <v>1.471489883507051E-2</v>
      </c>
      <c r="U163" s="18">
        <v>0.76963350785340312</v>
      </c>
      <c r="V163" s="18">
        <v>1</v>
      </c>
      <c r="W163" s="18">
        <v>1.050706074482052</v>
      </c>
      <c r="X163" s="18">
        <v>-9.043413096515544E-3</v>
      </c>
      <c r="Y163" s="18">
        <v>147</v>
      </c>
      <c r="Z163" s="18">
        <v>1</v>
      </c>
      <c r="AA163" s="18">
        <v>6.8027210884353739E-3</v>
      </c>
      <c r="AB163" s="19">
        <v>0</v>
      </c>
      <c r="AC163" s="18">
        <v>0</v>
      </c>
      <c r="AD163" s="18">
        <v>0</v>
      </c>
      <c r="AE163" s="18">
        <v>0</v>
      </c>
      <c r="AF163" s="18">
        <v>0.16320967690287869</v>
      </c>
      <c r="AG163" s="18">
        <v>0.16320967690287869</v>
      </c>
      <c r="AH163" s="20">
        <f t="shared" si="14"/>
        <v>1.471489883507051E-2</v>
      </c>
      <c r="AI163" s="20">
        <f t="shared" si="15"/>
        <v>6.8027210884353739E-3</v>
      </c>
      <c r="AJ163" s="21">
        <f t="shared" si="16"/>
        <v>1.632096769028787E-3</v>
      </c>
      <c r="AK163" s="22">
        <f t="shared" si="17"/>
        <v>0</v>
      </c>
      <c r="AL163" s="23" t="e">
        <f>VLOOKUP(D163,'[1]PV last14D'!$CL:$CP, 5, FALSE)/10000</f>
        <v>#N/A</v>
      </c>
      <c r="AM163" s="23" t="e">
        <f>VLOOKUP(D163, '[2]0301'!$A:$D, 4, FALSE)</f>
        <v>#N/A</v>
      </c>
      <c r="AN163" s="23" t="e">
        <f>VLOOKUP(AM163, [2]Efficacy!$A:$D, 3, FALSE)</f>
        <v>#N/A</v>
      </c>
      <c r="AO163" s="24" t="e">
        <f t="shared" si="18"/>
        <v>#N/A</v>
      </c>
      <c r="AP163" s="25" t="e">
        <f t="shared" si="19"/>
        <v>#N/A</v>
      </c>
      <c r="AQ163" s="18" t="e">
        <f t="shared" si="20"/>
        <v>#N/A</v>
      </c>
    </row>
    <row r="164" spans="1:43">
      <c r="A164" s="18" t="s">
        <v>121</v>
      </c>
      <c r="B164" s="18" t="s">
        <v>122</v>
      </c>
      <c r="C164" s="18" t="s">
        <v>67</v>
      </c>
      <c r="D164" s="18" t="s">
        <v>121</v>
      </c>
      <c r="E164" s="19">
        <v>3313227</v>
      </c>
      <c r="F164" s="19">
        <v>2952</v>
      </c>
      <c r="G164" s="19">
        <v>651</v>
      </c>
      <c r="H164" s="19">
        <v>2</v>
      </c>
      <c r="I164" s="19"/>
      <c r="J164" s="19">
        <v>2299</v>
      </c>
      <c r="K164" s="19">
        <v>50</v>
      </c>
      <c r="L164" s="19">
        <v>10</v>
      </c>
      <c r="M164" s="19">
        <v>45</v>
      </c>
      <c r="N164" s="18">
        <v>20554</v>
      </c>
      <c r="O164" s="18">
        <v>89.097426768525068</v>
      </c>
      <c r="P164" s="18">
        <v>54492.281995770289</v>
      </c>
      <c r="Q164" s="18">
        <v>19.648517895091398</v>
      </c>
      <c r="R164" s="18">
        <v>1.6350467168073611E-3</v>
      </c>
      <c r="S164" s="18">
        <v>2.1893548700982778E-3</v>
      </c>
      <c r="T164" s="18">
        <v>6.7750677506775068E-4</v>
      </c>
      <c r="U164" s="18">
        <v>0.8354838709677419</v>
      </c>
      <c r="V164" s="18">
        <v>0</v>
      </c>
      <c r="W164" s="18">
        <v>1.1167360401204021</v>
      </c>
      <c r="X164" s="18">
        <v>6.59803153414063E-3</v>
      </c>
      <c r="Y164" s="18">
        <v>259</v>
      </c>
      <c r="Z164" s="18">
        <v>0</v>
      </c>
      <c r="AA164" s="18">
        <v>0</v>
      </c>
      <c r="AB164" s="19">
        <v>0</v>
      </c>
      <c r="AC164" s="18">
        <v>0</v>
      </c>
      <c r="AD164" s="18">
        <v>0</v>
      </c>
      <c r="AE164" s="18">
        <v>0</v>
      </c>
      <c r="AF164" s="18">
        <v>8.909742676852507E-2</v>
      </c>
      <c r="AG164" s="18">
        <v>8.909742676852507E-2</v>
      </c>
      <c r="AH164" s="20">
        <f t="shared" si="14"/>
        <v>6.7750677506775068E-4</v>
      </c>
      <c r="AI164" s="20">
        <f t="shared" si="15"/>
        <v>0</v>
      </c>
      <c r="AJ164" s="21">
        <f t="shared" si="16"/>
        <v>8.909742676852507E-4</v>
      </c>
      <c r="AK164" s="22">
        <f t="shared" si="17"/>
        <v>0</v>
      </c>
      <c r="AL164" s="23">
        <f>VLOOKUP(D164,'[1]PV last14D'!$CL:$CP, 5, FALSE)/10000</f>
        <v>3.7600000000000001E-2</v>
      </c>
      <c r="AM164" s="23" t="e">
        <f>VLOOKUP(D164, '[2]0301'!$A:$D, 4, FALSE)</f>
        <v>#N/A</v>
      </c>
      <c r="AN164" s="23" t="e">
        <f>VLOOKUP(AM164, [2]Efficacy!$A:$D, 3, FALSE)</f>
        <v>#N/A</v>
      </c>
      <c r="AO164" s="24" t="e">
        <f t="shared" si="18"/>
        <v>#N/A</v>
      </c>
      <c r="AP164" s="25" t="e">
        <f t="shared" si="19"/>
        <v>#N/A</v>
      </c>
      <c r="AQ164" s="18" t="e">
        <f t="shared" si="20"/>
        <v>#N/A</v>
      </c>
    </row>
    <row r="165" spans="1:43">
      <c r="A165" s="18" t="s">
        <v>126</v>
      </c>
      <c r="B165" s="18" t="s">
        <v>127</v>
      </c>
      <c r="C165" s="18" t="s">
        <v>119</v>
      </c>
      <c r="D165" s="18" t="s">
        <v>126</v>
      </c>
      <c r="E165" s="19">
        <v>3578942</v>
      </c>
      <c r="F165" s="19">
        <v>2866</v>
      </c>
      <c r="G165" s="19">
        <v>598</v>
      </c>
      <c r="H165" s="19">
        <v>7</v>
      </c>
      <c r="I165" s="19"/>
      <c r="J165" s="19">
        <v>2261</v>
      </c>
      <c r="K165" s="19">
        <v>8</v>
      </c>
      <c r="L165" s="19"/>
      <c r="M165" s="19">
        <v>19</v>
      </c>
      <c r="N165" s="18">
        <v>0</v>
      </c>
      <c r="O165" s="18">
        <v>80.079531884003714</v>
      </c>
      <c r="P165" s="18">
        <v>662.01128713457774</v>
      </c>
      <c r="Q165" s="18">
        <v>16.70884859268465</v>
      </c>
      <c r="R165" s="18">
        <v>0.1209639978052589</v>
      </c>
      <c r="S165" s="18"/>
      <c r="T165" s="18">
        <v>2.4424284717376129E-3</v>
      </c>
      <c r="U165" s="18">
        <v>1.18978102189781</v>
      </c>
      <c r="V165" s="18">
        <v>0</v>
      </c>
      <c r="W165" s="18">
        <v>0.65063122804768247</v>
      </c>
      <c r="X165" s="18">
        <v>1.053925963227892E-4</v>
      </c>
      <c r="Y165" s="18">
        <v>163</v>
      </c>
      <c r="Z165" s="18">
        <v>0</v>
      </c>
      <c r="AA165" s="18">
        <v>0</v>
      </c>
      <c r="AB165" s="19">
        <v>0</v>
      </c>
      <c r="AC165" s="18">
        <v>0</v>
      </c>
      <c r="AD165" s="18">
        <v>0</v>
      </c>
      <c r="AE165" s="18">
        <v>0</v>
      </c>
      <c r="AF165" s="18">
        <v>8.0079531884003713E-2</v>
      </c>
      <c r="AG165" s="18">
        <v>8.0079531884003713E-2</v>
      </c>
      <c r="AH165" s="20">
        <f t="shared" si="14"/>
        <v>2.4424284717376129E-3</v>
      </c>
      <c r="AI165" s="20">
        <f t="shared" si="15"/>
        <v>0</v>
      </c>
      <c r="AJ165" s="21">
        <f t="shared" si="16"/>
        <v>8.0079531884003714E-4</v>
      </c>
      <c r="AK165" s="22">
        <f t="shared" si="17"/>
        <v>0</v>
      </c>
      <c r="AL165" s="23" t="e">
        <f>VLOOKUP(D165,'[1]PV last14D'!$CL:$CP, 5, FALSE)/10000</f>
        <v>#N/A</v>
      </c>
      <c r="AM165" s="23" t="e">
        <f>VLOOKUP(D165, '[2]0301'!$A:$D, 4, FALSE)</f>
        <v>#N/A</v>
      </c>
      <c r="AN165" s="23" t="e">
        <f>VLOOKUP(AM165, [2]Efficacy!$A:$D, 3, FALSE)</f>
        <v>#N/A</v>
      </c>
      <c r="AO165" s="24" t="e">
        <f t="shared" si="18"/>
        <v>#N/A</v>
      </c>
      <c r="AP165" s="25" t="e">
        <f t="shared" si="19"/>
        <v>#N/A</v>
      </c>
      <c r="AQ165" s="18" t="e">
        <f t="shared" si="20"/>
        <v>#N/A</v>
      </c>
    </row>
    <row r="166" spans="1:43">
      <c r="A166" s="18" t="s">
        <v>125</v>
      </c>
      <c r="B166" s="18" t="s">
        <v>124</v>
      </c>
      <c r="C166" s="18" t="s">
        <v>60</v>
      </c>
      <c r="D166" s="18" t="s">
        <v>123</v>
      </c>
      <c r="E166" s="19">
        <v>97920300</v>
      </c>
      <c r="F166" s="19">
        <v>2448</v>
      </c>
      <c r="G166" s="19">
        <v>537</v>
      </c>
      <c r="H166" s="19">
        <v>35</v>
      </c>
      <c r="I166" s="19"/>
      <c r="J166" s="19">
        <v>1876</v>
      </c>
      <c r="K166" s="19"/>
      <c r="L166" s="19"/>
      <c r="M166" s="19"/>
      <c r="N166" s="18">
        <v>0</v>
      </c>
      <c r="O166" s="18">
        <v>2.4999923407097411</v>
      </c>
      <c r="P166" s="18">
        <v>2039.487215623318</v>
      </c>
      <c r="Q166" s="18">
        <v>0.5484051825821612</v>
      </c>
      <c r="R166" s="18">
        <v>1.225794563240584E-3</v>
      </c>
      <c r="S166" s="18"/>
      <c r="T166" s="18">
        <v>1.429738562091503E-2</v>
      </c>
      <c r="U166" s="18">
        <v>0.45528455284552838</v>
      </c>
      <c r="V166" s="18">
        <v>0</v>
      </c>
      <c r="W166" s="18">
        <v>8.1699096101625502E-3</v>
      </c>
      <c r="X166" s="18">
        <v>-1.116962429104214E-2</v>
      </c>
      <c r="Y166" s="18">
        <v>56</v>
      </c>
      <c r="Z166" s="18">
        <v>0</v>
      </c>
      <c r="AA166" s="18">
        <v>0</v>
      </c>
      <c r="AB166" s="19">
        <v>0</v>
      </c>
      <c r="AC166" s="18">
        <v>0</v>
      </c>
      <c r="AD166" s="18">
        <v>0</v>
      </c>
      <c r="AE166" s="18">
        <v>0</v>
      </c>
      <c r="AF166" s="18">
        <v>2.4999923407097412E-3</v>
      </c>
      <c r="AG166" s="18">
        <v>2.4999923407097412E-3</v>
      </c>
      <c r="AH166" s="20">
        <f t="shared" si="14"/>
        <v>1.429738562091503E-2</v>
      </c>
      <c r="AI166" s="20">
        <f t="shared" si="15"/>
        <v>0</v>
      </c>
      <c r="AJ166" s="21">
        <f t="shared" si="16"/>
        <v>2.4999923407097411E-5</v>
      </c>
      <c r="AK166" s="22">
        <f t="shared" si="17"/>
        <v>0</v>
      </c>
      <c r="AL166" s="23" t="e">
        <f>VLOOKUP(D166,'[1]PV last14D'!$CL:$CP, 5, FALSE)/10000</f>
        <v>#N/A</v>
      </c>
      <c r="AM166" s="23" t="e">
        <f>VLOOKUP(D166, '[2]0301'!$A:$D, 4, FALSE)</f>
        <v>#N/A</v>
      </c>
      <c r="AN166" s="23" t="e">
        <f>VLOOKUP(AM166, [2]Efficacy!$A:$D, 3, FALSE)</f>
        <v>#N/A</v>
      </c>
      <c r="AO166" s="24" t="e">
        <f t="shared" si="18"/>
        <v>#N/A</v>
      </c>
      <c r="AP166" s="25" t="e">
        <f t="shared" si="19"/>
        <v>#N/A</v>
      </c>
      <c r="AQ166" s="18" t="e">
        <f t="shared" si="20"/>
        <v>#N/A</v>
      </c>
    </row>
    <row r="167" spans="1:43">
      <c r="A167" s="18" t="s">
        <v>130</v>
      </c>
      <c r="B167" s="18" t="s">
        <v>132</v>
      </c>
      <c r="C167" s="18" t="s">
        <v>131</v>
      </c>
      <c r="D167" s="18" t="s">
        <v>130</v>
      </c>
      <c r="E167" s="19">
        <v>30259278</v>
      </c>
      <c r="F167" s="19">
        <v>2310</v>
      </c>
      <c r="G167" s="19">
        <v>241</v>
      </c>
      <c r="H167" s="19">
        <v>634</v>
      </c>
      <c r="I167" s="19"/>
      <c r="J167" s="19">
        <v>1435</v>
      </c>
      <c r="K167" s="19"/>
      <c r="L167" s="19">
        <v>23</v>
      </c>
      <c r="M167" s="19">
        <v>25</v>
      </c>
      <c r="N167" s="18">
        <v>0</v>
      </c>
      <c r="O167" s="18">
        <v>7.6340221997365569</v>
      </c>
      <c r="P167" s="18">
        <v>57.516243447712142</v>
      </c>
      <c r="Q167" s="18">
        <v>0.79644993512403039</v>
      </c>
      <c r="R167" s="18">
        <v>0.13272810848080899</v>
      </c>
      <c r="S167" s="18"/>
      <c r="T167" s="18">
        <v>0.27445887445887451</v>
      </c>
      <c r="U167" s="18">
        <v>4.32258064516129</v>
      </c>
      <c r="V167" s="18">
        <v>7.5</v>
      </c>
      <c r="W167" s="18">
        <v>6.3262769002145863E-2</v>
      </c>
      <c r="X167" s="18">
        <v>-3.0829145151919641E-3</v>
      </c>
      <c r="Y167" s="18">
        <v>134</v>
      </c>
      <c r="Z167" s="18">
        <v>15</v>
      </c>
      <c r="AA167" s="18">
        <v>0.1119402985074627</v>
      </c>
      <c r="AB167" s="19">
        <v>0</v>
      </c>
      <c r="AC167" s="18">
        <v>0</v>
      </c>
      <c r="AD167" s="18">
        <v>0</v>
      </c>
      <c r="AE167" s="18">
        <v>0</v>
      </c>
      <c r="AF167" s="18">
        <v>7.634022199736557E-3</v>
      </c>
      <c r="AG167" s="18">
        <v>7.634022199736557E-3</v>
      </c>
      <c r="AH167" s="20">
        <f t="shared" si="14"/>
        <v>0.27445887445887451</v>
      </c>
      <c r="AI167" s="20">
        <f t="shared" si="15"/>
        <v>0.1119402985074627</v>
      </c>
      <c r="AJ167" s="21">
        <f t="shared" si="16"/>
        <v>7.6340221997365563E-5</v>
      </c>
      <c r="AK167" s="22">
        <f t="shared" si="17"/>
        <v>0</v>
      </c>
      <c r="AL167" s="23" t="e">
        <f>VLOOKUP(D167,'[1]PV last14D'!$CL:$CP, 5, FALSE)/10000</f>
        <v>#N/A</v>
      </c>
      <c r="AM167" s="23" t="e">
        <f>VLOOKUP(D167, '[2]0301'!$A:$D, 4, FALSE)</f>
        <v>#N/A</v>
      </c>
      <c r="AN167" s="23" t="e">
        <f>VLOOKUP(AM167, [2]Efficacy!$A:$D, 3, FALSE)</f>
        <v>#N/A</v>
      </c>
      <c r="AO167" s="24" t="e">
        <f t="shared" si="18"/>
        <v>#N/A</v>
      </c>
      <c r="AP167" s="25" t="e">
        <f t="shared" si="19"/>
        <v>#N/A</v>
      </c>
      <c r="AQ167" s="18" t="e">
        <f t="shared" si="20"/>
        <v>#N/A</v>
      </c>
    </row>
    <row r="168" spans="1:43">
      <c r="A168" s="18" t="s">
        <v>118</v>
      </c>
      <c r="B168" s="18" t="s">
        <v>120</v>
      </c>
      <c r="C168" s="18" t="s">
        <v>119</v>
      </c>
      <c r="D168" s="18" t="s">
        <v>118</v>
      </c>
      <c r="E168" s="19">
        <v>12123378</v>
      </c>
      <c r="F168" s="19">
        <v>2217</v>
      </c>
      <c r="G168" s="19">
        <v>1441</v>
      </c>
      <c r="H168" s="19">
        <v>3</v>
      </c>
      <c r="I168" s="19"/>
      <c r="J168" s="19">
        <v>773</v>
      </c>
      <c r="K168" s="19"/>
      <c r="L168" s="19"/>
      <c r="M168" s="19">
        <v>8</v>
      </c>
      <c r="N168" s="18">
        <v>0</v>
      </c>
      <c r="O168" s="18">
        <v>18.28698239055154</v>
      </c>
      <c r="P168" s="18">
        <v>742.52407208617933</v>
      </c>
      <c r="Q168" s="18">
        <v>11.886126127552901</v>
      </c>
      <c r="R168" s="18">
        <v>2.4628134060587208E-2</v>
      </c>
      <c r="S168" s="18"/>
      <c r="T168" s="18">
        <v>1.3531799729364011E-3</v>
      </c>
      <c r="U168" s="18">
        <v>0.98918918918918919</v>
      </c>
      <c r="V168" s="18">
        <v>0</v>
      </c>
      <c r="W168" s="18">
        <v>0.2156400397880619</v>
      </c>
      <c r="X168" s="18">
        <v>9.897877171496487E-4</v>
      </c>
      <c r="Y168" s="18">
        <v>183</v>
      </c>
      <c r="Z168" s="18">
        <v>0</v>
      </c>
      <c r="AA168" s="18">
        <v>0</v>
      </c>
      <c r="AB168" s="19">
        <v>0</v>
      </c>
      <c r="AC168" s="18">
        <v>0</v>
      </c>
      <c r="AD168" s="18">
        <v>0</v>
      </c>
      <c r="AE168" s="18">
        <v>0</v>
      </c>
      <c r="AF168" s="18">
        <v>1.8286982390551539E-2</v>
      </c>
      <c r="AG168" s="18">
        <v>1.8286982390551539E-2</v>
      </c>
      <c r="AH168" s="20">
        <f t="shared" si="14"/>
        <v>1.3531799729364011E-3</v>
      </c>
      <c r="AI168" s="20">
        <f t="shared" si="15"/>
        <v>0</v>
      </c>
      <c r="AJ168" s="21">
        <f t="shared" si="16"/>
        <v>1.828698239055154E-4</v>
      </c>
      <c r="AK168" s="22">
        <f t="shared" si="17"/>
        <v>0</v>
      </c>
      <c r="AL168" s="23" t="e">
        <f>VLOOKUP(D168,'[1]PV last14D'!$CL:$CP, 5, FALSE)/10000</f>
        <v>#N/A</v>
      </c>
      <c r="AM168" s="23" t="e">
        <f>VLOOKUP(D168, '[2]0301'!$A:$D, 4, FALSE)</f>
        <v>#N/A</v>
      </c>
      <c r="AN168" s="23" t="e">
        <f>VLOOKUP(AM168, [2]Efficacy!$A:$D, 3, FALSE)</f>
        <v>#N/A</v>
      </c>
      <c r="AO168" s="24" t="e">
        <f t="shared" si="18"/>
        <v>#N/A</v>
      </c>
      <c r="AP168" s="25" t="e">
        <f t="shared" si="19"/>
        <v>#N/A</v>
      </c>
      <c r="AQ168" s="18" t="e">
        <f t="shared" si="20"/>
        <v>#N/A</v>
      </c>
    </row>
    <row r="169" spans="1:43">
      <c r="A169" s="18" t="s">
        <v>112</v>
      </c>
      <c r="B169" s="18" t="s">
        <v>111</v>
      </c>
      <c r="C169" s="18" t="s">
        <v>110</v>
      </c>
      <c r="D169" s="18" t="s">
        <v>109</v>
      </c>
      <c r="E169" s="19">
        <v>39064</v>
      </c>
      <c r="F169" s="19">
        <v>2114</v>
      </c>
      <c r="G169" s="19">
        <v>227</v>
      </c>
      <c r="H169" s="19">
        <v>14</v>
      </c>
      <c r="I169" s="19"/>
      <c r="J169" s="19">
        <v>1873</v>
      </c>
      <c r="K169" s="19"/>
      <c r="L169" s="19">
        <v>8</v>
      </c>
      <c r="M169" s="19"/>
      <c r="N169" s="18">
        <v>0</v>
      </c>
      <c r="O169" s="18">
        <v>5411.6321933237759</v>
      </c>
      <c r="P169" s="18">
        <v>43085.705508908461</v>
      </c>
      <c r="Q169" s="18">
        <v>581.09768584886342</v>
      </c>
      <c r="R169" s="18">
        <v>0.12560156853425231</v>
      </c>
      <c r="S169" s="18"/>
      <c r="T169" s="18">
        <v>6.6225165562913907E-3</v>
      </c>
      <c r="U169" s="18">
        <v>0.54838709677419351</v>
      </c>
      <c r="V169" s="18">
        <v>0</v>
      </c>
      <c r="W169" s="18">
        <v>31.08452064012171</v>
      </c>
      <c r="X169" s="18">
        <v>3.467933151621241E-3</v>
      </c>
      <c r="Y169" s="18">
        <v>85</v>
      </c>
      <c r="Z169" s="18">
        <v>0</v>
      </c>
      <c r="AA169" s="18">
        <v>0</v>
      </c>
      <c r="AB169" s="19">
        <v>6433</v>
      </c>
      <c r="AC169" s="18">
        <v>6433</v>
      </c>
      <c r="AD169" s="18">
        <v>0</v>
      </c>
      <c r="AE169" s="18">
        <v>16.46784763465083</v>
      </c>
      <c r="AF169" s="18">
        <v>5.4116321933237757</v>
      </c>
      <c r="AG169" s="18">
        <v>20.232695064509521</v>
      </c>
      <c r="AH169" s="20">
        <f t="shared" si="14"/>
        <v>6.6225165562913907E-3</v>
      </c>
      <c r="AI169" s="20">
        <f t="shared" si="15"/>
        <v>0</v>
      </c>
      <c r="AJ169" s="21">
        <f t="shared" si="16"/>
        <v>5.411632193323776E-2</v>
      </c>
      <c r="AK169" s="22">
        <f t="shared" si="17"/>
        <v>0.16467847634650831</v>
      </c>
      <c r="AL169" s="23" t="e">
        <f>VLOOKUP(D169,'[1]PV last14D'!$CL:$CP, 5, FALSE)/10000</f>
        <v>#DIV/0!</v>
      </c>
      <c r="AM169" s="23" t="str">
        <f>VLOOKUP(D169, '[2]0301'!$A:$D, 4, FALSE)</f>
        <v>Pfizer/BioNTech</v>
      </c>
      <c r="AN169" s="23">
        <f>VLOOKUP(AM169, [2]Efficacy!$A:$D, 3, FALSE)</f>
        <v>0.94499999999999995</v>
      </c>
      <c r="AO169" s="24" t="e">
        <f t="shared" si="18"/>
        <v>#DIV/0!</v>
      </c>
      <c r="AP169" s="25" t="e">
        <f t="shared" si="19"/>
        <v>#DIV/0!</v>
      </c>
      <c r="AQ169" s="18" t="e">
        <f t="shared" si="20"/>
        <v>#DIV/0!</v>
      </c>
    </row>
    <row r="170" spans="1:43">
      <c r="A170" s="18" t="s">
        <v>128</v>
      </c>
      <c r="B170" s="18" t="s">
        <v>129</v>
      </c>
      <c r="C170" s="18" t="s">
        <v>85</v>
      </c>
      <c r="D170" s="18" t="s">
        <v>128</v>
      </c>
      <c r="E170" s="19">
        <v>5136031</v>
      </c>
      <c r="F170" s="19">
        <v>2014</v>
      </c>
      <c r="G170" s="19">
        <v>45</v>
      </c>
      <c r="H170" s="19">
        <v>85</v>
      </c>
      <c r="I170" s="19"/>
      <c r="J170" s="19">
        <v>1884</v>
      </c>
      <c r="K170" s="19"/>
      <c r="L170" s="19">
        <v>2</v>
      </c>
      <c r="M170" s="19"/>
      <c r="N170" s="18">
        <v>0</v>
      </c>
      <c r="O170" s="18">
        <v>39.213158954842747</v>
      </c>
      <c r="P170" s="18">
        <v>1439.2631197124781</v>
      </c>
      <c r="Q170" s="18">
        <v>0.87616293593243499</v>
      </c>
      <c r="R170" s="18">
        <v>2.724530241744565E-2</v>
      </c>
      <c r="S170" s="18"/>
      <c r="T170" s="18">
        <v>4.2204568023833169E-2</v>
      </c>
      <c r="U170" s="18">
        <v>1.636363636363636</v>
      </c>
      <c r="V170" s="18">
        <v>0</v>
      </c>
      <c r="W170" s="18">
        <v>5.0066453481853429E-2</v>
      </c>
      <c r="X170" s="18">
        <v>-1.9279226214169211E-3</v>
      </c>
      <c r="Y170" s="18">
        <v>18</v>
      </c>
      <c r="Z170" s="18">
        <v>0</v>
      </c>
      <c r="AA170" s="18">
        <v>0</v>
      </c>
      <c r="AB170" s="19">
        <v>0</v>
      </c>
      <c r="AC170" s="18">
        <v>0</v>
      </c>
      <c r="AD170" s="18">
        <v>0</v>
      </c>
      <c r="AE170" s="18">
        <v>0</v>
      </c>
      <c r="AF170" s="18">
        <v>3.9213158954842751E-2</v>
      </c>
      <c r="AG170" s="18">
        <v>3.9213158954842751E-2</v>
      </c>
      <c r="AH170" s="20">
        <f t="shared" si="14"/>
        <v>4.2204568023833169E-2</v>
      </c>
      <c r="AI170" s="20">
        <f t="shared" si="15"/>
        <v>0</v>
      </c>
      <c r="AJ170" s="21">
        <f t="shared" si="16"/>
        <v>3.9213158954842748E-4</v>
      </c>
      <c r="AK170" s="22">
        <f t="shared" si="17"/>
        <v>0</v>
      </c>
      <c r="AL170" s="23" t="e">
        <f>VLOOKUP(D170,'[1]PV last14D'!$CL:$CP, 5, FALSE)/10000</f>
        <v>#N/A</v>
      </c>
      <c r="AM170" s="23" t="e">
        <f>VLOOKUP(D170, '[2]0301'!$A:$D, 4, FALSE)</f>
        <v>#N/A</v>
      </c>
      <c r="AN170" s="23" t="e">
        <f>VLOOKUP(AM170, [2]Efficacy!$A:$D, 3, FALSE)</f>
        <v>#N/A</v>
      </c>
      <c r="AO170" s="24" t="e">
        <f t="shared" si="18"/>
        <v>#N/A</v>
      </c>
      <c r="AP170" s="25" t="e">
        <f t="shared" si="19"/>
        <v>#N/A</v>
      </c>
      <c r="AQ170" s="18" t="e">
        <f t="shared" si="20"/>
        <v>#N/A</v>
      </c>
    </row>
    <row r="171" spans="1:43">
      <c r="A171" s="18" t="s">
        <v>115</v>
      </c>
      <c r="B171" s="18" t="s">
        <v>117</v>
      </c>
      <c r="C171" s="18" t="s">
        <v>116</v>
      </c>
      <c r="D171" s="18" t="s">
        <v>115</v>
      </c>
      <c r="E171" s="19">
        <v>39427</v>
      </c>
      <c r="F171" s="19">
        <v>1965</v>
      </c>
      <c r="G171" s="19">
        <v>221</v>
      </c>
      <c r="H171" s="19">
        <v>24</v>
      </c>
      <c r="I171" s="19"/>
      <c r="J171" s="19">
        <v>1720</v>
      </c>
      <c r="K171" s="19">
        <v>10</v>
      </c>
      <c r="L171" s="19">
        <v>5</v>
      </c>
      <c r="M171" s="19">
        <v>9</v>
      </c>
      <c r="N171" s="18">
        <v>0</v>
      </c>
      <c r="O171" s="18">
        <v>4983.8942856418189</v>
      </c>
      <c r="P171" s="18">
        <v>131770.10677961801</v>
      </c>
      <c r="Q171" s="18">
        <v>560.52958632409263</v>
      </c>
      <c r="R171" s="18">
        <v>3.7822647392835827E-2</v>
      </c>
      <c r="S171" s="18"/>
      <c r="T171" s="18">
        <v>1.2213740458015271E-2</v>
      </c>
      <c r="U171" s="18">
        <v>0.72072072072072069</v>
      </c>
      <c r="V171" s="18">
        <v>2</v>
      </c>
      <c r="W171" s="18">
        <v>28.98666251191171</v>
      </c>
      <c r="X171" s="18">
        <v>1.7456360454046299E-4</v>
      </c>
      <c r="Y171" s="18">
        <v>80</v>
      </c>
      <c r="Z171" s="18">
        <v>2</v>
      </c>
      <c r="AA171" s="18">
        <v>2.5000000000000001E-2</v>
      </c>
      <c r="AB171" s="19">
        <v>2400</v>
      </c>
      <c r="AC171" s="18">
        <v>0</v>
      </c>
      <c r="AD171" s="18">
        <v>0</v>
      </c>
      <c r="AE171" s="18">
        <v>6.0871991275014583</v>
      </c>
      <c r="AF171" s="18">
        <v>4.9838942856418189</v>
      </c>
      <c r="AG171" s="18">
        <v>10.462373500393131</v>
      </c>
      <c r="AH171" s="20">
        <f t="shared" si="14"/>
        <v>1.2213740458015271E-2</v>
      </c>
      <c r="AI171" s="20">
        <f t="shared" si="15"/>
        <v>2.5000000000000001E-2</v>
      </c>
      <c r="AJ171" s="21">
        <f t="shared" si="16"/>
        <v>4.983894285641819E-2</v>
      </c>
      <c r="AK171" s="22">
        <f t="shared" si="17"/>
        <v>6.0871991275014581E-2</v>
      </c>
      <c r="AL171" s="23" t="e">
        <f>VLOOKUP(D171,'[1]PV last14D'!$CL:$CP, 5, FALSE)/10000</f>
        <v>#DIV/0!</v>
      </c>
      <c r="AM171" s="23" t="str">
        <f>VLOOKUP(D171, '[2]0301'!$A:$D, 4, FALSE)</f>
        <v>Pfizer/BioNTech</v>
      </c>
      <c r="AN171" s="23">
        <f>VLOOKUP(AM171, [2]Efficacy!$A:$D, 3, FALSE)</f>
        <v>0.94499999999999995</v>
      </c>
      <c r="AO171" s="24" t="e">
        <f t="shared" si="18"/>
        <v>#DIV/0!</v>
      </c>
      <c r="AP171" s="25" t="e">
        <f t="shared" si="19"/>
        <v>#DIV/0!</v>
      </c>
      <c r="AQ171" s="18" t="e">
        <f t="shared" si="20"/>
        <v>#DIV/0!</v>
      </c>
    </row>
    <row r="172" spans="1:43">
      <c r="A172" s="18" t="s">
        <v>113</v>
      </c>
      <c r="B172" s="18" t="s">
        <v>114</v>
      </c>
      <c r="C172" s="18" t="s">
        <v>60</v>
      </c>
      <c r="D172" s="18" t="s">
        <v>113</v>
      </c>
      <c r="E172" s="19">
        <v>221849</v>
      </c>
      <c r="F172" s="19">
        <v>1828</v>
      </c>
      <c r="G172" s="19">
        <v>385</v>
      </c>
      <c r="H172" s="19">
        <v>30</v>
      </c>
      <c r="I172" s="19">
        <v>1</v>
      </c>
      <c r="J172" s="19">
        <v>1413</v>
      </c>
      <c r="K172" s="19">
        <v>31</v>
      </c>
      <c r="L172" s="19"/>
      <c r="M172" s="19">
        <v>42</v>
      </c>
      <c r="N172" s="18">
        <v>0</v>
      </c>
      <c r="O172" s="18">
        <v>823.98388092801861</v>
      </c>
      <c r="P172" s="18">
        <v>5225.1756825588573</v>
      </c>
      <c r="Q172" s="18">
        <v>173.54146288691859</v>
      </c>
      <c r="R172" s="18">
        <v>0.1576949620427881</v>
      </c>
      <c r="S172" s="18"/>
      <c r="T172" s="18">
        <v>1.6411378555798689E-2</v>
      </c>
      <c r="U172" s="18">
        <v>1.3698630136986301</v>
      </c>
      <c r="V172" s="18">
        <v>2.666666666666667</v>
      </c>
      <c r="W172" s="18">
        <v>12.878772755986541</v>
      </c>
      <c r="X172" s="18">
        <v>1.594627620963065E-3</v>
      </c>
      <c r="Y172" s="18">
        <v>200</v>
      </c>
      <c r="Z172" s="18">
        <v>8</v>
      </c>
      <c r="AA172" s="18">
        <v>0.04</v>
      </c>
      <c r="AB172" s="19">
        <v>0</v>
      </c>
      <c r="AC172" s="18">
        <v>0</v>
      </c>
      <c r="AD172" s="18">
        <v>0</v>
      </c>
      <c r="AE172" s="18">
        <v>0</v>
      </c>
      <c r="AF172" s="18">
        <v>0.82398388092801855</v>
      </c>
      <c r="AG172" s="18">
        <v>0.82398388092801855</v>
      </c>
      <c r="AH172" s="20">
        <f t="shared" si="14"/>
        <v>1.6411378555798689E-2</v>
      </c>
      <c r="AI172" s="20">
        <f t="shared" si="15"/>
        <v>0.04</v>
      </c>
      <c r="AJ172" s="21">
        <f t="shared" si="16"/>
        <v>8.2398388092801856E-3</v>
      </c>
      <c r="AK172" s="22">
        <f t="shared" si="17"/>
        <v>0</v>
      </c>
      <c r="AL172" s="23" t="e">
        <f>VLOOKUP(D172,'[1]PV last14D'!$CL:$CP, 5, FALSE)/10000</f>
        <v>#N/A</v>
      </c>
      <c r="AM172" s="23" t="e">
        <f>VLOOKUP(D172, '[2]0301'!$A:$D, 4, FALSE)</f>
        <v>#N/A</v>
      </c>
      <c r="AN172" s="23" t="e">
        <f>VLOOKUP(AM172, [2]Efficacy!$A:$D, 3, FALSE)</f>
        <v>#N/A</v>
      </c>
      <c r="AO172" s="24" t="e">
        <f t="shared" si="18"/>
        <v>#N/A</v>
      </c>
      <c r="AP172" s="25" t="e">
        <f t="shared" si="19"/>
        <v>#N/A</v>
      </c>
      <c r="AQ172" s="18" t="e">
        <f t="shared" si="20"/>
        <v>#N/A</v>
      </c>
    </row>
    <row r="173" spans="1:43">
      <c r="A173" s="18" t="s">
        <v>89</v>
      </c>
      <c r="B173" s="18" t="s">
        <v>88</v>
      </c>
      <c r="C173" s="18" t="s">
        <v>49</v>
      </c>
      <c r="D173" s="18" t="s">
        <v>87</v>
      </c>
      <c r="E173" s="19">
        <v>111175</v>
      </c>
      <c r="F173" s="19">
        <v>1628</v>
      </c>
      <c r="G173" s="19">
        <v>682</v>
      </c>
      <c r="H173" s="19">
        <v>8</v>
      </c>
      <c r="I173" s="19"/>
      <c r="J173" s="19">
        <v>938</v>
      </c>
      <c r="K173" s="19">
        <v>6</v>
      </c>
      <c r="L173" s="19">
        <v>2</v>
      </c>
      <c r="M173" s="19">
        <v>72</v>
      </c>
      <c r="N173" s="18">
        <v>798</v>
      </c>
      <c r="O173" s="18">
        <v>1464.3579941533619</v>
      </c>
      <c r="P173" s="18">
        <v>32965.145041601078</v>
      </c>
      <c r="Q173" s="18">
        <v>613.44726782100292</v>
      </c>
      <c r="R173" s="18">
        <v>4.4421403039646368E-2</v>
      </c>
      <c r="S173" s="18">
        <v>9.0225563909774431E-2</v>
      </c>
      <c r="T173" s="18">
        <v>4.9140049140049139E-3</v>
      </c>
      <c r="U173" s="18">
        <v>2.5</v>
      </c>
      <c r="V173" s="18">
        <v>0.1</v>
      </c>
      <c r="W173" s="18">
        <v>16.0621928105625</v>
      </c>
      <c r="X173" s="18">
        <v>-1.268409825864182E-3</v>
      </c>
      <c r="Y173" s="18">
        <v>125</v>
      </c>
      <c r="Z173" s="18">
        <v>2</v>
      </c>
      <c r="AA173" s="18">
        <v>1.6E-2</v>
      </c>
      <c r="AB173" s="19">
        <v>0</v>
      </c>
      <c r="AC173" s="18">
        <v>0</v>
      </c>
      <c r="AD173" s="18">
        <v>0</v>
      </c>
      <c r="AE173" s="18">
        <v>0</v>
      </c>
      <c r="AF173" s="18">
        <v>1.464357994153362</v>
      </c>
      <c r="AG173" s="18">
        <v>1.464357994153362</v>
      </c>
      <c r="AH173" s="20">
        <f t="shared" si="14"/>
        <v>4.9140049140049139E-3</v>
      </c>
      <c r="AI173" s="20">
        <f t="shared" si="15"/>
        <v>1.6E-2</v>
      </c>
      <c r="AJ173" s="21">
        <f t="shared" si="16"/>
        <v>1.4643579941533619E-2</v>
      </c>
      <c r="AK173" s="22">
        <f t="shared" si="17"/>
        <v>0</v>
      </c>
      <c r="AL173" s="23" t="e">
        <f>VLOOKUP(D173,'[1]PV last14D'!$CL:$CP, 5, FALSE)/10000</f>
        <v>#N/A</v>
      </c>
      <c r="AM173" s="23" t="e">
        <f>VLOOKUP(D173, '[2]0301'!$A:$D, 4, FALSE)</f>
        <v>#N/A</v>
      </c>
      <c r="AN173" s="23" t="e">
        <f>VLOOKUP(AM173, [2]Efficacy!$A:$D, 3, FALSE)</f>
        <v>#N/A</v>
      </c>
      <c r="AO173" s="24" t="e">
        <f t="shared" si="18"/>
        <v>#N/A</v>
      </c>
      <c r="AP173" s="25" t="e">
        <f t="shared" si="19"/>
        <v>#N/A</v>
      </c>
      <c r="AQ173" s="18" t="e">
        <f t="shared" si="20"/>
        <v>#N/A</v>
      </c>
    </row>
    <row r="174" spans="1:43">
      <c r="A174" s="18" t="s">
        <v>101</v>
      </c>
      <c r="B174" s="18" t="s">
        <v>102</v>
      </c>
      <c r="C174" s="18" t="s">
        <v>64</v>
      </c>
      <c r="D174" s="18" t="s">
        <v>101</v>
      </c>
      <c r="E174" s="19">
        <v>9059009</v>
      </c>
      <c r="F174" s="19">
        <v>1365</v>
      </c>
      <c r="G174" s="19">
        <v>505</v>
      </c>
      <c r="H174" s="19">
        <v>14</v>
      </c>
      <c r="I174" s="19">
        <v>2</v>
      </c>
      <c r="J174" s="19">
        <v>846</v>
      </c>
      <c r="K174" s="19"/>
      <c r="L174" s="19"/>
      <c r="M174" s="19">
        <v>90</v>
      </c>
      <c r="N174" s="18">
        <v>0</v>
      </c>
      <c r="O174" s="18">
        <v>15.067873318152129</v>
      </c>
      <c r="P174" s="18">
        <v>524.2295266513147</v>
      </c>
      <c r="Q174" s="18">
        <v>5.5745611909647073</v>
      </c>
      <c r="R174" s="18">
        <v>2.874289324068225E-2</v>
      </c>
      <c r="S174" s="18"/>
      <c r="T174" s="18">
        <v>1.025641025641026E-2</v>
      </c>
      <c r="U174" s="18">
        <v>1.766871165644172</v>
      </c>
      <c r="V174" s="18">
        <v>4</v>
      </c>
      <c r="W174" s="18">
        <v>0.45416509844351788</v>
      </c>
      <c r="X174" s="18">
        <v>-4.3593653013312E-3</v>
      </c>
      <c r="Y174" s="18">
        <v>288</v>
      </c>
      <c r="Z174" s="18">
        <v>4</v>
      </c>
      <c r="AA174" s="18">
        <v>1.388888888888889E-2</v>
      </c>
      <c r="AB174" s="19">
        <v>0</v>
      </c>
      <c r="AC174" s="18">
        <v>0</v>
      </c>
      <c r="AD174" s="18">
        <v>0</v>
      </c>
      <c r="AE174" s="18">
        <v>0</v>
      </c>
      <c r="AF174" s="18">
        <v>1.506787331815213E-2</v>
      </c>
      <c r="AG174" s="18">
        <v>1.506787331815213E-2</v>
      </c>
      <c r="AH174" s="20">
        <f t="shared" si="14"/>
        <v>1.025641025641026E-2</v>
      </c>
      <c r="AI174" s="20">
        <f t="shared" si="15"/>
        <v>1.388888888888889E-2</v>
      </c>
      <c r="AJ174" s="21">
        <f t="shared" si="16"/>
        <v>1.5067873318152128E-4</v>
      </c>
      <c r="AK174" s="22">
        <f t="shared" si="17"/>
        <v>0</v>
      </c>
      <c r="AL174" s="23" t="e">
        <f>VLOOKUP(D174,'[1]PV last14D'!$CL:$CP, 5, FALSE)/10000</f>
        <v>#N/A</v>
      </c>
      <c r="AM174" s="23" t="e">
        <f>VLOOKUP(D174, '[2]0301'!$A:$D, 4, FALSE)</f>
        <v>#N/A</v>
      </c>
      <c r="AN174" s="23" t="e">
        <f>VLOOKUP(AM174, [2]Efficacy!$A:$D, 3, FALSE)</f>
        <v>#N/A</v>
      </c>
      <c r="AO174" s="24" t="e">
        <f t="shared" si="18"/>
        <v>#N/A</v>
      </c>
      <c r="AP174" s="25" t="e">
        <f t="shared" si="19"/>
        <v>#N/A</v>
      </c>
      <c r="AQ174" s="18" t="e">
        <f t="shared" si="20"/>
        <v>#N/A</v>
      </c>
    </row>
    <row r="175" spans="1:43">
      <c r="A175" s="18" t="s">
        <v>108</v>
      </c>
      <c r="B175" s="18" t="s">
        <v>107</v>
      </c>
      <c r="C175" s="18" t="s">
        <v>67</v>
      </c>
      <c r="D175" s="18" t="s">
        <v>106</v>
      </c>
      <c r="E175" s="19">
        <v>23845506</v>
      </c>
      <c r="F175" s="19">
        <v>955</v>
      </c>
      <c r="G175" s="19">
        <v>27</v>
      </c>
      <c r="H175" s="19">
        <v>9</v>
      </c>
      <c r="I175" s="19"/>
      <c r="J175" s="19">
        <v>919</v>
      </c>
      <c r="K175" s="19"/>
      <c r="L175" s="19"/>
      <c r="M175" s="19"/>
      <c r="N175" s="18">
        <v>0</v>
      </c>
      <c r="O175" s="18">
        <v>4.0049475150579736</v>
      </c>
      <c r="P175" s="18">
        <v>732.46086704974937</v>
      </c>
      <c r="Q175" s="18">
        <v>0.1132288826246757</v>
      </c>
      <c r="R175" s="18">
        <v>5.467797250642681E-3</v>
      </c>
      <c r="S175" s="18"/>
      <c r="T175" s="18">
        <v>9.4240837696335077E-3</v>
      </c>
      <c r="U175" s="18">
        <v>2.6</v>
      </c>
      <c r="V175" s="18">
        <v>0</v>
      </c>
      <c r="W175" s="18">
        <v>7.7882300218030899E-3</v>
      </c>
      <c r="X175" s="18">
        <v>-2.4770631811541119E-3</v>
      </c>
      <c r="Y175" s="18">
        <v>13</v>
      </c>
      <c r="Z175" s="18">
        <v>0</v>
      </c>
      <c r="AA175" s="18">
        <v>0</v>
      </c>
      <c r="AB175" s="19">
        <v>0</v>
      </c>
      <c r="AC175" s="18">
        <v>0</v>
      </c>
      <c r="AD175" s="18">
        <v>0</v>
      </c>
      <c r="AE175" s="18">
        <v>0</v>
      </c>
      <c r="AF175" s="18">
        <v>4.0049475150579737E-3</v>
      </c>
      <c r="AG175" s="18">
        <v>4.0049475150579737E-3</v>
      </c>
      <c r="AH175" s="20">
        <f t="shared" si="14"/>
        <v>9.4240837696335077E-3</v>
      </c>
      <c r="AI175" s="20">
        <f t="shared" si="15"/>
        <v>0</v>
      </c>
      <c r="AJ175" s="21">
        <f t="shared" si="16"/>
        <v>4.0049475150579739E-5</v>
      </c>
      <c r="AK175" s="22">
        <f t="shared" si="17"/>
        <v>0</v>
      </c>
      <c r="AL175" s="23" t="e">
        <f>VLOOKUP(D175,'[1]PV last14D'!$CL:$CP, 5, FALSE)/10000</f>
        <v>#N/A</v>
      </c>
      <c r="AM175" s="23" t="e">
        <f>VLOOKUP(D175, '[2]0301'!$A:$D, 4, FALSE)</f>
        <v>#N/A</v>
      </c>
      <c r="AN175" s="23" t="e">
        <f>VLOOKUP(AM175, [2]Efficacy!$A:$D, 3, FALSE)</f>
        <v>#N/A</v>
      </c>
      <c r="AO175" s="24" t="e">
        <f t="shared" si="18"/>
        <v>#N/A</v>
      </c>
      <c r="AP175" s="25" t="e">
        <f t="shared" si="19"/>
        <v>#N/A</v>
      </c>
      <c r="AQ175" s="18" t="e">
        <f t="shared" si="20"/>
        <v>#N/A</v>
      </c>
    </row>
    <row r="176" spans="1:43">
      <c r="A176" s="18" t="s">
        <v>103</v>
      </c>
      <c r="B176" s="18" t="s">
        <v>105</v>
      </c>
      <c r="C176" s="18" t="s">
        <v>104</v>
      </c>
      <c r="D176" s="18" t="s">
        <v>103</v>
      </c>
      <c r="E176" s="19">
        <v>777246</v>
      </c>
      <c r="F176" s="19">
        <v>867</v>
      </c>
      <c r="G176" s="19">
        <v>1</v>
      </c>
      <c r="H176" s="19">
        <v>1</v>
      </c>
      <c r="I176" s="19"/>
      <c r="J176" s="19">
        <v>865</v>
      </c>
      <c r="K176" s="19"/>
      <c r="L176" s="19"/>
      <c r="M176" s="19"/>
      <c r="N176" s="18">
        <v>1038</v>
      </c>
      <c r="O176" s="18">
        <v>111.5476953242603</v>
      </c>
      <c r="P176" s="18">
        <v>68148.82289519663</v>
      </c>
      <c r="Q176" s="18">
        <v>0.12865939483767039</v>
      </c>
      <c r="R176" s="18">
        <v>1.6368249748906891E-3</v>
      </c>
      <c r="S176" s="18">
        <v>0</v>
      </c>
      <c r="T176" s="18">
        <v>1.1534025374855829E-3</v>
      </c>
      <c r="U176" s="18">
        <v>0.01</v>
      </c>
      <c r="V176" s="18">
        <v>0</v>
      </c>
      <c r="W176" s="18">
        <v>1.8379913548238629E-2</v>
      </c>
      <c r="X176" s="18">
        <v>2.2268374946680428E-3</v>
      </c>
      <c r="Y176" s="18">
        <v>1</v>
      </c>
      <c r="Z176" s="18">
        <v>0</v>
      </c>
      <c r="AA176" s="18">
        <v>0</v>
      </c>
      <c r="AB176" s="19">
        <v>0</v>
      </c>
      <c r="AC176" s="18">
        <v>0</v>
      </c>
      <c r="AD176" s="18">
        <v>0</v>
      </c>
      <c r="AE176" s="18">
        <v>0</v>
      </c>
      <c r="AF176" s="18">
        <v>0.1115476953242603</v>
      </c>
      <c r="AG176" s="18">
        <v>0.1115476953242603</v>
      </c>
      <c r="AH176" s="20">
        <f t="shared" si="14"/>
        <v>1.1534025374855829E-3</v>
      </c>
      <c r="AI176" s="20">
        <f t="shared" si="15"/>
        <v>0</v>
      </c>
      <c r="AJ176" s="21">
        <f t="shared" si="16"/>
        <v>1.1154769532426031E-3</v>
      </c>
      <c r="AK176" s="22">
        <f t="shared" si="17"/>
        <v>0</v>
      </c>
      <c r="AL176" s="23" t="e">
        <f>VLOOKUP(D176,'[1]PV last14D'!$CL:$CP, 5, FALSE)/10000</f>
        <v>#N/A</v>
      </c>
      <c r="AM176" s="23" t="e">
        <f>VLOOKUP(D176, '[2]0301'!$A:$D, 4, FALSE)</f>
        <v>#N/A</v>
      </c>
      <c r="AN176" s="23" t="e">
        <f>VLOOKUP(AM176, [2]Efficacy!$A:$D, 3, FALSE)</f>
        <v>#N/A</v>
      </c>
      <c r="AO176" s="24" t="e">
        <f t="shared" si="18"/>
        <v>#N/A</v>
      </c>
      <c r="AP176" s="25" t="e">
        <f t="shared" si="19"/>
        <v>#N/A</v>
      </c>
      <c r="AQ176" s="18" t="e">
        <f t="shared" si="20"/>
        <v>#N/A</v>
      </c>
    </row>
    <row r="177" spans="1:43">
      <c r="A177" s="18" t="s">
        <v>78</v>
      </c>
      <c r="B177" s="18" t="s">
        <v>79</v>
      </c>
      <c r="C177" s="18" t="s">
        <v>49</v>
      </c>
      <c r="D177" s="18" t="s">
        <v>78</v>
      </c>
      <c r="E177" s="19">
        <v>98468</v>
      </c>
      <c r="F177" s="19">
        <v>769</v>
      </c>
      <c r="G177" s="19">
        <v>448</v>
      </c>
      <c r="H177" s="19">
        <v>14</v>
      </c>
      <c r="I177" s="19"/>
      <c r="J177" s="19">
        <v>307</v>
      </c>
      <c r="K177" s="19">
        <v>6</v>
      </c>
      <c r="L177" s="19">
        <v>40</v>
      </c>
      <c r="M177" s="19">
        <v>39</v>
      </c>
      <c r="N177" s="18">
        <v>0</v>
      </c>
      <c r="O177" s="18">
        <v>780.96437421294229</v>
      </c>
      <c r="P177" s="18">
        <v>14193.443555266689</v>
      </c>
      <c r="Q177" s="18">
        <v>454.97014258439287</v>
      </c>
      <c r="R177" s="18">
        <v>5.5022896393817973E-2</v>
      </c>
      <c r="S177" s="18"/>
      <c r="T177" s="18">
        <v>1.820546163849155E-2</v>
      </c>
      <c r="U177" s="18">
        <v>0.9064327485380117</v>
      </c>
      <c r="V177" s="18">
        <v>0</v>
      </c>
      <c r="W177" s="18">
        <v>22.487363552481149</v>
      </c>
      <c r="X177" s="18">
        <v>4.0104643641896628E-3</v>
      </c>
      <c r="Y177" s="18">
        <v>155</v>
      </c>
      <c r="Z177" s="18">
        <v>0</v>
      </c>
      <c r="AA177" s="18">
        <v>0</v>
      </c>
      <c r="AB177" s="19">
        <v>0</v>
      </c>
      <c r="AC177" s="18">
        <v>0</v>
      </c>
      <c r="AD177" s="18">
        <v>0</v>
      </c>
      <c r="AE177" s="18">
        <v>0</v>
      </c>
      <c r="AF177" s="18">
        <v>0.78096437421294229</v>
      </c>
      <c r="AG177" s="18">
        <v>0.78096437421294229</v>
      </c>
      <c r="AH177" s="20">
        <f t="shared" si="14"/>
        <v>1.820546163849155E-2</v>
      </c>
      <c r="AI177" s="20">
        <f t="shared" si="15"/>
        <v>0</v>
      </c>
      <c r="AJ177" s="21">
        <f t="shared" si="16"/>
        <v>7.8096437421294228E-3</v>
      </c>
      <c r="AK177" s="22">
        <f t="shared" si="17"/>
        <v>0</v>
      </c>
      <c r="AL177" s="23" t="e">
        <f>VLOOKUP(D177,'[1]PV last14D'!$CL:$CP, 5, FALSE)/10000</f>
        <v>#N/A</v>
      </c>
      <c r="AM177" s="23" t="e">
        <f>VLOOKUP(D177, '[2]0301'!$A:$D, 4, FALSE)</f>
        <v>#N/A</v>
      </c>
      <c r="AN177" s="23" t="e">
        <f>VLOOKUP(AM177, [2]Efficacy!$A:$D, 3, FALSE)</f>
        <v>#N/A</v>
      </c>
      <c r="AO177" s="24" t="e">
        <f t="shared" si="18"/>
        <v>#N/A</v>
      </c>
      <c r="AP177" s="25" t="e">
        <f t="shared" si="19"/>
        <v>#N/A</v>
      </c>
      <c r="AQ177" s="18" t="e">
        <f t="shared" si="20"/>
        <v>#N/A</v>
      </c>
    </row>
    <row r="178" spans="1:43">
      <c r="A178" s="18" t="s">
        <v>93</v>
      </c>
      <c r="B178" s="18" t="s">
        <v>92</v>
      </c>
      <c r="C178" s="18" t="s">
        <v>91</v>
      </c>
      <c r="D178" s="18" t="s">
        <v>90</v>
      </c>
      <c r="E178" s="19">
        <v>48987</v>
      </c>
      <c r="F178" s="19">
        <v>658</v>
      </c>
      <c r="G178" s="19">
        <v>0</v>
      </c>
      <c r="H178" s="19">
        <v>1</v>
      </c>
      <c r="I178" s="19"/>
      <c r="J178" s="19">
        <v>657</v>
      </c>
      <c r="K178" s="19"/>
      <c r="L178" s="19"/>
      <c r="M178" s="19"/>
      <c r="N178" s="18">
        <v>889</v>
      </c>
      <c r="O178" s="18">
        <v>1343.213505623941</v>
      </c>
      <c r="P178" s="18">
        <v>472666.21756792621</v>
      </c>
      <c r="Q178" s="18">
        <v>0</v>
      </c>
      <c r="R178" s="18">
        <v>2.841780215508865E-3</v>
      </c>
      <c r="S178" s="18">
        <v>0</v>
      </c>
      <c r="T178" s="18">
        <v>1.5197568389057751E-3</v>
      </c>
      <c r="U178" s="18">
        <v>0</v>
      </c>
      <c r="V178" s="18">
        <v>0</v>
      </c>
      <c r="W178" s="18">
        <v>0</v>
      </c>
      <c r="X178" s="18">
        <v>-6.8144590210266684E-3</v>
      </c>
      <c r="Y178" s="18">
        <v>0</v>
      </c>
      <c r="Z178" s="18">
        <v>0</v>
      </c>
      <c r="AA178" s="18"/>
      <c r="AB178" s="19">
        <v>6713</v>
      </c>
      <c r="AC178" s="18">
        <v>4190</v>
      </c>
      <c r="AD178" s="18">
        <v>2523</v>
      </c>
      <c r="AE178" s="18">
        <v>13.703635658439991</v>
      </c>
      <c r="AF178" s="18">
        <v>1.3432135056239409</v>
      </c>
      <c r="AG178" s="18">
        <v>13.676485598219941</v>
      </c>
      <c r="AH178" s="20">
        <f t="shared" si="14"/>
        <v>1.5197568389057751E-3</v>
      </c>
      <c r="AI178" s="20">
        <f t="shared" si="15"/>
        <v>0</v>
      </c>
      <c r="AJ178" s="21">
        <f t="shared" si="16"/>
        <v>1.343213505623941E-2</v>
      </c>
      <c r="AK178" s="22">
        <f t="shared" si="17"/>
        <v>0.13703635658439992</v>
      </c>
      <c r="AL178" s="23" t="e">
        <f>VLOOKUP(D178,'[1]PV last14D'!$CL:$CP, 5, FALSE)/10000</f>
        <v>#N/A</v>
      </c>
      <c r="AM178" s="23" t="e">
        <f>VLOOKUP(D178, '[2]0301'!$A:$D, 4, FALSE)</f>
        <v>#N/A</v>
      </c>
      <c r="AN178" s="23" t="e">
        <f>VLOOKUP(AM178, [2]Efficacy!$A:$D, 3, FALSE)</f>
        <v>#N/A</v>
      </c>
      <c r="AO178" s="24" t="e">
        <f t="shared" si="18"/>
        <v>#N/A</v>
      </c>
      <c r="AP178" s="25" t="e">
        <f t="shared" si="19"/>
        <v>#N/A</v>
      </c>
      <c r="AQ178" s="18" t="e">
        <f t="shared" si="20"/>
        <v>#N/A</v>
      </c>
    </row>
    <row r="179" spans="1:43">
      <c r="A179" s="18" t="s">
        <v>76</v>
      </c>
      <c r="B179" s="18" t="s">
        <v>77</v>
      </c>
      <c r="C179" s="18" t="s">
        <v>49</v>
      </c>
      <c r="D179" s="18" t="s">
        <v>76</v>
      </c>
      <c r="E179" s="19">
        <v>112870</v>
      </c>
      <c r="F179" s="19">
        <v>148</v>
      </c>
      <c r="G179" s="19">
        <v>0</v>
      </c>
      <c r="H179" s="19">
        <v>1</v>
      </c>
      <c r="I179" s="19"/>
      <c r="J179" s="19">
        <v>147</v>
      </c>
      <c r="K179" s="19"/>
      <c r="L179" s="19"/>
      <c r="M179" s="19"/>
      <c r="N179" s="18">
        <v>0</v>
      </c>
      <c r="O179" s="18">
        <v>131.12430229467529</v>
      </c>
      <c r="P179" s="18">
        <v>17974.661114556569</v>
      </c>
      <c r="Q179" s="18">
        <v>0</v>
      </c>
      <c r="R179" s="18">
        <v>7.2949526813880124E-3</v>
      </c>
      <c r="S179" s="18"/>
      <c r="T179" s="18">
        <v>6.7567567567567571E-3</v>
      </c>
      <c r="U179" s="18">
        <v>0</v>
      </c>
      <c r="V179" s="18">
        <v>0</v>
      </c>
      <c r="W179" s="18">
        <v>0</v>
      </c>
      <c r="X179" s="18"/>
      <c r="Y179" s="18">
        <v>0</v>
      </c>
      <c r="Z179" s="18">
        <v>0</v>
      </c>
      <c r="AA179" s="18"/>
      <c r="AB179" s="19">
        <v>0</v>
      </c>
      <c r="AC179" s="18">
        <v>0</v>
      </c>
      <c r="AD179" s="18">
        <v>0</v>
      </c>
      <c r="AE179" s="18">
        <v>0</v>
      </c>
      <c r="AF179" s="18">
        <v>0.13112430229467531</v>
      </c>
      <c r="AG179" s="18">
        <v>0.13112430229467531</v>
      </c>
      <c r="AH179" s="20">
        <f t="shared" si="14"/>
        <v>6.7567567567567571E-3</v>
      </c>
      <c r="AI179" s="20">
        <f t="shared" si="15"/>
        <v>0</v>
      </c>
      <c r="AJ179" s="21">
        <f t="shared" si="16"/>
        <v>1.3112430229467529E-3</v>
      </c>
      <c r="AK179" s="22">
        <f t="shared" si="17"/>
        <v>0</v>
      </c>
      <c r="AL179" s="23" t="e">
        <f>VLOOKUP(D179,'[1]PV last14D'!$CL:$CP, 5, FALSE)/10000</f>
        <v>#N/A</v>
      </c>
      <c r="AM179" s="23" t="e">
        <f>VLOOKUP(D179, '[2]0301'!$A:$D, 4, FALSE)</f>
        <v>#N/A</v>
      </c>
      <c r="AN179" s="23" t="e">
        <f>VLOOKUP(AM179, [2]Efficacy!$A:$D, 3, FALSE)</f>
        <v>#N/A</v>
      </c>
      <c r="AO179" s="24" t="e">
        <f t="shared" si="18"/>
        <v>#N/A</v>
      </c>
      <c r="AP179" s="25" t="e">
        <f t="shared" si="19"/>
        <v>#N/A</v>
      </c>
      <c r="AQ179" s="18" t="e">
        <f t="shared" si="20"/>
        <v>#N/A</v>
      </c>
    </row>
    <row r="180" spans="1:43">
      <c r="A180" s="18" t="s">
        <v>74</v>
      </c>
      <c r="B180" s="18" t="s">
        <v>75</v>
      </c>
      <c r="C180" s="18" t="s">
        <v>49</v>
      </c>
      <c r="D180" s="18" t="s">
        <v>74</v>
      </c>
      <c r="E180" s="19">
        <v>72105</v>
      </c>
      <c r="F180" s="19">
        <v>144</v>
      </c>
      <c r="G180" s="19">
        <v>14</v>
      </c>
      <c r="H180" s="19" t="s">
        <v>47</v>
      </c>
      <c r="I180" s="19"/>
      <c r="J180" s="19">
        <v>130</v>
      </c>
      <c r="K180" s="19">
        <v>3</v>
      </c>
      <c r="L180" s="19"/>
      <c r="M180" s="19">
        <v>2</v>
      </c>
      <c r="N180" s="18">
        <v>249</v>
      </c>
      <c r="O180" s="18">
        <v>199.70875806116081</v>
      </c>
      <c r="P180" s="18">
        <v>16320.6435059982</v>
      </c>
      <c r="Q180" s="18">
        <v>19.416129255946188</v>
      </c>
      <c r="R180" s="18">
        <v>1.2236573759347381E-2</v>
      </c>
      <c r="S180" s="18">
        <v>8.0321285140562242E-3</v>
      </c>
      <c r="T180" s="18"/>
      <c r="U180" s="18">
        <v>0.01</v>
      </c>
      <c r="V180" s="18">
        <v>0</v>
      </c>
      <c r="W180" s="18">
        <v>1.9812376791781829</v>
      </c>
      <c r="X180" s="18"/>
      <c r="Y180" s="18">
        <v>10</v>
      </c>
      <c r="Z180" s="18">
        <v>0</v>
      </c>
      <c r="AA180" s="18">
        <v>0</v>
      </c>
      <c r="AB180" s="19">
        <v>0</v>
      </c>
      <c r="AC180" s="18">
        <v>0</v>
      </c>
      <c r="AD180" s="18">
        <v>0</v>
      </c>
      <c r="AE180" s="18">
        <v>0</v>
      </c>
      <c r="AF180" s="18">
        <v>0.19970875806116081</v>
      </c>
      <c r="AG180" s="18">
        <v>0.19970875806116081</v>
      </c>
      <c r="AH180" s="20">
        <f t="shared" si="14"/>
        <v>0</v>
      </c>
      <c r="AI180" s="20">
        <f t="shared" si="15"/>
        <v>0</v>
      </c>
      <c r="AJ180" s="21">
        <f t="shared" si="16"/>
        <v>1.9970875806116081E-3</v>
      </c>
      <c r="AK180" s="22">
        <f t="shared" si="17"/>
        <v>0</v>
      </c>
      <c r="AL180" s="23" t="e">
        <f>VLOOKUP(D180,'[1]PV last14D'!$CL:$CP, 5, FALSE)/10000</f>
        <v>#N/A</v>
      </c>
      <c r="AM180" s="23" t="e">
        <f>VLOOKUP(D180, '[2]0301'!$A:$D, 4, FALSE)</f>
        <v>#N/A</v>
      </c>
      <c r="AN180" s="23" t="e">
        <f>VLOOKUP(AM180, [2]Efficacy!$A:$D, 3, FALSE)</f>
        <v>#N/A</v>
      </c>
      <c r="AO180" s="24" t="e">
        <f t="shared" si="18"/>
        <v>#N/A</v>
      </c>
      <c r="AP180" s="25" t="e">
        <f t="shared" si="19"/>
        <v>#N/A</v>
      </c>
      <c r="AQ180" s="18" t="e">
        <f t="shared" si="20"/>
        <v>#N/A</v>
      </c>
    </row>
    <row r="181" spans="1:43">
      <c r="A181" s="18" t="s">
        <v>70</v>
      </c>
      <c r="B181" s="18" t="s">
        <v>71</v>
      </c>
      <c r="C181" s="18" t="s">
        <v>64</v>
      </c>
      <c r="D181" s="18" t="s">
        <v>70</v>
      </c>
      <c r="E181" s="19">
        <v>1335037</v>
      </c>
      <c r="F181" s="19">
        <v>113</v>
      </c>
      <c r="G181" s="19">
        <v>23</v>
      </c>
      <c r="H181" s="19" t="s">
        <v>47</v>
      </c>
      <c r="I181" s="19"/>
      <c r="J181" s="19">
        <v>90</v>
      </c>
      <c r="K181" s="19"/>
      <c r="L181" s="19"/>
      <c r="M181" s="19"/>
      <c r="N181" s="18">
        <v>0</v>
      </c>
      <c r="O181" s="18">
        <v>8.4641848877596644</v>
      </c>
      <c r="P181" s="18">
        <v>1597.184197891145</v>
      </c>
      <c r="Q181" s="18">
        <v>1.7227986939687809</v>
      </c>
      <c r="R181" s="18">
        <v>5.2994419171786336E-3</v>
      </c>
      <c r="S181" s="18"/>
      <c r="T181" s="18"/>
      <c r="U181" s="18">
        <v>10</v>
      </c>
      <c r="V181" s="18">
        <v>0</v>
      </c>
      <c r="W181" s="18">
        <v>0.1070061300601728</v>
      </c>
      <c r="X181" s="18"/>
      <c r="Y181" s="18">
        <v>10</v>
      </c>
      <c r="Z181" s="18">
        <v>0</v>
      </c>
      <c r="AA181" s="18">
        <v>0</v>
      </c>
      <c r="AB181" s="19">
        <v>0</v>
      </c>
      <c r="AC181" s="18">
        <v>0</v>
      </c>
      <c r="AD181" s="18">
        <v>0</v>
      </c>
      <c r="AE181" s="18">
        <v>0</v>
      </c>
      <c r="AF181" s="18">
        <v>8.464184887759664E-3</v>
      </c>
      <c r="AG181" s="18">
        <v>8.464184887759664E-3</v>
      </c>
      <c r="AH181" s="20">
        <f t="shared" si="14"/>
        <v>0</v>
      </c>
      <c r="AI181" s="20">
        <f t="shared" si="15"/>
        <v>0</v>
      </c>
      <c r="AJ181" s="21">
        <f t="shared" si="16"/>
        <v>8.4641848877596638E-5</v>
      </c>
      <c r="AK181" s="22">
        <f t="shared" si="17"/>
        <v>0</v>
      </c>
      <c r="AL181" s="23" t="e">
        <f>VLOOKUP(D181,'[1]PV last14D'!$CL:$CP, 5, FALSE)/10000</f>
        <v>#N/A</v>
      </c>
      <c r="AM181" s="23" t="e">
        <f>VLOOKUP(D181, '[2]0301'!$A:$D, 4, FALSE)</f>
        <v>#N/A</v>
      </c>
      <c r="AN181" s="23" t="e">
        <f>VLOOKUP(AM181, [2]Efficacy!$A:$D, 3, FALSE)</f>
        <v>#N/A</v>
      </c>
      <c r="AO181" s="24" t="e">
        <f t="shared" si="18"/>
        <v>#N/A</v>
      </c>
      <c r="AP181" s="25" t="e">
        <f t="shared" si="19"/>
        <v>#N/A</v>
      </c>
      <c r="AQ181" s="18" t="e">
        <f t="shared" si="20"/>
        <v>#N/A</v>
      </c>
    </row>
    <row r="182" spans="1:43">
      <c r="A182" s="18" t="s">
        <v>72</v>
      </c>
      <c r="B182" s="18" t="s">
        <v>73</v>
      </c>
      <c r="C182" s="18" t="s">
        <v>64</v>
      </c>
      <c r="D182" s="18" t="s">
        <v>72</v>
      </c>
      <c r="E182" s="19">
        <v>900763</v>
      </c>
      <c r="F182" s="19">
        <v>59</v>
      </c>
      <c r="G182" s="19">
        <v>3</v>
      </c>
      <c r="H182" s="19">
        <v>2</v>
      </c>
      <c r="I182" s="19"/>
      <c r="J182" s="19">
        <v>54</v>
      </c>
      <c r="K182" s="19"/>
      <c r="L182" s="19"/>
      <c r="M182" s="19"/>
      <c r="N182" s="18">
        <v>0</v>
      </c>
      <c r="O182" s="18">
        <v>6.5500026088993444</v>
      </c>
      <c r="P182" s="18">
        <v>3343.609806353059</v>
      </c>
      <c r="Q182" s="18">
        <v>0.33305098011352602</v>
      </c>
      <c r="R182" s="18">
        <v>1.9589614184208782E-3</v>
      </c>
      <c r="S182" s="18"/>
      <c r="T182" s="18">
        <v>3.3898305084745763E-2</v>
      </c>
      <c r="U182" s="18">
        <v>0.01</v>
      </c>
      <c r="V182" s="18">
        <v>0</v>
      </c>
      <c r="W182" s="18">
        <v>4.7578711444789423E-2</v>
      </c>
      <c r="X182" s="18"/>
      <c r="Y182" s="18">
        <v>3</v>
      </c>
      <c r="Z182" s="18">
        <v>0</v>
      </c>
      <c r="AA182" s="18">
        <v>0</v>
      </c>
      <c r="AB182" s="19">
        <v>0</v>
      </c>
      <c r="AC182" s="18">
        <v>0</v>
      </c>
      <c r="AD182" s="18">
        <v>0</v>
      </c>
      <c r="AE182" s="18">
        <v>0</v>
      </c>
      <c r="AF182" s="18">
        <v>6.5500026088993442E-3</v>
      </c>
      <c r="AG182" s="18">
        <v>6.5500026088993442E-3</v>
      </c>
      <c r="AH182" s="20">
        <f t="shared" si="14"/>
        <v>3.3898305084745763E-2</v>
      </c>
      <c r="AI182" s="20">
        <f t="shared" si="15"/>
        <v>0</v>
      </c>
      <c r="AJ182" s="21">
        <f t="shared" si="16"/>
        <v>6.550002608899344E-5</v>
      </c>
      <c r="AK182" s="22">
        <f t="shared" si="17"/>
        <v>0</v>
      </c>
      <c r="AL182" s="23" t="e">
        <f>VLOOKUP(D182,'[1]PV last14D'!$CL:$CP, 5, FALSE)/10000</f>
        <v>#N/A</v>
      </c>
      <c r="AM182" s="23" t="e">
        <f>VLOOKUP(D182, '[2]0301'!$A:$D, 4, FALSE)</f>
        <v>#N/A</v>
      </c>
      <c r="AN182" s="23" t="e">
        <f>VLOOKUP(AM182, [2]Efficacy!$A:$D, 3, FALSE)</f>
        <v>#N/A</v>
      </c>
      <c r="AO182" s="24" t="e">
        <f t="shared" si="18"/>
        <v>#N/A</v>
      </c>
      <c r="AP182" s="25" t="e">
        <f t="shared" si="19"/>
        <v>#N/A</v>
      </c>
      <c r="AQ182" s="18" t="e">
        <f t="shared" si="20"/>
        <v>#N/A</v>
      </c>
    </row>
    <row r="183" spans="1:43">
      <c r="A183" s="18" t="s">
        <v>63</v>
      </c>
      <c r="B183" s="18" t="s">
        <v>65</v>
      </c>
      <c r="C183" s="18" t="s">
        <v>64</v>
      </c>
      <c r="D183" s="18" t="s">
        <v>63</v>
      </c>
      <c r="E183" s="19">
        <v>287320</v>
      </c>
      <c r="F183" s="19">
        <v>58</v>
      </c>
      <c r="G183" s="19">
        <v>3</v>
      </c>
      <c r="H183" s="19" t="s">
        <v>47</v>
      </c>
      <c r="I183" s="19"/>
      <c r="J183" s="19">
        <v>55</v>
      </c>
      <c r="K183" s="19"/>
      <c r="L183" s="19"/>
      <c r="M183" s="19"/>
      <c r="N183" s="18">
        <v>0</v>
      </c>
      <c r="O183" s="18">
        <v>20.18655158011973</v>
      </c>
      <c r="P183" s="18">
        <v>7875.1914241960176</v>
      </c>
      <c r="Q183" s="18">
        <v>1.0441319782820551</v>
      </c>
      <c r="R183" s="18">
        <v>2.5633093207230299E-3</v>
      </c>
      <c r="S183" s="18"/>
      <c r="T183" s="18"/>
      <c r="U183" s="18">
        <v>1</v>
      </c>
      <c r="V183" s="18">
        <v>0</v>
      </c>
      <c r="W183" s="18">
        <v>0.14916171118315069</v>
      </c>
      <c r="X183" s="18"/>
      <c r="Y183" s="18">
        <v>3</v>
      </c>
      <c r="Z183" s="18">
        <v>0</v>
      </c>
      <c r="AA183" s="18">
        <v>0</v>
      </c>
      <c r="AB183" s="19">
        <v>0</v>
      </c>
      <c r="AC183" s="18">
        <v>0</v>
      </c>
      <c r="AD183" s="18">
        <v>0</v>
      </c>
      <c r="AE183" s="18">
        <v>0</v>
      </c>
      <c r="AF183" s="18">
        <v>2.0186551580119731E-2</v>
      </c>
      <c r="AG183" s="18">
        <v>2.0186551580119731E-2</v>
      </c>
      <c r="AH183" s="20">
        <f t="shared" si="14"/>
        <v>0</v>
      </c>
      <c r="AI183" s="20">
        <f t="shared" si="15"/>
        <v>0</v>
      </c>
      <c r="AJ183" s="21">
        <f t="shared" si="16"/>
        <v>2.0186551580119729E-4</v>
      </c>
      <c r="AK183" s="22">
        <f t="shared" si="17"/>
        <v>0</v>
      </c>
      <c r="AL183" s="23" t="e">
        <f>VLOOKUP(D183,'[1]PV last14D'!$CL:$CP, 5, FALSE)/10000</f>
        <v>#N/A</v>
      </c>
      <c r="AM183" s="23" t="e">
        <f>VLOOKUP(D183, '[2]0301'!$A:$D, 4, FALSE)</f>
        <v>#N/A</v>
      </c>
      <c r="AN183" s="23" t="e">
        <f>VLOOKUP(AM183, [2]Efficacy!$A:$D, 3, FALSE)</f>
        <v>#N/A</v>
      </c>
      <c r="AO183" s="24" t="e">
        <f t="shared" si="18"/>
        <v>#N/A</v>
      </c>
      <c r="AP183" s="25" t="e">
        <f t="shared" si="19"/>
        <v>#N/A</v>
      </c>
      <c r="AQ183" s="18" t="e">
        <f t="shared" si="20"/>
        <v>#N/A</v>
      </c>
    </row>
    <row r="184" spans="1:43">
      <c r="A184" s="18" t="s">
        <v>69</v>
      </c>
      <c r="B184" s="18" t="s">
        <v>68</v>
      </c>
      <c r="C184" s="18" t="s">
        <v>67</v>
      </c>
      <c r="D184" s="18" t="s">
        <v>66</v>
      </c>
      <c r="E184" s="19">
        <v>655200</v>
      </c>
      <c r="F184" s="19">
        <v>48</v>
      </c>
      <c r="G184" s="19">
        <v>1</v>
      </c>
      <c r="H184" s="19" t="s">
        <v>47</v>
      </c>
      <c r="I184" s="19"/>
      <c r="J184" s="19">
        <v>47</v>
      </c>
      <c r="K184" s="19"/>
      <c r="L184" s="19"/>
      <c r="M184" s="19"/>
      <c r="N184" s="18">
        <v>0</v>
      </c>
      <c r="O184" s="18">
        <v>7.3260073260073257</v>
      </c>
      <c r="P184" s="18">
        <v>666.81929181929183</v>
      </c>
      <c r="Q184" s="18">
        <v>0.15262515262515261</v>
      </c>
      <c r="R184" s="18">
        <v>1.0986495765621419E-2</v>
      </c>
      <c r="S184" s="18"/>
      <c r="T184" s="18"/>
      <c r="U184" s="18">
        <v>0</v>
      </c>
      <c r="V184" s="18">
        <v>0</v>
      </c>
      <c r="W184" s="18">
        <v>0</v>
      </c>
      <c r="X184" s="18"/>
      <c r="Y184" s="18">
        <v>0</v>
      </c>
      <c r="Z184" s="18">
        <v>0</v>
      </c>
      <c r="AA184" s="18"/>
      <c r="AB184" s="19">
        <v>2000</v>
      </c>
      <c r="AC184" s="18">
        <v>0</v>
      </c>
      <c r="AD184" s="18">
        <v>0</v>
      </c>
      <c r="AE184" s="18">
        <v>0.30525030525030528</v>
      </c>
      <c r="AF184" s="18">
        <v>7.326007326007326E-3</v>
      </c>
      <c r="AG184" s="18">
        <v>0.28205128205128199</v>
      </c>
      <c r="AH184" s="20">
        <f t="shared" si="14"/>
        <v>0</v>
      </c>
      <c r="AI184" s="20">
        <f t="shared" si="15"/>
        <v>0</v>
      </c>
      <c r="AJ184" s="21">
        <f t="shared" si="16"/>
        <v>7.326007326007326E-5</v>
      </c>
      <c r="AK184" s="22">
        <f t="shared" si="17"/>
        <v>3.0525030525030529E-3</v>
      </c>
      <c r="AL184" s="23" t="e">
        <f>VLOOKUP(D184,'[1]PV last14D'!$CL:$CP, 5, FALSE)/10000</f>
        <v>#N/A</v>
      </c>
      <c r="AM184" s="23" t="e">
        <f>VLOOKUP(D184, '[2]0301'!$A:$D, 4, FALSE)</f>
        <v>#N/A</v>
      </c>
      <c r="AN184" s="23" t="e">
        <f>VLOOKUP(AM184, [2]Efficacy!$A:$D, 3, FALSE)</f>
        <v>#N/A</v>
      </c>
      <c r="AO184" s="24" t="e">
        <f t="shared" si="18"/>
        <v>#N/A</v>
      </c>
      <c r="AP184" s="25" t="e">
        <f t="shared" si="19"/>
        <v>#N/A</v>
      </c>
      <c r="AQ184" s="18" t="e">
        <f t="shared" si="20"/>
        <v>#N/A</v>
      </c>
    </row>
    <row r="185" spans="1:43">
      <c r="A185" s="18" t="s">
        <v>62</v>
      </c>
      <c r="B185" s="18" t="s">
        <v>61</v>
      </c>
      <c r="C185" s="18" t="s">
        <v>60</v>
      </c>
      <c r="D185" s="18" t="s">
        <v>59</v>
      </c>
      <c r="E185" s="19">
        <v>7345485</v>
      </c>
      <c r="F185" s="19">
        <v>45</v>
      </c>
      <c r="G185" s="19">
        <v>3</v>
      </c>
      <c r="H185" s="19" t="s">
        <v>47</v>
      </c>
      <c r="I185" s="19"/>
      <c r="J185" s="19">
        <v>42</v>
      </c>
      <c r="K185" s="19"/>
      <c r="L185" s="19"/>
      <c r="M185" s="19"/>
      <c r="N185" s="18">
        <v>0</v>
      </c>
      <c r="O185" s="18">
        <v>0.61262122242438721</v>
      </c>
      <c r="P185" s="18">
        <v>1526.7882243310009</v>
      </c>
      <c r="Q185" s="18">
        <v>4.0841414828292483E-2</v>
      </c>
      <c r="R185" s="18">
        <v>4.0124832813196609E-4</v>
      </c>
      <c r="S185" s="18"/>
      <c r="T185" s="18"/>
      <c r="U185" s="18">
        <v>0</v>
      </c>
      <c r="V185" s="18">
        <v>0</v>
      </c>
      <c r="W185" s="18">
        <v>0</v>
      </c>
      <c r="X185" s="18"/>
      <c r="Y185" s="18">
        <v>0</v>
      </c>
      <c r="Z185" s="18">
        <v>0</v>
      </c>
      <c r="AA185" s="18"/>
      <c r="AB185" s="19">
        <v>0</v>
      </c>
      <c r="AC185" s="18">
        <v>0</v>
      </c>
      <c r="AD185" s="18">
        <v>0</v>
      </c>
      <c r="AE185" s="18">
        <v>0</v>
      </c>
      <c r="AF185" s="18">
        <v>6.1262122242438722E-4</v>
      </c>
      <c r="AG185" s="18">
        <v>6.1262122242438722E-4</v>
      </c>
      <c r="AH185" s="20">
        <f t="shared" si="14"/>
        <v>0</v>
      </c>
      <c r="AI185" s="20">
        <f t="shared" si="15"/>
        <v>0</v>
      </c>
      <c r="AJ185" s="21">
        <f t="shared" si="16"/>
        <v>6.126212224243872E-6</v>
      </c>
      <c r="AK185" s="22">
        <f t="shared" si="17"/>
        <v>0</v>
      </c>
      <c r="AL185" s="23" t="e">
        <f>VLOOKUP(D185,'[1]PV last14D'!$CL:$CP, 5, FALSE)/10000</f>
        <v>#N/A</v>
      </c>
      <c r="AM185" s="23" t="e">
        <f>VLOOKUP(D185, '[2]0301'!$A:$D, 4, FALSE)</f>
        <v>#N/A</v>
      </c>
      <c r="AN185" s="23" t="e">
        <f>VLOOKUP(AM185, [2]Efficacy!$A:$D, 3, FALSE)</f>
        <v>#N/A</v>
      </c>
      <c r="AO185" s="24" t="e">
        <f t="shared" si="18"/>
        <v>#N/A</v>
      </c>
      <c r="AP185" s="25" t="e">
        <f t="shared" si="19"/>
        <v>#N/A</v>
      </c>
      <c r="AQ185" s="18" t="e">
        <f t="shared" si="20"/>
        <v>#N/A</v>
      </c>
    </row>
    <row r="186" spans="1:43">
      <c r="A186" s="18" t="s">
        <v>57</v>
      </c>
      <c r="B186" s="18" t="s">
        <v>58</v>
      </c>
      <c r="C186" s="18" t="s">
        <v>49</v>
      </c>
      <c r="D186" s="18" t="s">
        <v>57</v>
      </c>
      <c r="E186" s="19">
        <v>53449</v>
      </c>
      <c r="F186" s="19">
        <v>41</v>
      </c>
      <c r="G186" s="19">
        <v>1</v>
      </c>
      <c r="H186" s="19" t="s">
        <v>47</v>
      </c>
      <c r="I186" s="19"/>
      <c r="J186" s="19">
        <v>40</v>
      </c>
      <c r="K186" s="19"/>
      <c r="L186" s="19"/>
      <c r="M186" s="19"/>
      <c r="N186" s="18">
        <v>0</v>
      </c>
      <c r="O186" s="18">
        <v>76.708638141031642</v>
      </c>
      <c r="P186" s="18">
        <v>16445.583640479708</v>
      </c>
      <c r="Q186" s="18">
        <v>1.870942393683698</v>
      </c>
      <c r="R186" s="18">
        <v>4.6643913538111492E-3</v>
      </c>
      <c r="S186" s="18"/>
      <c r="T186" s="18"/>
      <c r="U186" s="18">
        <v>0</v>
      </c>
      <c r="V186" s="18">
        <v>0</v>
      </c>
      <c r="W186" s="18">
        <v>0</v>
      </c>
      <c r="X186" s="18"/>
      <c r="Y186" s="18">
        <v>0</v>
      </c>
      <c r="Z186" s="18">
        <v>0</v>
      </c>
      <c r="AA186" s="18"/>
      <c r="AB186" s="19">
        <v>0</v>
      </c>
      <c r="AC186" s="18">
        <v>0</v>
      </c>
      <c r="AD186" s="18">
        <v>0</v>
      </c>
      <c r="AE186" s="18">
        <v>0</v>
      </c>
      <c r="AF186" s="18">
        <v>7.670863814103164E-2</v>
      </c>
      <c r="AG186" s="18">
        <v>7.670863814103164E-2</v>
      </c>
      <c r="AH186" s="20">
        <f t="shared" si="14"/>
        <v>0</v>
      </c>
      <c r="AI186" s="20">
        <f t="shared" si="15"/>
        <v>0</v>
      </c>
      <c r="AJ186" s="21">
        <f t="shared" si="16"/>
        <v>7.6708638141031646E-4</v>
      </c>
      <c r="AK186" s="22">
        <f t="shared" si="17"/>
        <v>0</v>
      </c>
      <c r="AL186" s="23" t="e">
        <f>VLOOKUP(D186,'[1]PV last14D'!$CL:$CP, 5, FALSE)/10000</f>
        <v>#N/A</v>
      </c>
      <c r="AM186" s="23" t="e">
        <f>VLOOKUP(D186, '[2]0301'!$A:$D, 4, FALSE)</f>
        <v>#N/A</v>
      </c>
      <c r="AN186" s="23" t="e">
        <f>VLOOKUP(AM186, [2]Efficacy!$A:$D, 3, FALSE)</f>
        <v>#N/A</v>
      </c>
      <c r="AO186" s="24" t="e">
        <f t="shared" si="18"/>
        <v>#N/A</v>
      </c>
      <c r="AP186" s="25" t="e">
        <f t="shared" si="19"/>
        <v>#N/A</v>
      </c>
      <c r="AQ186" s="18" t="e">
        <f t="shared" si="20"/>
        <v>#N/A</v>
      </c>
    </row>
    <row r="187" spans="1:43">
      <c r="A187" s="18" t="s">
        <v>51</v>
      </c>
      <c r="B187" s="18" t="s">
        <v>53</v>
      </c>
      <c r="C187" s="18" t="s">
        <v>52</v>
      </c>
      <c r="D187" s="18" t="s">
        <v>51</v>
      </c>
      <c r="E187" s="19">
        <v>56836</v>
      </c>
      <c r="F187" s="19">
        <v>30</v>
      </c>
      <c r="G187" s="19">
        <v>0</v>
      </c>
      <c r="H187" s="19" t="s">
        <v>47</v>
      </c>
      <c r="I187" s="19"/>
      <c r="J187" s="19">
        <v>30</v>
      </c>
      <c r="K187" s="19"/>
      <c r="L187" s="19"/>
      <c r="M187" s="19"/>
      <c r="N187" s="18">
        <v>0</v>
      </c>
      <c r="O187" s="18">
        <v>52.783447110986003</v>
      </c>
      <c r="P187" s="18">
        <v>33295.798437609963</v>
      </c>
      <c r="Q187" s="18">
        <v>0</v>
      </c>
      <c r="R187" s="18">
        <v>1.5852885225110969E-3</v>
      </c>
      <c r="S187" s="18"/>
      <c r="T187" s="18"/>
      <c r="U187" s="18">
        <v>0</v>
      </c>
      <c r="V187" s="18">
        <v>0</v>
      </c>
      <c r="W187" s="18">
        <v>0</v>
      </c>
      <c r="X187" s="18"/>
      <c r="Y187" s="18">
        <v>0</v>
      </c>
      <c r="Z187" s="18">
        <v>0</v>
      </c>
      <c r="AA187" s="18"/>
      <c r="AB187" s="19">
        <v>2584</v>
      </c>
      <c r="AC187" s="18">
        <v>2584</v>
      </c>
      <c r="AD187" s="18">
        <v>0</v>
      </c>
      <c r="AE187" s="18">
        <v>4.5464142444929267</v>
      </c>
      <c r="AF187" s="18">
        <v>5.2783447110986002E-2</v>
      </c>
      <c r="AG187" s="18">
        <v>4.1445562671546208</v>
      </c>
      <c r="AH187" s="20">
        <f t="shared" si="14"/>
        <v>0</v>
      </c>
      <c r="AI187" s="20">
        <f t="shared" si="15"/>
        <v>0</v>
      </c>
      <c r="AJ187" s="21">
        <f t="shared" si="16"/>
        <v>5.2783447110986003E-4</v>
      </c>
      <c r="AK187" s="22">
        <f t="shared" si="17"/>
        <v>4.5464142444929266E-2</v>
      </c>
      <c r="AL187" s="23" t="e">
        <f>VLOOKUP(D187,'[1]PV last14D'!$CL:$CP, 5, FALSE)/10000</f>
        <v>#N/A</v>
      </c>
      <c r="AM187" s="23" t="str">
        <f>VLOOKUP(D187, '[2]0301'!$A:$D, 4, FALSE)</f>
        <v>Pfizer/BioNTech</v>
      </c>
      <c r="AN187" s="23">
        <f>VLOOKUP(AM187, [2]Efficacy!$A:$D, 3, FALSE)</f>
        <v>0.94499999999999995</v>
      </c>
      <c r="AO187" s="24" t="e">
        <f t="shared" si="18"/>
        <v>#N/A</v>
      </c>
      <c r="AP187" s="25" t="e">
        <f t="shared" si="19"/>
        <v>#N/A</v>
      </c>
      <c r="AQ187" s="18" t="e">
        <f t="shared" si="20"/>
        <v>#N/A</v>
      </c>
    </row>
  </sheetData>
  <autoFilter ref="A1:Z187" xr:uid="{00000000-0009-0000-0000-000002000000}"/>
  <phoneticPr fontId="1" type="noConversion"/>
  <conditionalFormatting sqref="AK2:AK1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:AJ18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E436-5087-4071-8FF3-92E6EE139C58}">
  <dimension ref="A1:AU190"/>
  <sheetViews>
    <sheetView topLeftCell="S1" workbookViewId="0">
      <selection activeCell="AK2" sqref="AK2:AK190"/>
    </sheetView>
  </sheetViews>
  <sheetFormatPr baseColWidth="10" defaultColWidth="9.1640625" defaultRowHeight="15"/>
  <cols>
    <col min="1" max="1" width="22.5" style="46" bestFit="1" customWidth="1"/>
    <col min="2" max="2" width="31.83203125" style="46" bestFit="1" customWidth="1"/>
    <col min="3" max="4" width="9.1640625" style="46"/>
    <col min="5" max="5" width="11" style="46" bestFit="1" customWidth="1"/>
    <col min="6" max="16384" width="9.1640625" style="46"/>
  </cols>
  <sheetData>
    <row r="1" spans="1:47" s="49" customFormat="1" ht="112">
      <c r="A1" s="48" t="s">
        <v>1075</v>
      </c>
      <c r="B1" s="48" t="s">
        <v>46</v>
      </c>
      <c r="C1" s="48" t="s">
        <v>44</v>
      </c>
      <c r="D1" s="48" t="s">
        <v>45</v>
      </c>
      <c r="E1" s="48" t="s">
        <v>458</v>
      </c>
      <c r="F1" s="48" t="s">
        <v>43</v>
      </c>
      <c r="G1" s="48" t="s">
        <v>39</v>
      </c>
      <c r="H1" s="48" t="s">
        <v>41</v>
      </c>
      <c r="I1" s="48" t="s">
        <v>40</v>
      </c>
      <c r="J1" s="48" t="s">
        <v>457</v>
      </c>
      <c r="K1" s="48" t="s">
        <v>456</v>
      </c>
      <c r="L1" s="48" t="s">
        <v>455</v>
      </c>
      <c r="M1" s="48" t="s">
        <v>42</v>
      </c>
      <c r="N1" s="48" t="s">
        <v>29</v>
      </c>
      <c r="O1" s="48" t="s">
        <v>38</v>
      </c>
      <c r="P1" s="48" t="s">
        <v>37</v>
      </c>
      <c r="Q1" s="48" t="s">
        <v>36</v>
      </c>
      <c r="R1" s="48" t="s">
        <v>35</v>
      </c>
      <c r="S1" s="48" t="s">
        <v>34</v>
      </c>
      <c r="T1" s="48" t="s">
        <v>33</v>
      </c>
      <c r="U1" s="48" t="s">
        <v>32</v>
      </c>
      <c r="V1" s="48" t="s">
        <v>31</v>
      </c>
      <c r="W1" s="48" t="s">
        <v>30</v>
      </c>
      <c r="X1" s="48" t="s">
        <v>28</v>
      </c>
      <c r="Y1" s="48" t="s">
        <v>27</v>
      </c>
      <c r="Z1" s="48" t="s">
        <v>26</v>
      </c>
      <c r="AA1" s="48" t="s">
        <v>901</v>
      </c>
      <c r="AB1" s="48" t="s">
        <v>902</v>
      </c>
      <c r="AC1" s="48" t="s">
        <v>903</v>
      </c>
      <c r="AD1" s="48" t="s">
        <v>904</v>
      </c>
      <c r="AE1" s="48" t="s">
        <v>1074</v>
      </c>
      <c r="AF1" s="48" t="s">
        <v>905</v>
      </c>
      <c r="AG1" s="48" t="s">
        <v>906</v>
      </c>
      <c r="AH1" s="48" t="s">
        <v>907</v>
      </c>
      <c r="AI1" s="48" t="s">
        <v>910</v>
      </c>
      <c r="AJ1" s="48" t="s">
        <v>911</v>
      </c>
      <c r="AK1" s="48" t="s">
        <v>1073</v>
      </c>
      <c r="AL1" s="48" t="s">
        <v>1072</v>
      </c>
      <c r="AM1" s="48" t="s">
        <v>1071</v>
      </c>
      <c r="AN1" s="48" t="s">
        <v>1070</v>
      </c>
      <c r="AO1" s="48" t="s">
        <v>1069</v>
      </c>
      <c r="AP1" s="48" t="s">
        <v>1068</v>
      </c>
      <c r="AQ1" s="48" t="s">
        <v>1067</v>
      </c>
      <c r="AR1" s="48" t="s">
        <v>1066</v>
      </c>
      <c r="AS1" s="48" t="s">
        <v>1065</v>
      </c>
      <c r="AT1" s="48" t="s">
        <v>1064</v>
      </c>
      <c r="AU1" s="48" t="s">
        <v>1063</v>
      </c>
    </row>
    <row r="2" spans="1:47">
      <c r="A2" s="46" t="s">
        <v>453</v>
      </c>
      <c r="B2" s="46" t="s">
        <v>454</v>
      </c>
      <c r="C2" s="46" t="s">
        <v>67</v>
      </c>
      <c r="D2" s="46" t="s">
        <v>453</v>
      </c>
      <c r="E2" s="46">
        <v>1439323776</v>
      </c>
      <c r="F2" s="47">
        <v>103619</v>
      </c>
      <c r="G2" s="47">
        <v>3392</v>
      </c>
      <c r="H2" s="47">
        <v>4636</v>
      </c>
      <c r="J2" s="47">
        <v>95591</v>
      </c>
      <c r="K2" s="47">
        <v>140</v>
      </c>
      <c r="L2" s="47">
        <v>26</v>
      </c>
      <c r="M2" s="47">
        <v>165</v>
      </c>
      <c r="N2" s="46">
        <v>0</v>
      </c>
      <c r="O2" s="46">
        <v>7.1991446071964287</v>
      </c>
      <c r="P2" s="46">
        <v>11116.331340308519</v>
      </c>
      <c r="Q2" s="46">
        <v>0.2356662244145406</v>
      </c>
      <c r="R2" s="46">
        <v>6.4761875000000002E-4</v>
      </c>
      <c r="T2" s="46">
        <v>4.4740829384572328E-2</v>
      </c>
      <c r="U2" s="46">
        <v>0.78011204481792717</v>
      </c>
      <c r="V2" s="46">
        <v>0</v>
      </c>
      <c r="W2" s="46">
        <v>1.105677956527115E-2</v>
      </c>
      <c r="X2" s="46">
        <v>-1.6996639880220731E-2</v>
      </c>
      <c r="Y2" s="46">
        <v>1114</v>
      </c>
      <c r="Z2" s="46">
        <v>0</v>
      </c>
      <c r="AA2" s="46">
        <v>0</v>
      </c>
      <c r="AB2" s="46">
        <v>2899557000</v>
      </c>
      <c r="AC2" s="46">
        <v>1262264000</v>
      </c>
      <c r="AD2" s="46">
        <v>1215878000</v>
      </c>
      <c r="AE2" s="46">
        <v>331000000</v>
      </c>
      <c r="AF2" s="46">
        <v>201.45272720069349</v>
      </c>
      <c r="AG2" s="46">
        <v>7.1991446071964288E-3</v>
      </c>
      <c r="AH2" s="46">
        <v>181.3146536252313</v>
      </c>
      <c r="AI2" s="46">
        <v>7.1991446071964288E-5</v>
      </c>
      <c r="AJ2" s="46">
        <v>2.014527272006934</v>
      </c>
      <c r="AK2" s="46">
        <v>0.72648699162460029</v>
      </c>
      <c r="AL2" s="46">
        <v>84.47564198369777</v>
      </c>
      <c r="AM2" s="46">
        <v>87.698405393394964</v>
      </c>
      <c r="AN2" s="46">
        <v>96.325174448451349</v>
      </c>
      <c r="AO2" s="46" t="s">
        <v>988</v>
      </c>
      <c r="AP2" s="46">
        <v>0.79339999999999999</v>
      </c>
      <c r="AQ2" s="46">
        <v>79.92349602512229</v>
      </c>
      <c r="AR2" s="46">
        <v>-34.432983725740733</v>
      </c>
      <c r="AS2" s="46" t="s">
        <v>926</v>
      </c>
      <c r="AT2" s="46">
        <v>331000000</v>
      </c>
      <c r="AU2" s="46">
        <v>0.22996910460263251</v>
      </c>
    </row>
    <row r="3" spans="1:47">
      <c r="A3" s="46" t="s">
        <v>452</v>
      </c>
      <c r="B3" s="46" t="s">
        <v>22</v>
      </c>
      <c r="C3" s="46" t="s">
        <v>52</v>
      </c>
      <c r="D3" s="46" t="s">
        <v>451</v>
      </c>
      <c r="E3" s="46">
        <v>333961250</v>
      </c>
      <c r="F3" s="47">
        <v>61679360</v>
      </c>
      <c r="G3" s="47">
        <v>18560049</v>
      </c>
      <c r="H3" s="47">
        <v>860006</v>
      </c>
      <c r="I3" s="47">
        <v>464</v>
      </c>
      <c r="J3" s="47">
        <v>42259305</v>
      </c>
      <c r="K3" s="47">
        <v>37080</v>
      </c>
      <c r="L3" s="47">
        <v>22850</v>
      </c>
      <c r="M3" s="47">
        <v>552547</v>
      </c>
      <c r="N3" s="46">
        <v>1443654</v>
      </c>
      <c r="O3" s="46">
        <v>18469.016989246509</v>
      </c>
      <c r="P3" s="46">
        <v>250206.9249052098</v>
      </c>
      <c r="Q3" s="46">
        <v>5557.5456733378496</v>
      </c>
      <c r="R3" s="46">
        <v>7.3814971333201279E-2</v>
      </c>
      <c r="S3" s="46">
        <v>0.38274198665331172</v>
      </c>
      <c r="T3" s="46">
        <v>1.394317321061697E-2</v>
      </c>
      <c r="U3" s="46">
        <v>1.395410750017742</v>
      </c>
      <c r="V3" s="46">
        <v>1.2132733408323959</v>
      </c>
      <c r="W3" s="46">
        <v>201.02854105721201</v>
      </c>
      <c r="X3" s="46">
        <v>3.0280368727120239E-4</v>
      </c>
      <c r="Y3" s="46">
        <v>4699502</v>
      </c>
      <c r="Z3" s="46">
        <v>10786</v>
      </c>
      <c r="AA3" s="46">
        <v>2.29513680385709E-3</v>
      </c>
      <c r="AB3" s="46">
        <v>519335422</v>
      </c>
      <c r="AC3" s="46">
        <v>246812939</v>
      </c>
      <c r="AD3" s="46">
        <v>206046093</v>
      </c>
      <c r="AE3" s="46">
        <v>75237089</v>
      </c>
      <c r="AF3" s="46">
        <v>155.5076889908635</v>
      </c>
      <c r="AG3" s="46">
        <v>18.469016989246509</v>
      </c>
      <c r="AH3" s="46">
        <v>158.42593708102359</v>
      </c>
      <c r="AI3" s="46">
        <v>0.18469016989246509</v>
      </c>
      <c r="AJ3" s="46">
        <v>1.5550768899086349</v>
      </c>
      <c r="AK3" s="46">
        <v>0.28144133488540962</v>
      </c>
      <c r="AL3" s="46">
        <v>61.697605036512471</v>
      </c>
      <c r="AM3" s="46">
        <v>73.904663789586365</v>
      </c>
      <c r="AN3" s="46">
        <v>83.482694965193858</v>
      </c>
      <c r="AO3" s="46" t="s">
        <v>934</v>
      </c>
      <c r="AP3" s="46">
        <v>0.94099999999999995</v>
      </c>
      <c r="AQ3" s="46">
        <v>91.635384659447766</v>
      </c>
      <c r="AR3" s="46">
        <v>-163.38685426304841</v>
      </c>
      <c r="AS3" s="46" t="s">
        <v>926</v>
      </c>
      <c r="AT3" s="46">
        <v>75237089</v>
      </c>
      <c r="AU3" s="46">
        <v>0.22528688283446061</v>
      </c>
    </row>
    <row r="4" spans="1:47">
      <c r="A4" s="46" t="s">
        <v>449</v>
      </c>
      <c r="B4" s="46" t="s">
        <v>450</v>
      </c>
      <c r="C4" s="46" t="s">
        <v>104</v>
      </c>
      <c r="D4" s="46" t="s">
        <v>449</v>
      </c>
      <c r="E4" s="46">
        <v>1400680035</v>
      </c>
      <c r="F4" s="47">
        <v>35708442</v>
      </c>
      <c r="G4" s="47">
        <v>724334</v>
      </c>
      <c r="H4" s="47">
        <v>483936</v>
      </c>
      <c r="I4" s="47">
        <v>146</v>
      </c>
      <c r="J4" s="47">
        <v>34500172</v>
      </c>
      <c r="K4" s="47">
        <v>46569</v>
      </c>
      <c r="L4" s="47">
        <v>8944</v>
      </c>
      <c r="M4" s="47">
        <v>180438</v>
      </c>
      <c r="N4" s="46">
        <v>1563566</v>
      </c>
      <c r="O4" s="46">
        <v>2549.3646734245049</v>
      </c>
      <c r="P4" s="46">
        <v>49264.250775160079</v>
      </c>
      <c r="Q4" s="46">
        <v>51.713023809895311</v>
      </c>
      <c r="R4" s="46">
        <v>5.1748775903640472E-2</v>
      </c>
      <c r="S4" s="46">
        <v>0.1154015884203161</v>
      </c>
      <c r="T4" s="46">
        <v>1.355242550207035E-2</v>
      </c>
      <c r="U4" s="46">
        <v>6.0638059730295097</v>
      </c>
      <c r="V4" s="46">
        <v>1.07753164556962</v>
      </c>
      <c r="W4" s="46">
        <v>8.0120266112636607</v>
      </c>
      <c r="X4" s="46">
        <v>8.1210920588067892E-4</v>
      </c>
      <c r="Y4" s="46">
        <v>785560</v>
      </c>
      <c r="Z4" s="46">
        <v>2043</v>
      </c>
      <c r="AA4" s="46">
        <v>2.6006924996181068E-3</v>
      </c>
      <c r="AB4" s="46">
        <v>1517705282</v>
      </c>
      <c r="AC4" s="46">
        <v>886204082</v>
      </c>
      <c r="AD4" s="46">
        <v>631501200</v>
      </c>
      <c r="AE4" s="46">
        <v>0</v>
      </c>
      <c r="AF4" s="46">
        <v>108.3548879169967</v>
      </c>
      <c r="AG4" s="46">
        <v>2.5493646734245048</v>
      </c>
      <c r="AH4" s="46">
        <v>100.06876379872151</v>
      </c>
      <c r="AI4" s="46">
        <v>2.5493646734245048E-2</v>
      </c>
      <c r="AJ4" s="46">
        <v>1.083548879169967</v>
      </c>
      <c r="AK4" s="46">
        <v>0.4743101089464733</v>
      </c>
      <c r="AL4" s="46">
        <v>45.085328855993858</v>
      </c>
      <c r="AM4" s="46">
        <v>63.269559061002823</v>
      </c>
      <c r="AN4" s="46">
        <v>71.259116588000552</v>
      </c>
      <c r="AO4" s="46" t="s">
        <v>1062</v>
      </c>
      <c r="AP4" s="46">
        <v>0.81</v>
      </c>
      <c r="AQ4" s="46">
        <v>46.433094279808167</v>
      </c>
      <c r="AR4" s="46">
        <v>122.68321836190751</v>
      </c>
      <c r="AS4" s="46" t="s">
        <v>1061</v>
      </c>
      <c r="AT4" s="46">
        <v>0</v>
      </c>
      <c r="AU4" s="46">
        <v>0</v>
      </c>
    </row>
    <row r="5" spans="1:47">
      <c r="A5" s="46" t="s">
        <v>447</v>
      </c>
      <c r="B5" s="46" t="s">
        <v>448</v>
      </c>
      <c r="C5" s="46" t="s">
        <v>55</v>
      </c>
      <c r="D5" s="46" t="s">
        <v>447</v>
      </c>
      <c r="E5" s="46">
        <v>214862375</v>
      </c>
      <c r="F5" s="47">
        <v>22523907</v>
      </c>
      <c r="G5" s="47">
        <v>277040</v>
      </c>
      <c r="H5" s="47">
        <v>620031</v>
      </c>
      <c r="I5" s="47">
        <v>50</v>
      </c>
      <c r="J5" s="47">
        <v>21626836</v>
      </c>
      <c r="L5" s="47">
        <v>8318</v>
      </c>
      <c r="M5" s="47">
        <v>24382</v>
      </c>
      <c r="N5" s="46">
        <v>0</v>
      </c>
      <c r="O5" s="46">
        <v>10482.946118416499</v>
      </c>
      <c r="P5" s="46">
        <v>29682.333167917372</v>
      </c>
      <c r="Q5" s="46">
        <v>128.9383494899933</v>
      </c>
      <c r="R5" s="46">
        <v>0.35317123014262097</v>
      </c>
      <c r="T5" s="46">
        <v>2.7527684251226928E-2</v>
      </c>
      <c r="U5" s="46">
        <v>4.2883514277215946</v>
      </c>
      <c r="V5" s="46">
        <v>1.2518195050946139</v>
      </c>
      <c r="W5" s="46">
        <v>15.33732597768355</v>
      </c>
      <c r="X5" s="46">
        <v>-8.5923508748941817E-3</v>
      </c>
      <c r="Y5" s="46">
        <v>230679</v>
      </c>
      <c r="Z5" s="46">
        <v>860</v>
      </c>
      <c r="AA5" s="46">
        <v>3.7281243632927138E-3</v>
      </c>
      <c r="AB5" s="46">
        <v>335742922</v>
      </c>
      <c r="AC5" s="46">
        <v>166618516</v>
      </c>
      <c r="AD5" s="46">
        <v>144380523</v>
      </c>
      <c r="AE5" s="46">
        <v>29681866</v>
      </c>
      <c r="AF5" s="46">
        <v>156.25952286899931</v>
      </c>
      <c r="AG5" s="46">
        <v>10.4829461184165</v>
      </c>
      <c r="AH5" s="46">
        <v>151.11651670051589</v>
      </c>
      <c r="AI5" s="46">
        <v>0.104829461184165</v>
      </c>
      <c r="AJ5" s="46">
        <v>1.5625952286899929</v>
      </c>
      <c r="AK5" s="46">
        <v>0.20997580427936721</v>
      </c>
      <c r="AL5" s="46">
        <v>67.196745358511464</v>
      </c>
      <c r="AM5" s="46">
        <v>77.54662304184248</v>
      </c>
      <c r="AN5" s="46">
        <v>86.653348298936947</v>
      </c>
      <c r="AO5" s="46" t="s">
        <v>923</v>
      </c>
      <c r="AP5" s="46">
        <v>0.8</v>
      </c>
      <c r="AQ5" s="46">
        <v>72.986755266016218</v>
      </c>
      <c r="AR5" s="46">
        <v>-35.560707533264377</v>
      </c>
      <c r="AS5" s="46" t="s">
        <v>926</v>
      </c>
      <c r="AT5" s="46">
        <v>29681866</v>
      </c>
      <c r="AU5" s="46">
        <v>0.13814361867683911</v>
      </c>
    </row>
    <row r="6" spans="1:47">
      <c r="A6" s="46" t="s">
        <v>444</v>
      </c>
      <c r="B6" s="46" t="s">
        <v>443</v>
      </c>
      <c r="C6" s="46" t="s">
        <v>91</v>
      </c>
      <c r="D6" s="46" t="s">
        <v>442</v>
      </c>
      <c r="E6" s="46">
        <v>68429595</v>
      </c>
      <c r="F6" s="47">
        <v>14475090</v>
      </c>
      <c r="G6" s="47">
        <v>3544038</v>
      </c>
      <c r="H6" s="47">
        <v>150153</v>
      </c>
      <c r="I6" s="47">
        <v>96</v>
      </c>
      <c r="J6" s="47">
        <v>10780899</v>
      </c>
      <c r="K6" s="47">
        <v>58557</v>
      </c>
      <c r="L6" s="47">
        <v>868</v>
      </c>
      <c r="M6" s="47">
        <v>141438</v>
      </c>
      <c r="N6" s="46">
        <v>1403968</v>
      </c>
      <c r="O6" s="46">
        <v>21153.259784746639</v>
      </c>
      <c r="P6" s="46">
        <v>616553.49852647819</v>
      </c>
      <c r="Q6" s="46">
        <v>5179.1012353646111</v>
      </c>
      <c r="R6" s="46">
        <v>3.430887965975625E-2</v>
      </c>
      <c r="S6" s="46">
        <v>0.1007416123444409</v>
      </c>
      <c r="T6" s="46">
        <v>1.0373199752125891E-2</v>
      </c>
      <c r="U6" s="46">
        <v>1.048750837237554</v>
      </c>
      <c r="V6" s="46">
        <v>1.313824419778002</v>
      </c>
      <c r="W6" s="46">
        <v>252.68014519156509</v>
      </c>
      <c r="X6" s="46">
        <v>-5.39047976831837E-3</v>
      </c>
      <c r="Y6" s="46">
        <v>1210356</v>
      </c>
      <c r="Z6" s="46">
        <v>1302</v>
      </c>
      <c r="AA6" s="46">
        <v>1.075716566035117E-3</v>
      </c>
      <c r="AB6" s="46">
        <v>135127965</v>
      </c>
      <c r="AC6" s="46">
        <v>51950528</v>
      </c>
      <c r="AD6" s="46">
        <v>47677951</v>
      </c>
      <c r="AE6" s="46">
        <v>35499486</v>
      </c>
      <c r="AF6" s="46">
        <v>197.47006393944031</v>
      </c>
      <c r="AG6" s="46">
        <v>21.153259784746641</v>
      </c>
      <c r="AH6" s="46">
        <v>198.8763173302429</v>
      </c>
      <c r="AI6" s="46">
        <v>0.21153259784746639</v>
      </c>
      <c r="AJ6" s="46">
        <v>1.974700639394402</v>
      </c>
      <c r="AK6" s="46">
        <v>0.41548689569184211</v>
      </c>
      <c r="AL6" s="46">
        <v>69.674460297478021</v>
      </c>
      <c r="AM6" s="46">
        <v>75.918216379915734</v>
      </c>
      <c r="AN6" s="46">
        <v>91.775681278927536</v>
      </c>
      <c r="AO6" s="46" t="s">
        <v>923</v>
      </c>
      <c r="AP6" s="46">
        <v>0.8</v>
      </c>
      <c r="AQ6" s="46">
        <v>100.1412853605227</v>
      </c>
      <c r="AR6" s="46">
        <v>-181.3612274722492</v>
      </c>
      <c r="AS6" s="46" t="s">
        <v>926</v>
      </c>
      <c r="AT6" s="46">
        <v>35499486</v>
      </c>
      <c r="AU6" s="46">
        <v>0.51877387262046493</v>
      </c>
    </row>
    <row r="7" spans="1:47">
      <c r="A7" s="46" t="s">
        <v>440</v>
      </c>
      <c r="B7" s="46" t="s">
        <v>441</v>
      </c>
      <c r="C7" s="46" t="s">
        <v>91</v>
      </c>
      <c r="D7" s="46" t="s">
        <v>440</v>
      </c>
      <c r="E7" s="46">
        <v>65493709</v>
      </c>
      <c r="F7" s="47">
        <v>12111218</v>
      </c>
      <c r="G7" s="47">
        <v>3470204</v>
      </c>
      <c r="H7" s="47">
        <v>125438</v>
      </c>
      <c r="I7" s="47">
        <v>90</v>
      </c>
      <c r="J7" s="47">
        <v>8515576</v>
      </c>
      <c r="K7" s="47">
        <v>14933</v>
      </c>
      <c r="L7" s="47">
        <v>3333</v>
      </c>
      <c r="M7" s="47">
        <v>296097</v>
      </c>
      <c r="N7" s="46">
        <v>0</v>
      </c>
      <c r="O7" s="46">
        <v>18492.185257060341</v>
      </c>
      <c r="P7" s="46">
        <v>288264.5705711979</v>
      </c>
      <c r="Q7" s="46">
        <v>5298.5302756330384</v>
      </c>
      <c r="R7" s="46">
        <v>6.4150045287972662E-2</v>
      </c>
      <c r="T7" s="46">
        <v>1.035717464585313E-2</v>
      </c>
      <c r="U7" s="46">
        <v>1.6405504765095349</v>
      </c>
      <c r="V7" s="46">
        <v>1.150769230769231</v>
      </c>
      <c r="W7" s="46">
        <v>405.89721809333292</v>
      </c>
      <c r="X7" s="46">
        <v>-1.0736519236553419E-2</v>
      </c>
      <c r="Y7" s="46">
        <v>1860860</v>
      </c>
      <c r="Z7" s="46">
        <v>1496</v>
      </c>
      <c r="AA7" s="46">
        <v>8.0392936599206813E-4</v>
      </c>
      <c r="AB7" s="46">
        <v>126736410</v>
      </c>
      <c r="AC7" s="46">
        <v>53069603</v>
      </c>
      <c r="AD7" s="46">
        <v>49975277</v>
      </c>
      <c r="AE7" s="46">
        <v>24758169</v>
      </c>
      <c r="AF7" s="46">
        <v>193.5092880447495</v>
      </c>
      <c r="AG7" s="46">
        <v>18.492185257060338</v>
      </c>
      <c r="AH7" s="46">
        <v>192.65054449733489</v>
      </c>
      <c r="AI7" s="46">
        <v>0.1849218525706034</v>
      </c>
      <c r="AJ7" s="46">
        <v>1.9350928804474949</v>
      </c>
      <c r="AK7" s="46">
        <v>0.59802537675794176</v>
      </c>
      <c r="AL7" s="46">
        <v>76.30546164365191</v>
      </c>
      <c r="AM7" s="46">
        <v>81.030077255206294</v>
      </c>
      <c r="AN7" s="46">
        <v>94.169306297618235</v>
      </c>
      <c r="AO7" s="46" t="s">
        <v>934</v>
      </c>
      <c r="AP7" s="46">
        <v>0.94099999999999995</v>
      </c>
      <c r="AQ7" s="46">
        <v>109.538305282115</v>
      </c>
      <c r="AR7" s="46">
        <v>-140.52021617865651</v>
      </c>
      <c r="AS7" s="46" t="s">
        <v>926</v>
      </c>
      <c r="AT7" s="46">
        <v>24758169</v>
      </c>
      <c r="AU7" s="46">
        <v>0.37802362055873179</v>
      </c>
    </row>
    <row r="8" spans="1:47">
      <c r="A8" s="46" t="s">
        <v>445</v>
      </c>
      <c r="B8" s="46" t="s">
        <v>446</v>
      </c>
      <c r="C8" s="46" t="s">
        <v>116</v>
      </c>
      <c r="D8" s="46" t="s">
        <v>445</v>
      </c>
      <c r="E8" s="46">
        <v>146029868</v>
      </c>
      <c r="F8" s="47">
        <v>10650849</v>
      </c>
      <c r="G8" s="47">
        <v>647774</v>
      </c>
      <c r="H8" s="47">
        <v>316163</v>
      </c>
      <c r="I8" s="47">
        <v>763</v>
      </c>
      <c r="J8" s="47">
        <v>9686912</v>
      </c>
      <c r="K8" s="47">
        <v>20751</v>
      </c>
      <c r="L8" s="47">
        <v>2300</v>
      </c>
      <c r="M8" s="47">
        <v>16246</v>
      </c>
      <c r="N8" s="46">
        <v>0</v>
      </c>
      <c r="O8" s="46">
        <v>7293.6099620387249</v>
      </c>
      <c r="P8" s="46">
        <v>166335.8348033294</v>
      </c>
      <c r="Q8" s="46">
        <v>443.59007432643853</v>
      </c>
      <c r="R8" s="46">
        <v>4.3848699053108273E-2</v>
      </c>
      <c r="T8" s="46">
        <v>2.9684300284418642E-2</v>
      </c>
      <c r="U8" s="46">
        <v>0.77345730612692365</v>
      </c>
      <c r="V8" s="46">
        <v>0.89603174603174607</v>
      </c>
      <c r="W8" s="46">
        <v>11.043044192262681</v>
      </c>
      <c r="X8" s="46">
        <v>-3.1060487657291009E-3</v>
      </c>
      <c r="Y8" s="46">
        <v>112883</v>
      </c>
      <c r="Z8" s="46">
        <v>5645</v>
      </c>
      <c r="AA8" s="46">
        <v>5.0007529920360019E-2</v>
      </c>
      <c r="AB8" s="46">
        <v>147390352</v>
      </c>
      <c r="AC8" s="46">
        <v>74240817</v>
      </c>
      <c r="AD8" s="46">
        <v>67260462</v>
      </c>
      <c r="AE8" s="46">
        <v>7505426</v>
      </c>
      <c r="AF8" s="46">
        <v>100.931647764004</v>
      </c>
      <c r="AG8" s="46">
        <v>7.2936099620387251</v>
      </c>
      <c r="AH8" s="46">
        <v>98.132092949642342</v>
      </c>
      <c r="AI8" s="46">
        <v>7.2936099620387246E-2</v>
      </c>
      <c r="AJ8" s="46">
        <v>1.0093164776400401</v>
      </c>
      <c r="AK8" s="46">
        <v>0.2165173497246467</v>
      </c>
      <c r="AL8" s="46">
        <v>46.059386974177087</v>
      </c>
      <c r="AM8" s="46">
        <v>50.839474154698273</v>
      </c>
      <c r="AN8" s="46">
        <v>90.597685636999387</v>
      </c>
      <c r="AO8" s="46" t="s">
        <v>1008</v>
      </c>
      <c r="AP8" s="46">
        <v>0.93199999999999994</v>
      </c>
      <c r="AQ8" s="46">
        <v>54.327757820064591</v>
      </c>
      <c r="AR8" s="46">
        <v>155.32898878429921</v>
      </c>
      <c r="AS8" s="46" t="s">
        <v>1060</v>
      </c>
      <c r="AT8" s="46">
        <v>7505426</v>
      </c>
      <c r="AU8" s="46">
        <v>5.1396512938024427E-2</v>
      </c>
    </row>
    <row r="9" spans="1:47">
      <c r="A9" s="46" t="s">
        <v>436</v>
      </c>
      <c r="B9" s="46" t="s">
        <v>437</v>
      </c>
      <c r="C9" s="46" t="s">
        <v>131</v>
      </c>
      <c r="D9" s="46" t="s">
        <v>436</v>
      </c>
      <c r="E9" s="46">
        <v>85721953</v>
      </c>
      <c r="F9" s="47">
        <v>9978452</v>
      </c>
      <c r="G9" s="47">
        <v>578129</v>
      </c>
      <c r="H9" s="47">
        <v>83702</v>
      </c>
      <c r="I9" s="47">
        <v>173</v>
      </c>
      <c r="J9" s="47">
        <v>9316621</v>
      </c>
      <c r="K9" s="47">
        <v>35163</v>
      </c>
      <c r="L9" s="47">
        <v>1128</v>
      </c>
      <c r="M9" s="47">
        <v>61727</v>
      </c>
      <c r="N9" s="46">
        <v>384049</v>
      </c>
      <c r="O9" s="46">
        <v>11640.486072453339</v>
      </c>
      <c r="P9" s="46">
        <v>142580.77624526361</v>
      </c>
      <c r="Q9" s="46">
        <v>674.42350502676948</v>
      </c>
      <c r="R9" s="46">
        <v>8.1641343096840027E-2</v>
      </c>
      <c r="S9" s="46">
        <v>0.1607268864129317</v>
      </c>
      <c r="T9" s="46">
        <v>8.388275055088705E-3</v>
      </c>
      <c r="U9" s="46">
        <v>1.7325634878315841</v>
      </c>
      <c r="V9" s="46">
        <v>1.0075542965061379</v>
      </c>
      <c r="W9" s="46">
        <v>70.935488035702733</v>
      </c>
      <c r="X9" s="46">
        <v>-2.1406767391284869E-2</v>
      </c>
      <c r="Y9" s="46">
        <v>425651</v>
      </c>
      <c r="Z9" s="46">
        <v>1067</v>
      </c>
      <c r="AA9" s="46">
        <v>2.5067484864360712E-3</v>
      </c>
      <c r="AB9" s="46">
        <v>136281040</v>
      </c>
      <c r="AC9" s="46">
        <v>57101293</v>
      </c>
      <c r="AD9" s="46">
        <v>51893771</v>
      </c>
      <c r="AE9" s="46">
        <v>27285976</v>
      </c>
      <c r="AF9" s="46">
        <v>158.98032561157351</v>
      </c>
      <c r="AG9" s="46">
        <v>11.64048607245334</v>
      </c>
      <c r="AH9" s="46">
        <v>154.7227791228695</v>
      </c>
      <c r="AI9" s="46">
        <v>0.1164048607245334</v>
      </c>
      <c r="AJ9" s="46">
        <v>1.5898032561157349</v>
      </c>
      <c r="AK9" s="46">
        <v>0.64131996619349074</v>
      </c>
      <c r="AL9" s="46">
        <v>60.537317669372278</v>
      </c>
      <c r="AM9" s="46">
        <v>66.612216592872073</v>
      </c>
      <c r="AN9" s="46">
        <v>90.880203010464228</v>
      </c>
      <c r="AO9" s="46" t="s">
        <v>1029</v>
      </c>
      <c r="AP9" s="46">
        <v>0.78</v>
      </c>
      <c r="AQ9" s="46">
        <v>73.642813060967015</v>
      </c>
      <c r="AR9" s="46">
        <v>-14.56456496374496</v>
      </c>
      <c r="AS9" s="46" t="s">
        <v>926</v>
      </c>
      <c r="AT9" s="46">
        <v>27285976</v>
      </c>
      <c r="AU9" s="46">
        <v>0.31830791349329152</v>
      </c>
    </row>
    <row r="10" spans="1:47">
      <c r="A10" s="46" t="s">
        <v>432</v>
      </c>
      <c r="B10" s="46" t="s">
        <v>433</v>
      </c>
      <c r="C10" s="46" t="s">
        <v>91</v>
      </c>
      <c r="D10" s="46" t="s">
        <v>432</v>
      </c>
      <c r="E10" s="46">
        <v>84192352</v>
      </c>
      <c r="F10" s="47">
        <v>7531630</v>
      </c>
      <c r="G10" s="47">
        <v>703818</v>
      </c>
      <c r="H10" s="47">
        <v>114712</v>
      </c>
      <c r="I10" s="47">
        <v>60</v>
      </c>
      <c r="J10" s="47">
        <v>6713100</v>
      </c>
      <c r="K10" s="47">
        <v>20400</v>
      </c>
      <c r="L10" s="47">
        <v>4636</v>
      </c>
      <c r="M10" s="47">
        <v>30812</v>
      </c>
      <c r="N10" s="46">
        <v>0</v>
      </c>
      <c r="O10" s="46">
        <v>8945.741294886262</v>
      </c>
      <c r="P10" s="46">
        <v>106449.3577753951</v>
      </c>
      <c r="Q10" s="46">
        <v>835.964292813675</v>
      </c>
      <c r="R10" s="46">
        <v>8.4037531853987366E-2</v>
      </c>
      <c r="T10" s="46">
        <v>1.523070039287644E-2</v>
      </c>
      <c r="U10" s="46">
        <v>1.6210407921428429</v>
      </c>
      <c r="V10" s="46">
        <v>1.0205898720089039</v>
      </c>
      <c r="W10" s="46">
        <v>54.779322473376197</v>
      </c>
      <c r="X10" s="46">
        <v>-1.1639239409392739E-2</v>
      </c>
      <c r="Y10" s="46">
        <v>322840</v>
      </c>
      <c r="Z10" s="46">
        <v>1834</v>
      </c>
      <c r="AA10" s="46">
        <v>5.6808326105810929E-3</v>
      </c>
      <c r="AB10" s="46">
        <v>153899268</v>
      </c>
      <c r="AC10" s="46">
        <v>62047137</v>
      </c>
      <c r="AD10" s="46">
        <v>59787106</v>
      </c>
      <c r="AE10" s="46">
        <v>35646885</v>
      </c>
      <c r="AF10" s="46">
        <v>182.7948315305409</v>
      </c>
      <c r="AG10" s="46">
        <v>8.9457412948862629</v>
      </c>
      <c r="AH10" s="46">
        <v>173.46108967237311</v>
      </c>
      <c r="AI10" s="46">
        <v>8.9457412948862614E-2</v>
      </c>
      <c r="AJ10" s="46">
        <v>1.827948315305409</v>
      </c>
      <c r="AK10" s="46">
        <v>0.52754673013529785</v>
      </c>
      <c r="AL10" s="46">
        <v>71.012514295835331</v>
      </c>
      <c r="AM10" s="46">
        <v>73.696880448238332</v>
      </c>
      <c r="AN10" s="46">
        <v>96.357557964358634</v>
      </c>
      <c r="AO10" s="46" t="s">
        <v>927</v>
      </c>
      <c r="AP10" s="46">
        <v>0.94499999999999995</v>
      </c>
      <c r="AQ10" s="46">
        <v>95.316299193066854</v>
      </c>
      <c r="AR10" s="46">
        <v>-101.56345614716351</v>
      </c>
      <c r="AS10" s="46" t="s">
        <v>926</v>
      </c>
      <c r="AT10" s="46">
        <v>35646885</v>
      </c>
      <c r="AU10" s="46">
        <v>0.42339813716096208</v>
      </c>
    </row>
    <row r="11" spans="1:47">
      <c r="A11" s="46" t="s">
        <v>438</v>
      </c>
      <c r="B11" s="46" t="s">
        <v>439</v>
      </c>
      <c r="C11" s="46" t="s">
        <v>91</v>
      </c>
      <c r="D11" s="46" t="s">
        <v>438</v>
      </c>
      <c r="E11" s="46">
        <v>60326268</v>
      </c>
      <c r="F11" s="47">
        <v>7436939</v>
      </c>
      <c r="G11" s="47">
        <v>1943979</v>
      </c>
      <c r="H11" s="47">
        <v>139038</v>
      </c>
      <c r="I11" s="47">
        <v>157</v>
      </c>
      <c r="J11" s="47">
        <v>5353922</v>
      </c>
      <c r="K11" s="47">
        <v>30399</v>
      </c>
      <c r="L11" s="47">
        <v>1595</v>
      </c>
      <c r="M11" s="47">
        <v>155659</v>
      </c>
      <c r="N11" s="46">
        <v>993201</v>
      </c>
      <c r="O11" s="46">
        <v>12327.861885969811</v>
      </c>
      <c r="P11" s="46">
        <v>245596.38099940139</v>
      </c>
      <c r="Q11" s="46">
        <v>3222.4420048659399</v>
      </c>
      <c r="R11" s="46">
        <v>5.0195617035577782E-2</v>
      </c>
      <c r="S11" s="46">
        <v>0.15672457035383569</v>
      </c>
      <c r="T11" s="46">
        <v>1.869559505597666E-2</v>
      </c>
      <c r="U11" s="46">
        <v>1.6288964034103259</v>
      </c>
      <c r="V11" s="46">
        <v>1.274285714285714</v>
      </c>
      <c r="W11" s="46">
        <v>262.59136638217268</v>
      </c>
      <c r="X11" s="46">
        <v>-1.333844347926268E-2</v>
      </c>
      <c r="Y11" s="46">
        <v>1108881</v>
      </c>
      <c r="Z11" s="46">
        <v>1338</v>
      </c>
      <c r="AA11" s="46">
        <v>1.2066218106361281E-3</v>
      </c>
      <c r="AB11" s="46">
        <v>115492102</v>
      </c>
      <c r="AC11" s="46">
        <v>48844417</v>
      </c>
      <c r="AD11" s="46">
        <v>44974251</v>
      </c>
      <c r="AE11" s="46">
        <v>23174878</v>
      </c>
      <c r="AF11" s="46">
        <v>191.44579273493261</v>
      </c>
      <c r="AG11" s="46">
        <v>12.32786188596981</v>
      </c>
      <c r="AH11" s="46">
        <v>184.62907534740921</v>
      </c>
      <c r="AI11" s="46">
        <v>0.1232786188596981</v>
      </c>
      <c r="AJ11" s="46">
        <v>1.9144579273493261</v>
      </c>
      <c r="AK11" s="46">
        <v>0.74015684179236818</v>
      </c>
      <c r="AL11" s="46">
        <v>74.551687831907657</v>
      </c>
      <c r="AM11" s="46">
        <v>80.967078885105238</v>
      </c>
      <c r="AN11" s="46">
        <v>92.076543773672242</v>
      </c>
      <c r="AO11" s="46" t="s">
        <v>927</v>
      </c>
      <c r="AP11" s="46">
        <v>0.94499999999999995</v>
      </c>
      <c r="AQ11" s="46">
        <v>102.7859989532255</v>
      </c>
      <c r="AR11" s="46">
        <v>-93.748181000303532</v>
      </c>
      <c r="AS11" s="46" t="s">
        <v>926</v>
      </c>
      <c r="AT11" s="46">
        <v>23174878</v>
      </c>
      <c r="AU11" s="46">
        <v>0.38415898692755202</v>
      </c>
    </row>
    <row r="12" spans="1:47">
      <c r="A12" s="46" t="s">
        <v>434</v>
      </c>
      <c r="B12" s="46" t="s">
        <v>435</v>
      </c>
      <c r="C12" s="46" t="s">
        <v>91</v>
      </c>
      <c r="D12" s="46" t="s">
        <v>434</v>
      </c>
      <c r="E12" s="46">
        <v>46782389</v>
      </c>
      <c r="F12" s="47">
        <v>7359836</v>
      </c>
      <c r="G12" s="47">
        <v>2100615</v>
      </c>
      <c r="H12" s="47">
        <v>90068</v>
      </c>
      <c r="I12" s="47">
        <v>67</v>
      </c>
      <c r="J12" s="47">
        <v>5169153</v>
      </c>
      <c r="K12" s="47">
        <v>12388</v>
      </c>
      <c r="L12" s="47">
        <v>2005</v>
      </c>
      <c r="M12" s="47">
        <v>97465</v>
      </c>
      <c r="N12" s="46">
        <v>0</v>
      </c>
      <c r="O12" s="46">
        <v>15732.06532911348</v>
      </c>
      <c r="P12" s="46">
        <v>141535.8629932302</v>
      </c>
      <c r="Q12" s="46">
        <v>4490.1832610557794</v>
      </c>
      <c r="R12" s="46">
        <v>0.11115250224507379</v>
      </c>
      <c r="T12" s="46">
        <v>1.2237772689500151E-2</v>
      </c>
      <c r="U12" s="46">
        <v>1.129670136866523</v>
      </c>
      <c r="V12" s="46">
        <v>1.2725118483412321</v>
      </c>
      <c r="W12" s="46">
        <v>239.86895703729149</v>
      </c>
      <c r="X12" s="46">
        <v>-6.3336475974030432E-3</v>
      </c>
      <c r="Y12" s="46">
        <v>785515</v>
      </c>
      <c r="Z12" s="46">
        <v>537</v>
      </c>
      <c r="AA12" s="46">
        <v>6.8362793835891099E-4</v>
      </c>
      <c r="AB12" s="46">
        <v>84998186</v>
      </c>
      <c r="AC12" s="46">
        <v>39965876</v>
      </c>
      <c r="AD12" s="46">
        <v>38052240</v>
      </c>
      <c r="AE12" s="46">
        <v>15170652</v>
      </c>
      <c r="AF12" s="46">
        <v>181.68842553124</v>
      </c>
      <c r="AG12" s="46">
        <v>15.73206532911348</v>
      </c>
      <c r="AH12" s="46">
        <v>179.25164830722949</v>
      </c>
      <c r="AI12" s="46">
        <v>0.15732065329113479</v>
      </c>
      <c r="AJ12" s="46">
        <v>1.8168842553124001</v>
      </c>
      <c r="AK12" s="46">
        <v>0.1889386196160269</v>
      </c>
      <c r="AL12" s="46">
        <v>81.338813201694336</v>
      </c>
      <c r="AM12" s="46">
        <v>85.42931828470752</v>
      </c>
      <c r="AN12" s="46">
        <v>95.211825208085017</v>
      </c>
      <c r="AO12" s="46" t="s">
        <v>934</v>
      </c>
      <c r="AP12" s="46">
        <v>0.94099999999999995</v>
      </c>
      <c r="AQ12" s="46">
        <v>101.21646954156191</v>
      </c>
      <c r="AR12" s="46">
        <v>-351.15868875968602</v>
      </c>
      <c r="AS12" s="46" t="s">
        <v>926</v>
      </c>
      <c r="AT12" s="46">
        <v>15170652</v>
      </c>
      <c r="AU12" s="46">
        <v>0.3242812589156146</v>
      </c>
    </row>
    <row r="13" spans="1:47">
      <c r="A13" s="46" t="s">
        <v>428</v>
      </c>
      <c r="B13" s="46" t="s">
        <v>429</v>
      </c>
      <c r="C13" s="46" t="s">
        <v>55</v>
      </c>
      <c r="D13" s="46" t="s">
        <v>428</v>
      </c>
      <c r="E13" s="46">
        <v>45827803</v>
      </c>
      <c r="F13" s="47">
        <v>6310844</v>
      </c>
      <c r="G13" s="47">
        <v>625378</v>
      </c>
      <c r="H13" s="47">
        <v>117492</v>
      </c>
      <c r="I13" s="47">
        <v>27</v>
      </c>
      <c r="J13" s="47">
        <v>5567974</v>
      </c>
      <c r="K13" s="47">
        <v>51475</v>
      </c>
      <c r="L13" s="47">
        <v>1901</v>
      </c>
      <c r="M13" s="47">
        <v>73319</v>
      </c>
      <c r="N13" s="46">
        <v>114225</v>
      </c>
      <c r="O13" s="46">
        <v>13770.77578866262</v>
      </c>
      <c r="P13" s="46">
        <v>63975.918723400289</v>
      </c>
      <c r="Q13" s="46">
        <v>1364.6257491331189</v>
      </c>
      <c r="R13" s="46">
        <v>0.21524936356444571</v>
      </c>
      <c r="S13" s="46">
        <v>0.64188224994528342</v>
      </c>
      <c r="T13" s="46">
        <v>1.8617478105939559E-2</v>
      </c>
      <c r="U13" s="46">
        <v>2.6221603487619629</v>
      </c>
      <c r="V13" s="46">
        <v>1.70414201183432</v>
      </c>
      <c r="W13" s="46">
        <v>191.9963614352499</v>
      </c>
      <c r="X13" s="46">
        <v>-6.1369921103888959E-3</v>
      </c>
      <c r="Y13" s="46">
        <v>615914</v>
      </c>
      <c r="Z13" s="46">
        <v>288</v>
      </c>
      <c r="AA13" s="46">
        <v>4.6759774903639139E-4</v>
      </c>
      <c r="AB13" s="46">
        <v>79722026</v>
      </c>
      <c r="AC13" s="46">
        <v>38643318</v>
      </c>
      <c r="AD13" s="46">
        <v>33288502</v>
      </c>
      <c r="AE13" s="46">
        <v>7578061</v>
      </c>
      <c r="AF13" s="46">
        <v>173.95995614278081</v>
      </c>
      <c r="AG13" s="46">
        <v>13.77077578866262</v>
      </c>
      <c r="AH13" s="46">
        <v>170.33473631716541</v>
      </c>
      <c r="AI13" s="46">
        <v>0.1377077578866262</v>
      </c>
      <c r="AJ13" s="46">
        <v>1.7395995614278079</v>
      </c>
      <c r="AK13" s="46">
        <v>0.67121699026243964</v>
      </c>
      <c r="AL13" s="46">
        <v>72.638223569216265</v>
      </c>
      <c r="AM13" s="46">
        <v>84.322868368793507</v>
      </c>
      <c r="AN13" s="46">
        <v>86.142970435406184</v>
      </c>
      <c r="AO13" s="46" t="s">
        <v>1008</v>
      </c>
      <c r="AP13" s="46">
        <v>0.93199999999999994</v>
      </c>
      <c r="AQ13" s="46">
        <v>94.836115351198487</v>
      </c>
      <c r="AR13" s="46">
        <v>-79.402615915574629</v>
      </c>
      <c r="AS13" s="46" t="s">
        <v>926</v>
      </c>
      <c r="AT13" s="46">
        <v>7578061</v>
      </c>
      <c r="AU13" s="46">
        <v>0.16535946530100951</v>
      </c>
    </row>
    <row r="14" spans="1:47">
      <c r="A14" s="46" t="s">
        <v>421</v>
      </c>
      <c r="B14" s="46" t="s">
        <v>420</v>
      </c>
      <c r="C14" s="46" t="s">
        <v>131</v>
      </c>
      <c r="D14" s="46" t="s">
        <v>419</v>
      </c>
      <c r="E14" s="46">
        <v>85630874</v>
      </c>
      <c r="F14" s="47">
        <v>6206405</v>
      </c>
      <c r="G14" s="47">
        <v>22715</v>
      </c>
      <c r="H14" s="47">
        <v>131878</v>
      </c>
      <c r="I14" s="47">
        <v>31</v>
      </c>
      <c r="J14" s="47">
        <v>6051812</v>
      </c>
      <c r="K14" s="47">
        <v>1329</v>
      </c>
      <c r="L14" s="47">
        <v>1775</v>
      </c>
      <c r="M14" s="47">
        <v>1480</v>
      </c>
      <c r="N14" s="46">
        <v>0</v>
      </c>
      <c r="O14" s="46">
        <v>7247.8589906719862</v>
      </c>
      <c r="P14" s="46">
        <v>49613.263319022059</v>
      </c>
      <c r="Q14" s="46">
        <v>26.52664738654892</v>
      </c>
      <c r="R14" s="46">
        <v>0.1460871248090852</v>
      </c>
      <c r="T14" s="46">
        <v>2.1248693889618871E-2</v>
      </c>
      <c r="U14" s="46">
        <v>0.7811702740515184</v>
      </c>
      <c r="V14" s="46">
        <v>0.70714285714285718</v>
      </c>
      <c r="W14" s="46">
        <v>1.5835410018120331</v>
      </c>
      <c r="X14" s="46">
        <v>-1.8827020680273001E-2</v>
      </c>
      <c r="Y14" s="46">
        <v>9492</v>
      </c>
      <c r="Z14" s="46">
        <v>198</v>
      </c>
      <c r="AA14" s="46">
        <v>2.085967130214918E-2</v>
      </c>
      <c r="AB14" s="46">
        <v>122153249</v>
      </c>
      <c r="AC14" s="46">
        <v>60062247</v>
      </c>
      <c r="AD14" s="46">
        <v>52530978</v>
      </c>
      <c r="AE14" s="46">
        <v>3772199</v>
      </c>
      <c r="AF14" s="46">
        <v>142.65094269620559</v>
      </c>
      <c r="AG14" s="46">
        <v>7.2478589906719861</v>
      </c>
      <c r="AH14" s="46">
        <v>135.633707417257</v>
      </c>
      <c r="AI14" s="46">
        <v>7.2478589906719862E-2</v>
      </c>
      <c r="AJ14" s="46">
        <v>1.426509426962056</v>
      </c>
      <c r="AK14" s="46">
        <v>0.48396796697415467</v>
      </c>
      <c r="AL14" s="46">
        <v>61.345838885166579</v>
      </c>
      <c r="AM14" s="46">
        <v>70.14087816037005</v>
      </c>
      <c r="AN14" s="46">
        <v>87.460893695835253</v>
      </c>
      <c r="AO14" s="46" t="s">
        <v>1008</v>
      </c>
      <c r="AP14" s="46">
        <v>0.93199999999999994</v>
      </c>
      <c r="AQ14" s="46">
        <v>73.723198287103784</v>
      </c>
      <c r="AR14" s="46">
        <v>-16.508728759519709</v>
      </c>
      <c r="AS14" s="46" t="s">
        <v>926</v>
      </c>
      <c r="AT14" s="46">
        <v>3772199</v>
      </c>
      <c r="AU14" s="46">
        <v>4.4051856810430307E-2</v>
      </c>
    </row>
    <row r="15" spans="1:47">
      <c r="A15" s="46" t="s">
        <v>430</v>
      </c>
      <c r="B15" s="46" t="s">
        <v>431</v>
      </c>
      <c r="C15" s="46" t="s">
        <v>55</v>
      </c>
      <c r="D15" s="46" t="s">
        <v>430</v>
      </c>
      <c r="E15" s="46">
        <v>51709313</v>
      </c>
      <c r="F15" s="47">
        <v>5330662</v>
      </c>
      <c r="G15" s="47">
        <v>156914</v>
      </c>
      <c r="H15" s="47">
        <v>130338</v>
      </c>
      <c r="I15" s="47">
        <v>50</v>
      </c>
      <c r="J15" s="47">
        <v>5043410</v>
      </c>
      <c r="K15" s="47">
        <v>14358</v>
      </c>
      <c r="L15" s="47">
        <v>342</v>
      </c>
      <c r="M15" s="47">
        <v>30630</v>
      </c>
      <c r="N15" s="46">
        <v>105400</v>
      </c>
      <c r="O15" s="46">
        <v>10308.90122249352</v>
      </c>
      <c r="P15" s="46">
        <v>58746.87408823242</v>
      </c>
      <c r="Q15" s="46">
        <v>303.45404124785028</v>
      </c>
      <c r="R15" s="46">
        <v>0.175479995871959</v>
      </c>
      <c r="S15" s="46">
        <v>0.29060721062618589</v>
      </c>
      <c r="T15" s="46">
        <v>2.4450621705146561E-2</v>
      </c>
      <c r="U15" s="46">
        <v>2.6466193367916011</v>
      </c>
      <c r="V15" s="46">
        <v>1.1773584905660379</v>
      </c>
      <c r="W15" s="46">
        <v>41.299275100737518</v>
      </c>
      <c r="X15" s="46">
        <v>-1.027916688047421E-2</v>
      </c>
      <c r="Y15" s="46">
        <v>149489</v>
      </c>
      <c r="Z15" s="46">
        <v>312</v>
      </c>
      <c r="AA15" s="46">
        <v>2.087110088367706E-3</v>
      </c>
      <c r="AB15" s="46">
        <v>65895507</v>
      </c>
      <c r="AC15" s="46">
        <v>38650089</v>
      </c>
      <c r="AD15" s="46">
        <v>28903827</v>
      </c>
      <c r="AE15" s="46">
        <v>3710208</v>
      </c>
      <c r="AF15" s="46">
        <v>127.4345048830952</v>
      </c>
      <c r="AG15" s="46">
        <v>10.308901222493519</v>
      </c>
      <c r="AH15" s="46">
        <v>124.9999556172792</v>
      </c>
      <c r="AI15" s="46">
        <v>0.1030890122249352</v>
      </c>
      <c r="AJ15" s="46">
        <v>1.274345048830952</v>
      </c>
      <c r="AK15" s="46">
        <v>0.28992456349207352</v>
      </c>
      <c r="AL15" s="46">
        <v>55.89675306651241</v>
      </c>
      <c r="AM15" s="46">
        <v>74.744928442580544</v>
      </c>
      <c r="AN15" s="46">
        <v>74.78333879127679</v>
      </c>
      <c r="AO15" s="46" t="s">
        <v>927</v>
      </c>
      <c r="AP15" s="46">
        <v>0.94499999999999995</v>
      </c>
      <c r="AQ15" s="46">
        <v>70.521704779756021</v>
      </c>
      <c r="AR15" s="46">
        <v>-3.8083599634113772</v>
      </c>
      <c r="AS15" s="46" t="s">
        <v>926</v>
      </c>
      <c r="AT15" s="46">
        <v>3710208</v>
      </c>
      <c r="AU15" s="46">
        <v>7.1751253009298341E-2</v>
      </c>
    </row>
    <row r="16" spans="1:47">
      <c r="A16" s="46" t="s">
        <v>413</v>
      </c>
      <c r="B16" s="46" t="s">
        <v>414</v>
      </c>
      <c r="C16" s="46" t="s">
        <v>60</v>
      </c>
      <c r="D16" s="46" t="s">
        <v>413</v>
      </c>
      <c r="E16" s="46">
        <v>277930994</v>
      </c>
      <c r="F16" s="47">
        <v>4266195</v>
      </c>
      <c r="G16" s="47">
        <v>6108</v>
      </c>
      <c r="H16" s="47">
        <v>144129</v>
      </c>
      <c r="I16" s="47">
        <v>2</v>
      </c>
      <c r="J16" s="47">
        <v>4115958</v>
      </c>
      <c r="K16" s="47">
        <v>211</v>
      </c>
      <c r="M16" s="47">
        <v>529</v>
      </c>
      <c r="N16" s="46">
        <v>255882</v>
      </c>
      <c r="O16" s="46">
        <v>1534.9835362370559</v>
      </c>
      <c r="P16" s="46">
        <v>23579.92862069928</v>
      </c>
      <c r="Q16" s="46">
        <v>2.1976678139034762</v>
      </c>
      <c r="R16" s="46">
        <v>6.5097039135631404E-2</v>
      </c>
      <c r="S16" s="46">
        <v>2.0673591733689749E-3</v>
      </c>
      <c r="T16" s="46">
        <v>3.3783969087207689E-2</v>
      </c>
      <c r="U16" s="46">
        <v>2.1483321504613202</v>
      </c>
      <c r="V16" s="46">
        <v>0.76190476190476186</v>
      </c>
      <c r="W16" s="46">
        <v>0.1555884664768879</v>
      </c>
      <c r="X16" s="46">
        <v>-7.3054323550719689E-3</v>
      </c>
      <c r="Y16" s="46">
        <v>3027</v>
      </c>
      <c r="Z16" s="46">
        <v>32</v>
      </c>
      <c r="AA16" s="46">
        <v>1.057152296002643E-2</v>
      </c>
      <c r="AB16" s="46">
        <v>286963578</v>
      </c>
      <c r="AC16" s="46">
        <v>170143626</v>
      </c>
      <c r="AD16" s="46">
        <v>116819952</v>
      </c>
      <c r="AE16" s="46">
        <v>0</v>
      </c>
      <c r="AF16" s="46">
        <v>103.2499376445939</v>
      </c>
      <c r="AG16" s="46">
        <v>1.5349835362370561</v>
      </c>
      <c r="AH16" s="46">
        <v>94.459927416371556</v>
      </c>
      <c r="AI16" s="46">
        <v>1.534983536237056E-2</v>
      </c>
      <c r="AJ16" s="46">
        <v>1.0324993764459389</v>
      </c>
      <c r="AK16" s="46">
        <v>0.5377773736167043</v>
      </c>
      <c r="AL16" s="46">
        <v>42.03199877736558</v>
      </c>
      <c r="AM16" s="46">
        <v>61.21793886722832</v>
      </c>
      <c r="AN16" s="46">
        <v>68.659611145233256</v>
      </c>
      <c r="AO16" s="46" t="s">
        <v>1029</v>
      </c>
      <c r="AP16" s="46">
        <v>0.78</v>
      </c>
      <c r="AQ16" s="46">
        <v>41.80245921762868</v>
      </c>
      <c r="AR16" s="46">
        <v>134.44482822923121</v>
      </c>
      <c r="AS16" s="46" t="s">
        <v>1059</v>
      </c>
      <c r="AT16" s="46">
        <v>0</v>
      </c>
      <c r="AU16" s="46">
        <v>0</v>
      </c>
    </row>
    <row r="17" spans="1:47">
      <c r="A17" s="46" t="s">
        <v>424</v>
      </c>
      <c r="B17" s="46" t="s">
        <v>425</v>
      </c>
      <c r="C17" s="46" t="s">
        <v>116</v>
      </c>
      <c r="D17" s="46" t="s">
        <v>424</v>
      </c>
      <c r="E17" s="46">
        <v>37783409</v>
      </c>
      <c r="F17" s="47">
        <v>4213199</v>
      </c>
      <c r="G17" s="47">
        <v>390882</v>
      </c>
      <c r="H17" s="47">
        <v>99742</v>
      </c>
      <c r="I17" s="47">
        <v>22</v>
      </c>
      <c r="J17" s="47">
        <v>3722575</v>
      </c>
      <c r="K17" s="47">
        <v>12510</v>
      </c>
      <c r="L17" s="47">
        <v>1825</v>
      </c>
      <c r="M17" s="47">
        <v>11108</v>
      </c>
      <c r="N17" s="46">
        <v>71137</v>
      </c>
      <c r="O17" s="46">
        <v>11150.923411913411</v>
      </c>
      <c r="P17" s="46">
        <v>73901.743487465617</v>
      </c>
      <c r="Q17" s="46">
        <v>1034.533437678956</v>
      </c>
      <c r="R17" s="46">
        <v>0.15088850256698891</v>
      </c>
      <c r="S17" s="46">
        <v>0.15614940185838591</v>
      </c>
      <c r="T17" s="46">
        <v>2.3673697824384748E-2</v>
      </c>
      <c r="U17" s="46">
        <v>1.1053832175582849</v>
      </c>
      <c r="V17" s="46">
        <v>0.65849923430321589</v>
      </c>
      <c r="W17" s="46">
        <v>32.429199659716097</v>
      </c>
      <c r="X17" s="46">
        <v>-1.1614607080347689E-2</v>
      </c>
      <c r="Y17" s="46">
        <v>85770</v>
      </c>
      <c r="Z17" s="46">
        <v>2150</v>
      </c>
      <c r="AA17" s="46">
        <v>2.5067039757490969E-2</v>
      </c>
      <c r="AB17" s="46">
        <v>48215692</v>
      </c>
      <c r="AC17" s="46">
        <v>21846931</v>
      </c>
      <c r="AD17" s="46">
        <v>21240294</v>
      </c>
      <c r="AE17" s="46">
        <v>7744938</v>
      </c>
      <c r="AF17" s="46">
        <v>127.6107510574284</v>
      </c>
      <c r="AG17" s="46">
        <v>11.150923411913411</v>
      </c>
      <c r="AH17" s="46">
        <v>126.00059936359899</v>
      </c>
      <c r="AI17" s="46">
        <v>0.1115092341191341</v>
      </c>
      <c r="AJ17" s="46">
        <v>1.2761075105742841</v>
      </c>
      <c r="AK17" s="46">
        <v>0.330941551621242</v>
      </c>
      <c r="AL17" s="46">
        <v>56.215928001626317</v>
      </c>
      <c r="AM17" s="46">
        <v>57.821492496878733</v>
      </c>
      <c r="AN17" s="46">
        <v>97.223239273287405</v>
      </c>
      <c r="AO17" s="46" t="s">
        <v>934</v>
      </c>
      <c r="AP17" s="46">
        <v>0.94099999999999995</v>
      </c>
      <c r="AQ17" s="46">
        <v>71.191781784433473</v>
      </c>
      <c r="AR17" s="46">
        <v>-7.6539534522581452</v>
      </c>
      <c r="AS17" s="46" t="s">
        <v>926</v>
      </c>
      <c r="AT17" s="46">
        <v>7744938</v>
      </c>
      <c r="AU17" s="46">
        <v>0.20498250965125989</v>
      </c>
    </row>
    <row r="18" spans="1:47">
      <c r="A18" s="46" t="s">
        <v>426</v>
      </c>
      <c r="B18" s="46" t="s">
        <v>427</v>
      </c>
      <c r="C18" s="46" t="s">
        <v>262</v>
      </c>
      <c r="D18" s="46" t="s">
        <v>426</v>
      </c>
      <c r="E18" s="46">
        <v>130996952</v>
      </c>
      <c r="F18" s="47">
        <v>4113789</v>
      </c>
      <c r="G18" s="47">
        <v>477527</v>
      </c>
      <c r="H18" s="47">
        <v>300303</v>
      </c>
      <c r="I18" s="47">
        <v>202</v>
      </c>
      <c r="J18" s="47">
        <v>3335959</v>
      </c>
      <c r="K18" s="47">
        <v>5749</v>
      </c>
      <c r="L18" s="47">
        <v>4798</v>
      </c>
      <c r="M18" s="47">
        <v>30671</v>
      </c>
      <c r="N18" s="46">
        <v>63276</v>
      </c>
      <c r="O18" s="46">
        <v>3140.370014105366</v>
      </c>
      <c r="P18" s="46">
        <v>9690.1651574305324</v>
      </c>
      <c r="Q18" s="46">
        <v>364.53290913211481</v>
      </c>
      <c r="R18" s="46">
        <v>0.32407806916451709</v>
      </c>
      <c r="S18" s="46">
        <v>0.48471774448448068</v>
      </c>
      <c r="T18" s="46">
        <v>7.299912562360393E-2</v>
      </c>
      <c r="U18" s="46">
        <v>3.2253590246926329</v>
      </c>
      <c r="V18" s="46">
        <v>1.015665796344648</v>
      </c>
      <c r="W18" s="46">
        <v>13.61787410137604</v>
      </c>
      <c r="X18" s="46">
        <v>-7.8773571464745007E-3</v>
      </c>
      <c r="Y18" s="46">
        <v>124873</v>
      </c>
      <c r="Z18" s="46">
        <v>778</v>
      </c>
      <c r="AA18" s="46">
        <v>6.2303300152955401E-3</v>
      </c>
      <c r="AB18" s="46">
        <v>148938454</v>
      </c>
      <c r="AC18" s="46">
        <v>81916351</v>
      </c>
      <c r="AD18" s="46">
        <v>72846741</v>
      </c>
      <c r="AE18" s="46">
        <v>0</v>
      </c>
      <c r="AF18" s="46">
        <v>113.69612172350389</v>
      </c>
      <c r="AG18" s="46">
        <v>3.140370014105367</v>
      </c>
      <c r="AH18" s="46">
        <v>105.46687956525891</v>
      </c>
      <c r="AI18" s="46">
        <v>3.1403700141053661E-2</v>
      </c>
      <c r="AJ18" s="46">
        <v>1.136961217235039</v>
      </c>
      <c r="AK18" s="46">
        <v>3.1481648519577771E-2</v>
      </c>
      <c r="AL18" s="46">
        <v>55.609493112480969</v>
      </c>
      <c r="AM18" s="46">
        <v>62.533020615624707</v>
      </c>
      <c r="AN18" s="46">
        <v>88.928205554468605</v>
      </c>
      <c r="AO18" s="46" t="s">
        <v>923</v>
      </c>
      <c r="AP18" s="46">
        <v>0.8</v>
      </c>
      <c r="AQ18" s="46">
        <v>48.618818703506939</v>
      </c>
      <c r="AR18" s="46">
        <v>1697.908329291949</v>
      </c>
      <c r="AS18" s="46" t="s">
        <v>1058</v>
      </c>
      <c r="AT18" s="46">
        <v>0</v>
      </c>
      <c r="AU18" s="46">
        <v>0</v>
      </c>
    </row>
    <row r="19" spans="1:47">
      <c r="A19" s="46" t="s">
        <v>417</v>
      </c>
      <c r="B19" s="46" t="s">
        <v>418</v>
      </c>
      <c r="C19" s="46" t="s">
        <v>116</v>
      </c>
      <c r="D19" s="46" t="s">
        <v>417</v>
      </c>
      <c r="E19" s="46">
        <v>43333101</v>
      </c>
      <c r="F19" s="47">
        <v>3702473</v>
      </c>
      <c r="G19" s="47">
        <v>93965</v>
      </c>
      <c r="H19" s="47">
        <v>97239</v>
      </c>
      <c r="I19" s="47">
        <v>75</v>
      </c>
      <c r="J19" s="47">
        <v>3511269</v>
      </c>
      <c r="K19" s="47">
        <v>2818</v>
      </c>
      <c r="L19" s="47">
        <v>177</v>
      </c>
      <c r="M19" s="47">
        <v>2810</v>
      </c>
      <c r="N19" s="46">
        <v>12568</v>
      </c>
      <c r="O19" s="46">
        <v>8544.2142716719027</v>
      </c>
      <c r="P19" s="46">
        <v>39130.626723437133</v>
      </c>
      <c r="Q19" s="46">
        <v>216.8434703069139</v>
      </c>
      <c r="R19" s="46">
        <v>0.21835107145254029</v>
      </c>
      <c r="S19" s="46">
        <v>0.22358370464672181</v>
      </c>
      <c r="T19" s="46">
        <v>2.6263257017674398E-2</v>
      </c>
      <c r="U19" s="46">
        <v>0.94971782144557015</v>
      </c>
      <c r="V19" s="46">
        <v>0.77983691623424756</v>
      </c>
      <c r="W19" s="46">
        <v>9.2093900358395437</v>
      </c>
      <c r="X19" s="46">
        <v>-6.4251986548049854E-3</v>
      </c>
      <c r="Y19" s="46">
        <v>27935</v>
      </c>
      <c r="Z19" s="46">
        <v>1052</v>
      </c>
      <c r="AA19" s="46">
        <v>3.7658850903884017E-2</v>
      </c>
      <c r="AB19" s="46">
        <v>28792562</v>
      </c>
      <c r="AC19" s="46">
        <v>14813184</v>
      </c>
      <c r="AD19" s="46">
        <v>14000058</v>
      </c>
      <c r="AE19" s="46">
        <v>0</v>
      </c>
      <c r="AF19" s="46">
        <v>66.444730092129802</v>
      </c>
      <c r="AG19" s="46">
        <v>8.5442142716719029</v>
      </c>
      <c r="AH19" s="46">
        <v>68.34447135458872</v>
      </c>
      <c r="AI19" s="46">
        <v>8.544214271671903E-2</v>
      </c>
      <c r="AJ19" s="46">
        <v>0.664447300921298</v>
      </c>
      <c r="AK19" s="46">
        <v>0.14704001912994871</v>
      </c>
      <c r="AL19" s="46">
        <v>32.307999374427418</v>
      </c>
      <c r="AM19" s="46">
        <v>34.184454050495951</v>
      </c>
      <c r="AN19" s="46">
        <v>94.510795248340941</v>
      </c>
      <c r="AO19" s="46" t="s">
        <v>923</v>
      </c>
      <c r="AP19" s="46">
        <v>0.8</v>
      </c>
      <c r="AQ19" s="46">
        <v>35.122106308523833</v>
      </c>
      <c r="AR19" s="46">
        <v>593.0000196179983</v>
      </c>
      <c r="AS19" s="46" t="s">
        <v>1057</v>
      </c>
      <c r="AT19" s="46">
        <v>0</v>
      </c>
      <c r="AU19" s="46">
        <v>0</v>
      </c>
    </row>
    <row r="20" spans="1:47">
      <c r="A20" s="46" t="s">
        <v>422</v>
      </c>
      <c r="B20" s="46" t="s">
        <v>423</v>
      </c>
      <c r="C20" s="46" t="s">
        <v>110</v>
      </c>
      <c r="D20" s="46" t="s">
        <v>422</v>
      </c>
      <c r="E20" s="46">
        <v>60447970</v>
      </c>
      <c r="F20" s="47">
        <v>3526054</v>
      </c>
      <c r="G20" s="47">
        <v>146649</v>
      </c>
      <c r="H20" s="47">
        <v>92453</v>
      </c>
      <c r="I20" s="47">
        <v>82</v>
      </c>
      <c r="J20" s="47">
        <v>3286952</v>
      </c>
      <c r="K20" s="47">
        <v>5505</v>
      </c>
      <c r="L20" s="47">
        <v>546</v>
      </c>
      <c r="M20" s="47">
        <v>4482</v>
      </c>
      <c r="N20" s="46">
        <v>25430</v>
      </c>
      <c r="O20" s="46">
        <v>5833.2049860400602</v>
      </c>
      <c r="P20" s="46">
        <v>35656.062560909821</v>
      </c>
      <c r="Q20" s="46">
        <v>242.6036804875333</v>
      </c>
      <c r="R20" s="46">
        <v>0.16359644243038421</v>
      </c>
      <c r="S20" s="46">
        <v>0.17624852536374361</v>
      </c>
      <c r="T20" s="46">
        <v>2.621996146400481E-2</v>
      </c>
      <c r="U20" s="46">
        <v>0.91038440641130125</v>
      </c>
      <c r="V20" s="46">
        <v>1.7397590361445781</v>
      </c>
      <c r="W20" s="46">
        <v>12.67158233057998</v>
      </c>
      <c r="X20" s="46">
        <v>-1.2101964832585931E-2</v>
      </c>
      <c r="Y20" s="46">
        <v>53618</v>
      </c>
      <c r="Z20" s="46">
        <v>722</v>
      </c>
      <c r="AA20" s="46">
        <v>1.3465627214741319E-2</v>
      </c>
      <c r="AB20" s="46">
        <v>28317883</v>
      </c>
      <c r="AC20" s="46">
        <v>19171775</v>
      </c>
      <c r="AD20" s="46">
        <v>16072851</v>
      </c>
      <c r="AE20" s="46">
        <v>0</v>
      </c>
      <c r="AF20" s="46">
        <v>46.846706349278563</v>
      </c>
      <c r="AG20" s="46">
        <v>5.8332049860400614</v>
      </c>
      <c r="AH20" s="46">
        <v>47.995240700390767</v>
      </c>
      <c r="AI20" s="46">
        <v>5.8332049860400602E-2</v>
      </c>
      <c r="AJ20" s="46">
        <v>0.46846706349278561</v>
      </c>
      <c r="AK20" s="46">
        <v>5.8456884490910119E-2</v>
      </c>
      <c r="AL20" s="46">
        <v>26.589562891855589</v>
      </c>
      <c r="AM20" s="46">
        <v>31.716160195288609</v>
      </c>
      <c r="AN20" s="46">
        <v>83.836008924577925</v>
      </c>
      <c r="AO20" s="46" t="s">
        <v>1056</v>
      </c>
      <c r="AP20" s="46">
        <v>0.66</v>
      </c>
      <c r="AQ20" s="46">
        <v>21.292618081301988</v>
      </c>
      <c r="AR20" s="46">
        <v>2524.905805565274</v>
      </c>
      <c r="AS20" s="46" t="s">
        <v>1055</v>
      </c>
      <c r="AT20" s="46">
        <v>0</v>
      </c>
      <c r="AU20" s="46">
        <v>0</v>
      </c>
    </row>
    <row r="21" spans="1:47">
      <c r="A21" s="46" t="s">
        <v>411</v>
      </c>
      <c r="B21" s="46" t="s">
        <v>412</v>
      </c>
      <c r="C21" s="46" t="s">
        <v>91</v>
      </c>
      <c r="D21" s="46" t="s">
        <v>411</v>
      </c>
      <c r="E21" s="46">
        <v>17192672</v>
      </c>
      <c r="F21" s="47">
        <v>3343146</v>
      </c>
      <c r="G21" s="47">
        <v>497013</v>
      </c>
      <c r="H21" s="47">
        <v>21080</v>
      </c>
      <c r="I21" s="47">
        <v>7</v>
      </c>
      <c r="J21" s="47">
        <v>2825053</v>
      </c>
      <c r="K21" s="47">
        <v>17463</v>
      </c>
      <c r="L21" s="47">
        <v>407</v>
      </c>
      <c r="M21" s="47">
        <v>32484</v>
      </c>
      <c r="N21" s="46">
        <v>0</v>
      </c>
      <c r="O21" s="46">
        <v>19445.179899901541</v>
      </c>
      <c r="P21" s="46">
        <v>122769.7416666822</v>
      </c>
      <c r="Q21" s="46">
        <v>2890.84209830793</v>
      </c>
      <c r="R21" s="46">
        <v>0.15838739770826329</v>
      </c>
      <c r="T21" s="46">
        <v>6.3054380514641004E-3</v>
      </c>
      <c r="U21" s="46">
        <v>1.7597511485071891</v>
      </c>
      <c r="V21" s="46">
        <v>0.51037344398340245</v>
      </c>
      <c r="W21" s="46">
        <v>147.36594089122889</v>
      </c>
      <c r="X21" s="46">
        <v>-1.440267044677929E-2</v>
      </c>
      <c r="Y21" s="46">
        <v>177353</v>
      </c>
      <c r="Z21" s="46">
        <v>123</v>
      </c>
      <c r="AA21" s="46">
        <v>6.9353210828122444E-4</v>
      </c>
      <c r="AB21" s="46">
        <v>30291622</v>
      </c>
      <c r="AC21" s="46">
        <v>13330480</v>
      </c>
      <c r="AD21" s="46">
        <v>12258952</v>
      </c>
      <c r="AE21" s="46">
        <v>5569554</v>
      </c>
      <c r="AF21" s="46">
        <v>176.18914616645981</v>
      </c>
      <c r="AG21" s="46">
        <v>19.445179899901539</v>
      </c>
      <c r="AH21" s="46">
        <v>178.01541144971529</v>
      </c>
      <c r="AI21" s="46">
        <v>0.19445179899901541</v>
      </c>
      <c r="AJ21" s="46">
        <v>1.761891461664598</v>
      </c>
      <c r="AK21" s="46">
        <v>1.1208903421178511</v>
      </c>
      <c r="AL21" s="46">
        <v>71.303355289974704</v>
      </c>
      <c r="AM21" s="46">
        <v>77.535824565256632</v>
      </c>
      <c r="AN21" s="46">
        <v>91.961819829443513</v>
      </c>
      <c r="AO21" s="46" t="s">
        <v>934</v>
      </c>
      <c r="AP21" s="46">
        <v>0.94099999999999995</v>
      </c>
      <c r="AQ21" s="46">
        <v>102.34217317122079</v>
      </c>
      <c r="AR21" s="46">
        <v>-61.326254814746839</v>
      </c>
      <c r="AS21" s="46" t="s">
        <v>926</v>
      </c>
      <c r="AT21" s="46">
        <v>5569554</v>
      </c>
      <c r="AU21" s="46">
        <v>0.32394929653750149</v>
      </c>
    </row>
    <row r="22" spans="1:47">
      <c r="A22" s="46" t="s">
        <v>386</v>
      </c>
      <c r="B22" s="46" t="s">
        <v>387</v>
      </c>
      <c r="C22" s="46" t="s">
        <v>60</v>
      </c>
      <c r="D22" s="46" t="s">
        <v>386</v>
      </c>
      <c r="E22" s="46">
        <v>111803083</v>
      </c>
      <c r="F22" s="47">
        <v>2965361</v>
      </c>
      <c r="G22" s="47">
        <v>128227</v>
      </c>
      <c r="H22" s="47">
        <v>52148</v>
      </c>
      <c r="I22" s="47">
        <v>13</v>
      </c>
      <c r="J22" s="47">
        <v>2784986</v>
      </c>
      <c r="K22" s="47">
        <v>2382</v>
      </c>
      <c r="L22" s="47">
        <v>899</v>
      </c>
      <c r="M22" s="47">
        <v>28621</v>
      </c>
      <c r="N22" s="46">
        <v>83434</v>
      </c>
      <c r="O22" s="46">
        <v>2652.3070030188701</v>
      </c>
      <c r="P22" s="46">
        <v>23046.099721597118</v>
      </c>
      <c r="Q22" s="46">
        <v>114.69003945087989</v>
      </c>
      <c r="R22" s="46">
        <v>0.1150870227526318</v>
      </c>
      <c r="S22" s="46">
        <v>0.34303761056643572</v>
      </c>
      <c r="T22" s="46">
        <v>1.7585717219589792E-2</v>
      </c>
      <c r="U22" s="46">
        <v>8.5684337531106252</v>
      </c>
      <c r="V22" s="46">
        <v>1.562162162162162</v>
      </c>
      <c r="W22" s="46">
        <v>14.518638734037159</v>
      </c>
      <c r="X22" s="46">
        <v>-9.2090491762024679E-3</v>
      </c>
      <c r="Y22" s="46">
        <v>113626</v>
      </c>
      <c r="Z22" s="46">
        <v>578</v>
      </c>
      <c r="AA22" s="46">
        <v>5.0868639219896856E-3</v>
      </c>
      <c r="AB22" s="46">
        <v>113364030</v>
      </c>
      <c r="AC22" s="46">
        <v>56110301</v>
      </c>
      <c r="AD22" s="46">
        <v>52393229</v>
      </c>
      <c r="AE22" s="46">
        <v>3327416</v>
      </c>
      <c r="AF22" s="46">
        <v>101.3961573850338</v>
      </c>
      <c r="AG22" s="46">
        <v>2.65230700301887</v>
      </c>
      <c r="AH22" s="46">
        <v>93.908848649549327</v>
      </c>
      <c r="AI22" s="46">
        <v>2.6523070030188702E-2</v>
      </c>
      <c r="AJ22" s="46">
        <v>1.013961573850338</v>
      </c>
      <c r="AK22" s="46">
        <v>0.51610741360325452</v>
      </c>
      <c r="AL22" s="46">
        <v>46.86206103994467</v>
      </c>
      <c r="AM22" s="46">
        <v>50.186720700716279</v>
      </c>
      <c r="AN22" s="46">
        <v>93.37541960432543</v>
      </c>
      <c r="AO22" s="46" t="s">
        <v>1029</v>
      </c>
      <c r="AP22" s="46">
        <v>0.78</v>
      </c>
      <c r="AQ22" s="46">
        <v>42.196808383182073</v>
      </c>
      <c r="AR22" s="46">
        <v>138.13061590647959</v>
      </c>
      <c r="AS22" s="46" t="s">
        <v>1054</v>
      </c>
      <c r="AT22" s="46">
        <v>3327416</v>
      </c>
      <c r="AU22" s="46">
        <v>2.976139754571884E-2</v>
      </c>
    </row>
    <row r="23" spans="1:47">
      <c r="A23" s="46" t="s">
        <v>330</v>
      </c>
      <c r="B23" s="46" t="s">
        <v>331</v>
      </c>
      <c r="C23" s="46" t="s">
        <v>60</v>
      </c>
      <c r="D23" s="46" t="s">
        <v>330</v>
      </c>
      <c r="E23" s="46">
        <v>32997793</v>
      </c>
      <c r="F23" s="47">
        <v>2786219</v>
      </c>
      <c r="G23" s="47">
        <v>39927</v>
      </c>
      <c r="H23" s="47">
        <v>31678</v>
      </c>
      <c r="I23" s="47">
        <v>23</v>
      </c>
      <c r="J23" s="47">
        <v>2714614</v>
      </c>
      <c r="K23" s="47">
        <v>2714</v>
      </c>
      <c r="L23" s="47">
        <v>248</v>
      </c>
      <c r="M23" s="47">
        <v>2888</v>
      </c>
      <c r="N23" s="46">
        <v>106282</v>
      </c>
      <c r="O23" s="46">
        <v>8443.6525800377021</v>
      </c>
      <c r="P23" s="46">
        <v>127800.5229016377</v>
      </c>
      <c r="Q23" s="46">
        <v>120.9990013574544</v>
      </c>
      <c r="R23" s="46">
        <v>6.6068998688967803E-2</v>
      </c>
      <c r="S23" s="46">
        <v>2.7172992604580271E-2</v>
      </c>
      <c r="T23" s="46">
        <v>1.136952981800785E-2</v>
      </c>
      <c r="U23" s="46">
        <v>0.94347357065803672</v>
      </c>
      <c r="V23" s="46">
        <v>0.73737373737373735</v>
      </c>
      <c r="W23" s="46">
        <v>9.466001040043583</v>
      </c>
      <c r="X23" s="46">
        <v>-1.0474550161259699E-2</v>
      </c>
      <c r="Y23" s="46">
        <v>21865</v>
      </c>
      <c r="Z23" s="46">
        <v>146</v>
      </c>
      <c r="AA23" s="46">
        <v>6.6773382117539448E-3</v>
      </c>
      <c r="AB23" s="46">
        <v>59278598</v>
      </c>
      <c r="AC23" s="46">
        <v>26023070</v>
      </c>
      <c r="AD23" s="46">
        <v>25647708</v>
      </c>
      <c r="AE23" s="46">
        <v>7809058</v>
      </c>
      <c r="AF23" s="46">
        <v>179.64412953314789</v>
      </c>
      <c r="AG23" s="46">
        <v>8.4436525800377016</v>
      </c>
      <c r="AH23" s="46">
        <v>170.1233691598708</v>
      </c>
      <c r="AI23" s="46">
        <v>8.4436525800377027E-2</v>
      </c>
      <c r="AJ23" s="46">
        <v>1.796441295331479</v>
      </c>
      <c r="AK23" s="46">
        <v>0.47644398520834408</v>
      </c>
      <c r="AL23" s="46">
        <v>77.725525461657384</v>
      </c>
      <c r="AM23" s="46">
        <v>78.863062144792536</v>
      </c>
      <c r="AN23" s="46">
        <v>98.557579870476445</v>
      </c>
      <c r="AO23" s="46" t="s">
        <v>1029</v>
      </c>
      <c r="AP23" s="46">
        <v>0.78</v>
      </c>
      <c r="AQ23" s="46">
        <v>78.504863097965369</v>
      </c>
      <c r="AR23" s="46">
        <v>-45.771049596309084</v>
      </c>
      <c r="AS23" s="46" t="s">
        <v>926</v>
      </c>
      <c r="AT23" s="46">
        <v>7809058</v>
      </c>
      <c r="AU23" s="46">
        <v>0.23665394834133299</v>
      </c>
    </row>
    <row r="24" spans="1:47">
      <c r="A24" s="46" t="s">
        <v>406</v>
      </c>
      <c r="B24" s="46" t="s">
        <v>407</v>
      </c>
      <c r="C24" s="46" t="s">
        <v>52</v>
      </c>
      <c r="D24" s="46" t="s">
        <v>406</v>
      </c>
      <c r="E24" s="46">
        <v>38246472</v>
      </c>
      <c r="F24" s="47">
        <v>2539930</v>
      </c>
      <c r="G24" s="47">
        <v>421809</v>
      </c>
      <c r="H24" s="47">
        <v>30787</v>
      </c>
      <c r="I24" s="47">
        <v>44</v>
      </c>
      <c r="J24" s="47">
        <v>2087334</v>
      </c>
      <c r="K24" s="47">
        <v>11490</v>
      </c>
      <c r="L24" s="47">
        <v>752</v>
      </c>
      <c r="M24" s="47">
        <v>25466</v>
      </c>
      <c r="N24" s="46">
        <v>0</v>
      </c>
      <c r="O24" s="46">
        <v>6640.9523994788333</v>
      </c>
      <c r="P24" s="46">
        <v>140335.3726325398</v>
      </c>
      <c r="Q24" s="46">
        <v>1102.870351022181</v>
      </c>
      <c r="R24" s="46">
        <v>4.732201350879503E-2</v>
      </c>
      <c r="T24" s="46">
        <v>1.212120019055643E-2</v>
      </c>
      <c r="U24" s="46">
        <v>0.91095106212382748</v>
      </c>
      <c r="V24" s="46">
        <v>1.9351851851851849</v>
      </c>
      <c r="W24" s="46">
        <v>97.17945824052552</v>
      </c>
      <c r="X24" s="46">
        <v>3.3683249541408512E-3</v>
      </c>
      <c r="Y24" s="46">
        <v>260174</v>
      </c>
      <c r="Z24" s="46">
        <v>418</v>
      </c>
      <c r="AA24" s="46">
        <v>1.606617110087864E-3</v>
      </c>
      <c r="AB24" s="46">
        <v>71315287</v>
      </c>
      <c r="AC24" s="46">
        <v>31903352</v>
      </c>
      <c r="AD24" s="46">
        <v>29528397</v>
      </c>
      <c r="AE24" s="46">
        <v>9883538</v>
      </c>
      <c r="AF24" s="46">
        <v>186.46239318491911</v>
      </c>
      <c r="AG24" s="46">
        <v>6.6409523994788344</v>
      </c>
      <c r="AH24" s="46">
        <v>174.45710626590599</v>
      </c>
      <c r="AI24" s="46">
        <v>6.6409523994788333E-2</v>
      </c>
      <c r="AJ24" s="46">
        <v>1.8646239318491911</v>
      </c>
      <c r="AK24" s="46">
        <v>0.70688611488139352</v>
      </c>
      <c r="AL24" s="46">
        <v>77.205544605525972</v>
      </c>
      <c r="AM24" s="46">
        <v>83.415150030047215</v>
      </c>
      <c r="AN24" s="46">
        <v>92.555782226268903</v>
      </c>
      <c r="AO24" s="46" t="s">
        <v>934</v>
      </c>
      <c r="AP24" s="46">
        <v>0.94099999999999995</v>
      </c>
      <c r="AQ24" s="46">
        <v>94.371508392983273</v>
      </c>
      <c r="AR24" s="46">
        <v>-73.277953249542207</v>
      </c>
      <c r="AS24" s="46" t="s">
        <v>926</v>
      </c>
      <c r="AT24" s="46">
        <v>9883538</v>
      </c>
      <c r="AU24" s="46">
        <v>0.25841698549345937</v>
      </c>
    </row>
    <row r="25" spans="1:47">
      <c r="A25" s="46" t="s">
        <v>410</v>
      </c>
      <c r="B25" s="46" t="s">
        <v>409</v>
      </c>
      <c r="C25" s="46" t="s">
        <v>116</v>
      </c>
      <c r="D25" s="46" t="s">
        <v>408</v>
      </c>
      <c r="E25" s="46">
        <v>10739270</v>
      </c>
      <c r="F25" s="47">
        <v>2528156</v>
      </c>
      <c r="G25" s="47">
        <v>87079</v>
      </c>
      <c r="H25" s="47">
        <v>36617</v>
      </c>
      <c r="I25" s="47">
        <v>32</v>
      </c>
      <c r="J25" s="47">
        <v>2404460</v>
      </c>
      <c r="K25" s="47">
        <v>79</v>
      </c>
      <c r="L25" s="47">
        <v>432</v>
      </c>
      <c r="M25" s="47">
        <v>3959</v>
      </c>
      <c r="N25" s="46">
        <v>137804</v>
      </c>
      <c r="O25" s="46">
        <v>23541.227662587869</v>
      </c>
      <c r="P25" s="46">
        <v>442457.6810155625</v>
      </c>
      <c r="Q25" s="46">
        <v>810.84654729790759</v>
      </c>
      <c r="R25" s="46">
        <v>5.3205602869305493E-2</v>
      </c>
      <c r="S25" s="46">
        <v>2.872920960204348E-2</v>
      </c>
      <c r="T25" s="46">
        <v>1.4483679013478599E-2</v>
      </c>
      <c r="U25" s="46">
        <v>1.2828670842032011</v>
      </c>
      <c r="V25" s="46">
        <v>0.74712643678160917</v>
      </c>
      <c r="W25" s="46">
        <v>61.306375040921239</v>
      </c>
      <c r="X25" s="46">
        <v>-1.147864168659735E-2</v>
      </c>
      <c r="Y25" s="46">
        <v>46087</v>
      </c>
      <c r="Z25" s="46">
        <v>325</v>
      </c>
      <c r="AA25" s="46">
        <v>7.0518801397357169E-3</v>
      </c>
      <c r="AB25" s="46">
        <v>16012615</v>
      </c>
      <c r="AC25" s="46">
        <v>6855980</v>
      </c>
      <c r="AD25" s="46">
        <v>6700424</v>
      </c>
      <c r="AE25" s="46">
        <v>2861728</v>
      </c>
      <c r="AF25" s="46">
        <v>149.10338412201199</v>
      </c>
      <c r="AG25" s="46">
        <v>23.541227662587861</v>
      </c>
      <c r="AH25" s="46">
        <v>157.73427337239869</v>
      </c>
      <c r="AI25" s="46">
        <v>0.23541227662587871</v>
      </c>
      <c r="AJ25" s="46">
        <v>1.4910338412201201</v>
      </c>
      <c r="AK25" s="46">
        <v>0.44214364663519962</v>
      </c>
      <c r="AL25" s="46">
        <v>62.391801304930411</v>
      </c>
      <c r="AM25" s="46">
        <v>63.840279646568163</v>
      </c>
      <c r="AN25" s="46">
        <v>97.731090230718294</v>
      </c>
      <c r="AO25" s="46" t="s">
        <v>927</v>
      </c>
      <c r="AP25" s="46">
        <v>0.94499999999999995</v>
      </c>
      <c r="AQ25" s="46">
        <v>93.992576660238541</v>
      </c>
      <c r="AR25" s="46">
        <v>-114.8448935274746</v>
      </c>
      <c r="AS25" s="46" t="s">
        <v>926</v>
      </c>
      <c r="AT25" s="46">
        <v>2861728</v>
      </c>
      <c r="AU25" s="46">
        <v>0.26647323328308159</v>
      </c>
    </row>
    <row r="26" spans="1:47">
      <c r="A26" s="46" t="s">
        <v>415</v>
      </c>
      <c r="B26" s="46" t="s">
        <v>416</v>
      </c>
      <c r="C26" s="46" t="s">
        <v>55</v>
      </c>
      <c r="D26" s="46" t="s">
        <v>415</v>
      </c>
      <c r="E26" s="46">
        <v>33671559</v>
      </c>
      <c r="F26" s="47">
        <v>2375813</v>
      </c>
      <c r="G26" s="46" t="s">
        <v>23</v>
      </c>
      <c r="H26" s="47">
        <v>203067</v>
      </c>
      <c r="I26" s="47">
        <v>48</v>
      </c>
      <c r="J26" s="46" t="s">
        <v>23</v>
      </c>
      <c r="K26" s="46" t="s">
        <v>23</v>
      </c>
      <c r="L26" s="47">
        <v>938</v>
      </c>
      <c r="M26" s="47">
        <v>17128</v>
      </c>
      <c r="N26" s="46">
        <v>98455</v>
      </c>
      <c r="O26" s="46">
        <v>7055.8449639946884</v>
      </c>
      <c r="P26" s="46">
        <v>66432.183909274885</v>
      </c>
      <c r="R26" s="46">
        <v>0.1062112450439792</v>
      </c>
      <c r="S26" s="46">
        <v>0.17396780254938801</v>
      </c>
      <c r="T26" s="46">
        <v>8.5472636103935795E-2</v>
      </c>
      <c r="U26" s="46">
        <v>3.411463570710302</v>
      </c>
      <c r="V26" s="46">
        <v>1.5023041474654379</v>
      </c>
      <c r="W26" s="46">
        <v>31.665554048999379</v>
      </c>
      <c r="X26" s="46">
        <v>-2.732922832834897E-3</v>
      </c>
      <c r="Y26" s="46">
        <v>74636</v>
      </c>
      <c r="Z26" s="46">
        <v>326</v>
      </c>
      <c r="AA26" s="46">
        <v>4.3678653732783096E-3</v>
      </c>
      <c r="AB26" s="46">
        <v>51466857</v>
      </c>
      <c r="AC26" s="46">
        <v>24624624</v>
      </c>
      <c r="AD26" s="46">
        <v>21889294</v>
      </c>
      <c r="AE26" s="46">
        <v>4952939</v>
      </c>
      <c r="AF26" s="46">
        <v>152.84964084971531</v>
      </c>
      <c r="AG26" s="46">
        <v>7.0558449639946872</v>
      </c>
      <c r="AH26" s="46">
        <v>144.62052172873851</v>
      </c>
      <c r="AI26" s="46">
        <v>7.0558449639946869E-2</v>
      </c>
      <c r="AJ26" s="46">
        <v>1.528496408497154</v>
      </c>
      <c r="AK26" s="46">
        <v>0.55922566579112065</v>
      </c>
      <c r="AL26" s="46">
        <v>65.008258156386518</v>
      </c>
      <c r="AM26" s="46">
        <v>73.13182024033992</v>
      </c>
      <c r="AN26" s="46">
        <v>88.891891303599195</v>
      </c>
      <c r="AO26" s="46" t="s">
        <v>988</v>
      </c>
      <c r="AP26" s="46">
        <v>0.79339999999999999</v>
      </c>
      <c r="AQ26" s="46">
        <v>67.69129748907676</v>
      </c>
      <c r="AR26" s="46">
        <v>10.40683525570285</v>
      </c>
      <c r="AS26" s="46" t="s">
        <v>1053</v>
      </c>
      <c r="AT26" s="46">
        <v>4952939</v>
      </c>
      <c r="AU26" s="46">
        <v>0.14709562452988889</v>
      </c>
    </row>
    <row r="27" spans="1:47">
      <c r="A27" s="46" t="s">
        <v>199</v>
      </c>
      <c r="B27" s="46" t="s">
        <v>200</v>
      </c>
      <c r="C27" s="46" t="s">
        <v>60</v>
      </c>
      <c r="D27" s="46" t="s">
        <v>199</v>
      </c>
      <c r="E27" s="46">
        <v>70066993</v>
      </c>
      <c r="F27" s="47">
        <v>2269550</v>
      </c>
      <c r="G27" s="47">
        <v>53858</v>
      </c>
      <c r="H27" s="47">
        <v>21825</v>
      </c>
      <c r="I27" s="47">
        <v>12</v>
      </c>
      <c r="J27" s="47">
        <v>2193867</v>
      </c>
      <c r="K27" s="47">
        <v>2605</v>
      </c>
      <c r="L27" s="47">
        <v>588</v>
      </c>
      <c r="M27" s="47">
        <v>8511</v>
      </c>
      <c r="N27" s="46">
        <v>0</v>
      </c>
      <c r="O27" s="46">
        <v>3239.1143144961279</v>
      </c>
      <c r="P27" s="46">
        <v>24648.945616946909</v>
      </c>
      <c r="Q27" s="46">
        <v>76.866435526924931</v>
      </c>
      <c r="R27" s="46">
        <v>0.1314098527715172</v>
      </c>
      <c r="T27" s="46">
        <v>9.6164437884162061E-3</v>
      </c>
      <c r="U27" s="46">
        <v>2.0416581580559532</v>
      </c>
      <c r="V27" s="46">
        <v>0.75</v>
      </c>
      <c r="W27" s="46">
        <v>8.1538290891730671</v>
      </c>
      <c r="X27" s="46">
        <v>-1.268314339540398E-2</v>
      </c>
      <c r="Y27" s="46">
        <v>39992</v>
      </c>
      <c r="Z27" s="46">
        <v>105</v>
      </c>
      <c r="AA27" s="46">
        <v>2.6255251050210041E-3</v>
      </c>
      <c r="AB27" s="46">
        <v>102681943</v>
      </c>
      <c r="AC27" s="46">
        <v>51032649</v>
      </c>
      <c r="AD27" s="46">
        <v>45423045</v>
      </c>
      <c r="AE27" s="46">
        <v>6226249</v>
      </c>
      <c r="AF27" s="46">
        <v>146.54823705649821</v>
      </c>
      <c r="AG27" s="46">
        <v>3.2391143144961281</v>
      </c>
      <c r="AH27" s="46">
        <v>135.1325276653445</v>
      </c>
      <c r="AI27" s="46">
        <v>3.2391143144961283E-2</v>
      </c>
      <c r="AJ27" s="46">
        <v>1.465482370564982</v>
      </c>
      <c r="AK27" s="46">
        <v>0.53398466807331091</v>
      </c>
      <c r="AL27" s="46">
        <v>64.828021091186258</v>
      </c>
      <c r="AM27" s="46">
        <v>72.834078950697943</v>
      </c>
      <c r="AN27" s="46">
        <v>89.007813409803589</v>
      </c>
      <c r="AO27" s="46" t="s">
        <v>1029</v>
      </c>
      <c r="AP27" s="46">
        <v>0.78</v>
      </c>
      <c r="AQ27" s="46">
        <v>60.392926766530429</v>
      </c>
      <c r="AR27" s="46">
        <v>46.13151385102779</v>
      </c>
      <c r="AS27" s="46" t="s">
        <v>1052</v>
      </c>
      <c r="AT27" s="46">
        <v>6226249</v>
      </c>
      <c r="AU27" s="46">
        <v>8.8861370146139998E-2</v>
      </c>
    </row>
    <row r="28" spans="1:47">
      <c r="A28" s="46" t="s">
        <v>402</v>
      </c>
      <c r="B28" s="46" t="s">
        <v>403</v>
      </c>
      <c r="C28" s="46" t="s">
        <v>91</v>
      </c>
      <c r="D28" s="46" t="s">
        <v>402</v>
      </c>
      <c r="E28" s="46">
        <v>11666512</v>
      </c>
      <c r="F28" s="47">
        <v>2231686</v>
      </c>
      <c r="G28" s="47">
        <v>351889</v>
      </c>
      <c r="H28" s="47">
        <v>28459</v>
      </c>
      <c r="J28" s="47">
        <v>1851338</v>
      </c>
      <c r="L28" s="47">
        <v>473</v>
      </c>
      <c r="N28" s="46">
        <v>0</v>
      </c>
      <c r="O28" s="46">
        <v>19128.990738620079</v>
      </c>
      <c r="P28" s="46">
        <v>238493.9646057022</v>
      </c>
      <c r="Q28" s="46">
        <v>3016.2314151821902</v>
      </c>
      <c r="R28" s="46">
        <v>8.0207441602330259E-2</v>
      </c>
      <c r="T28" s="46">
        <v>1.2752242026880131E-2</v>
      </c>
      <c r="U28" s="46">
        <v>1.7124474286135909</v>
      </c>
      <c r="V28" s="46">
        <v>0.6171428571428571</v>
      </c>
      <c r="W28" s="46">
        <v>142.0965776721807</v>
      </c>
      <c r="X28" s="46">
        <v>-1.1612746899032481E-2</v>
      </c>
      <c r="Y28" s="46">
        <v>116044</v>
      </c>
      <c r="Z28" s="46">
        <v>108</v>
      </c>
      <c r="AA28" s="46">
        <v>9.3068146565096E-4</v>
      </c>
      <c r="AB28" s="46">
        <v>22179940</v>
      </c>
      <c r="AC28" s="46">
        <v>8921656</v>
      </c>
      <c r="AD28" s="46">
        <v>8811134</v>
      </c>
      <c r="AE28" s="46">
        <v>4871683</v>
      </c>
      <c r="AF28" s="46">
        <v>190.11629182741169</v>
      </c>
      <c r="AG28" s="46">
        <v>19.128990738620079</v>
      </c>
      <c r="AH28" s="46">
        <v>190.2336533832906</v>
      </c>
      <c r="AI28" s="46">
        <v>0.1912899073862008</v>
      </c>
      <c r="AJ28" s="46">
        <v>1.901162918274117</v>
      </c>
      <c r="AK28" s="46">
        <v>0.50643242813276157</v>
      </c>
      <c r="AL28" s="46">
        <v>75.52500696009227</v>
      </c>
      <c r="AM28" s="46">
        <v>76.472350947738278</v>
      </c>
      <c r="AN28" s="46">
        <v>98.761194110151749</v>
      </c>
      <c r="AO28" s="46" t="s">
        <v>934</v>
      </c>
      <c r="AP28" s="46">
        <v>0.94099999999999995</v>
      </c>
      <c r="AQ28" s="46">
        <v>108.5787060434173</v>
      </c>
      <c r="AR28" s="46">
        <v>-161.90733427243501</v>
      </c>
      <c r="AS28" s="46" t="s">
        <v>926</v>
      </c>
      <c r="AT28" s="46">
        <v>4871683</v>
      </c>
      <c r="AU28" s="46">
        <v>0.41757836446746038</v>
      </c>
    </row>
    <row r="29" spans="1:47">
      <c r="A29" s="46" t="s">
        <v>398</v>
      </c>
      <c r="B29" s="46" t="s">
        <v>399</v>
      </c>
      <c r="C29" s="46" t="s">
        <v>131</v>
      </c>
      <c r="D29" s="46" t="s">
        <v>398</v>
      </c>
      <c r="E29" s="46">
        <v>41596443</v>
      </c>
      <c r="F29" s="47">
        <v>2097540</v>
      </c>
      <c r="G29" s="47">
        <v>5951</v>
      </c>
      <c r="H29" s="47">
        <v>24207</v>
      </c>
      <c r="I29" s="47">
        <v>7</v>
      </c>
      <c r="J29" s="47">
        <v>2067382</v>
      </c>
      <c r="K29" s="47">
        <v>248</v>
      </c>
      <c r="L29" s="47">
        <v>61</v>
      </c>
      <c r="M29" s="47">
        <v>734</v>
      </c>
      <c r="N29" s="46">
        <v>10816</v>
      </c>
      <c r="O29" s="46">
        <v>5042.5946276223667</v>
      </c>
      <c r="P29" s="46">
        <v>40679.093642694403</v>
      </c>
      <c r="Q29" s="46">
        <v>14.30651173707329</v>
      </c>
      <c r="R29" s="46">
        <v>0.1239603485739897</v>
      </c>
      <c r="S29" s="46">
        <v>6.7862426035502965E-2</v>
      </c>
      <c r="T29" s="46">
        <v>1.154066191824709E-2</v>
      </c>
      <c r="U29" s="46">
        <v>2.1345319280843151</v>
      </c>
      <c r="V29" s="46">
        <v>1.0810810810810809</v>
      </c>
      <c r="W29" s="46">
        <v>1.182450006259292</v>
      </c>
      <c r="X29" s="46">
        <v>-1.15830861811078E-3</v>
      </c>
      <c r="Y29" s="46">
        <v>3443</v>
      </c>
      <c r="Z29" s="46">
        <v>40</v>
      </c>
      <c r="AA29" s="46">
        <v>1.161777519604996E-2</v>
      </c>
      <c r="AB29" s="46">
        <v>14577185</v>
      </c>
      <c r="AC29" s="46">
        <v>8667646</v>
      </c>
      <c r="AD29" s="46">
        <v>5879971</v>
      </c>
      <c r="AE29" s="46">
        <v>0</v>
      </c>
      <c r="AF29" s="46">
        <v>35.044306552846358</v>
      </c>
      <c r="AG29" s="46">
        <v>5.0425946276223668</v>
      </c>
      <c r="AH29" s="46">
        <v>36.582470525184092</v>
      </c>
      <c r="AI29" s="46">
        <v>5.0425946276223668E-2</v>
      </c>
      <c r="AJ29" s="46">
        <v>0.3504430655284636</v>
      </c>
      <c r="AK29" s="46">
        <v>9.4613859170602638E-2</v>
      </c>
      <c r="AL29" s="46">
        <v>14.135754348034039</v>
      </c>
      <c r="AM29" s="46">
        <v>20.83746920379707</v>
      </c>
      <c r="AN29" s="46">
        <v>67.838153519421539</v>
      </c>
      <c r="AO29" s="46" t="s">
        <v>925</v>
      </c>
      <c r="AP29" s="46">
        <v>0.8</v>
      </c>
      <c r="AQ29" s="46">
        <v>19.06031724876091</v>
      </c>
      <c r="AR29" s="46">
        <v>1345.988927990649</v>
      </c>
      <c r="AS29" s="46" t="s">
        <v>1051</v>
      </c>
      <c r="AT29" s="46">
        <v>0</v>
      </c>
      <c r="AU29" s="46">
        <v>0</v>
      </c>
    </row>
    <row r="30" spans="1:47">
      <c r="A30" s="46" t="s">
        <v>125</v>
      </c>
      <c r="B30" s="46" t="s">
        <v>124</v>
      </c>
      <c r="C30" s="46" t="s">
        <v>60</v>
      </c>
      <c r="D30" s="46" t="s">
        <v>123</v>
      </c>
      <c r="E30" s="46">
        <v>98673302</v>
      </c>
      <c r="F30" s="47">
        <v>1899575</v>
      </c>
      <c r="G30" s="47">
        <v>365008</v>
      </c>
      <c r="H30" s="47">
        <v>34319</v>
      </c>
      <c r="I30" s="47">
        <v>202</v>
      </c>
      <c r="J30" s="47">
        <v>1500248</v>
      </c>
      <c r="K30" s="47">
        <v>12210</v>
      </c>
      <c r="L30" s="47">
        <v>5970</v>
      </c>
      <c r="M30" s="47">
        <v>15779</v>
      </c>
      <c r="N30" s="46">
        <v>92439</v>
      </c>
      <c r="O30" s="46">
        <v>1925.1154684171811</v>
      </c>
      <c r="P30" s="46">
        <v>76703.592021274409</v>
      </c>
      <c r="Q30" s="46">
        <v>369.91566371215589</v>
      </c>
      <c r="R30" s="46">
        <v>2.5098113630496389E-2</v>
      </c>
      <c r="S30" s="46">
        <v>0.17069635110721659</v>
      </c>
      <c r="T30" s="46">
        <v>1.8066672808391349E-2</v>
      </c>
      <c r="U30" s="46">
        <v>1.00684281902871</v>
      </c>
      <c r="V30" s="46">
        <v>0.95019157088122608</v>
      </c>
      <c r="W30" s="46">
        <v>16.445467401390619</v>
      </c>
      <c r="X30" s="46">
        <v>-1.1191332929159791E-2</v>
      </c>
      <c r="Y30" s="46">
        <v>113591</v>
      </c>
      <c r="Z30" s="46">
        <v>1488</v>
      </c>
      <c r="AA30" s="46">
        <v>1.309962937204532E-2</v>
      </c>
      <c r="AB30" s="46">
        <v>160033187</v>
      </c>
      <c r="AC30" s="46">
        <v>78247751</v>
      </c>
      <c r="AD30" s="46">
        <v>56385381</v>
      </c>
      <c r="AE30" s="46">
        <v>0</v>
      </c>
      <c r="AF30" s="46">
        <v>162.1848907012355</v>
      </c>
      <c r="AG30" s="46">
        <v>1.925115468417181</v>
      </c>
      <c r="AH30" s="46">
        <v>147.8915170995291</v>
      </c>
      <c r="AI30" s="46">
        <v>1.9251154684171809E-2</v>
      </c>
      <c r="AJ30" s="46">
        <v>1.621848907012355</v>
      </c>
      <c r="AK30" s="46">
        <v>1.0279072245904981</v>
      </c>
      <c r="AL30" s="46">
        <v>57.143502707551022</v>
      </c>
      <c r="AM30" s="46">
        <v>79.299820127636963</v>
      </c>
      <c r="AN30" s="46">
        <v>72.060065981960292</v>
      </c>
      <c r="AO30" s="46" t="s">
        <v>925</v>
      </c>
      <c r="AP30" s="46">
        <v>0.8</v>
      </c>
      <c r="AQ30" s="46">
        <v>66.799071748911373</v>
      </c>
      <c r="AR30" s="46">
        <v>7.7850611770041303</v>
      </c>
      <c r="AS30" s="46" t="s">
        <v>1050</v>
      </c>
      <c r="AT30" s="46">
        <v>0</v>
      </c>
      <c r="AU30" s="46">
        <v>0</v>
      </c>
    </row>
    <row r="31" spans="1:47">
      <c r="A31" s="46" t="s">
        <v>404</v>
      </c>
      <c r="B31" s="46" t="s">
        <v>405</v>
      </c>
      <c r="C31" s="46" t="s">
        <v>116</v>
      </c>
      <c r="D31" s="46" t="s">
        <v>404</v>
      </c>
      <c r="E31" s="46">
        <v>19041992</v>
      </c>
      <c r="F31" s="47">
        <v>1844537</v>
      </c>
      <c r="G31" s="47">
        <v>27342</v>
      </c>
      <c r="H31" s="47">
        <v>59011</v>
      </c>
      <c r="I31" s="47">
        <v>14</v>
      </c>
      <c r="J31" s="47">
        <v>1758184</v>
      </c>
      <c r="L31" s="47">
        <v>406</v>
      </c>
      <c r="M31" s="47">
        <v>4712</v>
      </c>
      <c r="N31" s="46">
        <v>41112</v>
      </c>
      <c r="O31" s="46">
        <v>9686.6808892683075</v>
      </c>
      <c r="P31" s="46">
        <v>92006.37202242286</v>
      </c>
      <c r="Q31" s="46">
        <v>143.58791874295511</v>
      </c>
      <c r="R31" s="46">
        <v>0.1052827176677238</v>
      </c>
      <c r="S31" s="46">
        <v>0.1146137380813388</v>
      </c>
      <c r="T31" s="46">
        <v>3.1992310265394508E-2</v>
      </c>
      <c r="U31" s="46">
        <v>3.8850964348334309</v>
      </c>
      <c r="V31" s="46">
        <v>0.82591093117408909</v>
      </c>
      <c r="W31" s="46">
        <v>24.935116332066819</v>
      </c>
      <c r="X31" s="46">
        <v>-5.3535680921062111E-3</v>
      </c>
      <c r="Y31" s="46">
        <v>33237</v>
      </c>
      <c r="Z31" s="46">
        <v>204</v>
      </c>
      <c r="AA31" s="46">
        <v>6.137738063002076E-3</v>
      </c>
      <c r="AB31" s="46">
        <v>16035037</v>
      </c>
      <c r="AC31" s="46">
        <v>7983877</v>
      </c>
      <c r="AD31" s="46">
        <v>7876009</v>
      </c>
      <c r="AE31" s="46">
        <v>0</v>
      </c>
      <c r="AF31" s="46">
        <v>84.208821219964804</v>
      </c>
      <c r="AG31" s="46">
        <v>9.6866808892683078</v>
      </c>
      <c r="AH31" s="46">
        <v>85.474619987236622</v>
      </c>
      <c r="AI31" s="46">
        <v>9.6866808892683079E-2</v>
      </c>
      <c r="AJ31" s="46">
        <v>0.84208821219964802</v>
      </c>
      <c r="AK31" s="46">
        <v>9.2369537808859495E-2</v>
      </c>
      <c r="AL31" s="46">
        <v>41.361266195259397</v>
      </c>
      <c r="AM31" s="46">
        <v>41.927740543111248</v>
      </c>
      <c r="AN31" s="46">
        <v>98.648927081416701</v>
      </c>
      <c r="AO31" s="46" t="s">
        <v>927</v>
      </c>
      <c r="AP31" s="46">
        <v>0.94499999999999995</v>
      </c>
      <c r="AQ31" s="46">
        <v>49.47534891570168</v>
      </c>
      <c r="AR31" s="46">
        <v>470.26775302385062</v>
      </c>
      <c r="AS31" s="46" t="s">
        <v>1049</v>
      </c>
      <c r="AT31" s="46">
        <v>0</v>
      </c>
      <c r="AU31" s="46">
        <v>0</v>
      </c>
    </row>
    <row r="32" spans="1:47">
      <c r="A32" s="46" t="s">
        <v>400</v>
      </c>
      <c r="B32" s="46" t="s">
        <v>401</v>
      </c>
      <c r="C32" s="46" t="s">
        <v>55</v>
      </c>
      <c r="D32" s="46" t="s">
        <v>400</v>
      </c>
      <c r="E32" s="46">
        <v>19366281</v>
      </c>
      <c r="F32" s="47">
        <v>1829437</v>
      </c>
      <c r="G32" s="47">
        <v>49551</v>
      </c>
      <c r="H32" s="47">
        <v>39272</v>
      </c>
      <c r="I32" s="47">
        <v>21</v>
      </c>
      <c r="J32" s="47">
        <v>1740614</v>
      </c>
      <c r="K32" s="47">
        <v>1476</v>
      </c>
      <c r="L32" s="47">
        <v>460</v>
      </c>
      <c r="M32" s="47">
        <v>4020</v>
      </c>
      <c r="N32" s="46">
        <v>75979</v>
      </c>
      <c r="O32" s="46">
        <v>9446.5065337015403</v>
      </c>
      <c r="P32" s="46">
        <v>144022.628815517</v>
      </c>
      <c r="Q32" s="46">
        <v>255.86223808277899</v>
      </c>
      <c r="R32" s="46">
        <v>6.5590432638206173E-2</v>
      </c>
      <c r="S32" s="46">
        <v>5.2909356532726153E-2</v>
      </c>
      <c r="T32" s="46">
        <v>2.1466713529900181E-2</v>
      </c>
      <c r="U32" s="46">
        <v>1.9092995410097779</v>
      </c>
      <c r="V32" s="46">
        <v>0.859375</v>
      </c>
      <c r="W32" s="46">
        <v>14.115107740982531</v>
      </c>
      <c r="X32" s="46">
        <v>-1.1414419222834661E-2</v>
      </c>
      <c r="Y32" s="46">
        <v>19135</v>
      </c>
      <c r="Z32" s="46">
        <v>110</v>
      </c>
      <c r="AA32" s="46">
        <v>5.7486281682780247E-3</v>
      </c>
      <c r="AB32" s="46">
        <v>45041534</v>
      </c>
      <c r="AC32" s="46">
        <v>17389673</v>
      </c>
      <c r="AD32" s="46">
        <v>16634178</v>
      </c>
      <c r="AE32" s="46">
        <v>11591501</v>
      </c>
      <c r="AF32" s="46">
        <v>232.57709624269111</v>
      </c>
      <c r="AG32" s="46">
        <v>9.446506533701541</v>
      </c>
      <c r="AH32" s="46">
        <v>218.76589315212351</v>
      </c>
      <c r="AI32" s="46">
        <v>9.4465065337015403E-2</v>
      </c>
      <c r="AJ32" s="46">
        <v>2.3257709624269109</v>
      </c>
      <c r="AK32" s="46">
        <v>0.56911804594800619</v>
      </c>
      <c r="AL32" s="46">
        <v>85.892474657369689</v>
      </c>
      <c r="AM32" s="46">
        <v>89.79355922802111</v>
      </c>
      <c r="AN32" s="46">
        <v>95.65549622468464</v>
      </c>
      <c r="AO32" s="46" t="s">
        <v>1029</v>
      </c>
      <c r="AP32" s="46">
        <v>0.78</v>
      </c>
      <c r="AQ32" s="46">
        <v>100.1515740683511</v>
      </c>
      <c r="AR32" s="46">
        <v>-135.84480220022829</v>
      </c>
      <c r="AS32" s="46" t="s">
        <v>926</v>
      </c>
      <c r="AT32" s="46">
        <v>11591501</v>
      </c>
      <c r="AU32" s="46">
        <v>0.59854037024455031</v>
      </c>
    </row>
    <row r="33" spans="1:47">
      <c r="A33" s="46" t="s">
        <v>372</v>
      </c>
      <c r="B33" s="46" t="s">
        <v>373</v>
      </c>
      <c r="C33" s="46" t="s">
        <v>67</v>
      </c>
      <c r="D33" s="46" t="s">
        <v>372</v>
      </c>
      <c r="E33" s="46">
        <v>125886085</v>
      </c>
      <c r="F33" s="47">
        <v>1757460</v>
      </c>
      <c r="G33" s="47">
        <v>24630</v>
      </c>
      <c r="H33" s="47">
        <v>18402</v>
      </c>
      <c r="I33" s="47">
        <v>2</v>
      </c>
      <c r="J33" s="47">
        <v>1714428</v>
      </c>
      <c r="K33" s="47">
        <v>475</v>
      </c>
      <c r="L33" s="47">
        <v>90</v>
      </c>
      <c r="M33" s="47">
        <v>7930</v>
      </c>
      <c r="N33" s="46">
        <v>59430</v>
      </c>
      <c r="O33" s="46">
        <v>1396.071694500627</v>
      </c>
      <c r="P33" s="46">
        <v>23682.21475789004</v>
      </c>
      <c r="Q33" s="46">
        <v>19.565307793947198</v>
      </c>
      <c r="R33" s="46">
        <v>5.8950216809241111E-2</v>
      </c>
      <c r="S33" s="46">
        <v>0.13343429244489319</v>
      </c>
      <c r="T33" s="46">
        <v>1.047079307637158E-2</v>
      </c>
      <c r="U33" s="46">
        <v>8.3428159884767741</v>
      </c>
      <c r="V33" s="46">
        <v>1.5</v>
      </c>
      <c r="W33" s="46">
        <v>2.6291343365823838</v>
      </c>
      <c r="X33" s="46">
        <v>-3.387924251288111E-3</v>
      </c>
      <c r="Y33" s="46">
        <v>23168</v>
      </c>
      <c r="Z33" s="46">
        <v>9</v>
      </c>
      <c r="AA33" s="46">
        <v>3.8846685082872932E-4</v>
      </c>
      <c r="AB33" s="46">
        <v>201259462</v>
      </c>
      <c r="AC33" s="46">
        <v>101199695</v>
      </c>
      <c r="AD33" s="46">
        <v>99423525</v>
      </c>
      <c r="AE33" s="46">
        <v>636242</v>
      </c>
      <c r="AF33" s="46">
        <v>159.8742720452384</v>
      </c>
      <c r="AG33" s="46">
        <v>1.3960716945006271</v>
      </c>
      <c r="AH33" s="46">
        <v>145.28291653521521</v>
      </c>
      <c r="AI33" s="46">
        <v>1.3960716945006269E-2</v>
      </c>
      <c r="AJ33" s="46">
        <v>1.5987427204523841</v>
      </c>
      <c r="AK33" s="46">
        <v>0.13361921613496841</v>
      </c>
      <c r="AL33" s="46">
        <v>78.978963401713543</v>
      </c>
      <c r="AM33" s="46">
        <v>80.38989773969061</v>
      </c>
      <c r="AN33" s="46">
        <v>98.244886014725637</v>
      </c>
      <c r="AO33" s="46" t="s">
        <v>927</v>
      </c>
      <c r="AP33" s="46">
        <v>0.94499999999999995</v>
      </c>
      <c r="AQ33" s="46">
        <v>76.936665235875765</v>
      </c>
      <c r="AR33" s="46">
        <v>-109.87022234250659</v>
      </c>
      <c r="AS33" s="46" t="s">
        <v>926</v>
      </c>
      <c r="AT33" s="46">
        <v>636242</v>
      </c>
      <c r="AU33" s="46">
        <v>5.0541090383420849E-3</v>
      </c>
    </row>
    <row r="34" spans="1:47">
      <c r="A34" s="46" t="s">
        <v>396</v>
      </c>
      <c r="B34" s="46" t="s">
        <v>397</v>
      </c>
      <c r="C34" s="46" t="s">
        <v>91</v>
      </c>
      <c r="D34" s="46" t="s">
        <v>396</v>
      </c>
      <c r="E34" s="46">
        <v>10151375</v>
      </c>
      <c r="F34" s="47">
        <v>1639846</v>
      </c>
      <c r="G34" s="47">
        <v>273961</v>
      </c>
      <c r="H34" s="47">
        <v>19113</v>
      </c>
      <c r="I34" s="47">
        <v>22</v>
      </c>
      <c r="J34" s="47">
        <v>1346772</v>
      </c>
      <c r="K34" s="47">
        <v>10758</v>
      </c>
      <c r="L34" s="47">
        <v>150</v>
      </c>
      <c r="M34" s="47">
        <v>26419</v>
      </c>
      <c r="N34" s="46">
        <v>0</v>
      </c>
      <c r="O34" s="46">
        <v>16153.92988634545</v>
      </c>
      <c r="P34" s="46">
        <v>273660.38590831292</v>
      </c>
      <c r="Q34" s="46">
        <v>2698.7575574737411</v>
      </c>
      <c r="R34" s="46">
        <v>5.9029113156909938E-2</v>
      </c>
      <c r="T34" s="46">
        <v>1.1655362759673771E-2</v>
      </c>
      <c r="U34" s="46">
        <v>1.4964189390630309</v>
      </c>
      <c r="V34" s="46">
        <v>1.0603448275862071</v>
      </c>
      <c r="W34" s="46">
        <v>303.73084575101541</v>
      </c>
      <c r="X34" s="46">
        <v>-1.1498332189323781E-2</v>
      </c>
      <c r="Y34" s="46">
        <v>215830</v>
      </c>
      <c r="Z34" s="46">
        <v>123</v>
      </c>
      <c r="AA34" s="46">
        <v>5.6989297132002041E-4</v>
      </c>
      <c r="AB34" s="46">
        <v>19872031</v>
      </c>
      <c r="AC34" s="46">
        <v>9214627</v>
      </c>
      <c r="AD34" s="46">
        <v>9136958</v>
      </c>
      <c r="AE34" s="46">
        <v>3439815</v>
      </c>
      <c r="AF34" s="46">
        <v>195.7570378397015</v>
      </c>
      <c r="AG34" s="46">
        <v>16.153929886345441</v>
      </c>
      <c r="AH34" s="46">
        <v>192.33526394207681</v>
      </c>
      <c r="AI34" s="46">
        <v>0.1615392988634545</v>
      </c>
      <c r="AJ34" s="46">
        <v>1.9575703783970151</v>
      </c>
      <c r="AK34" s="46">
        <v>0.51360529977466107</v>
      </c>
      <c r="AL34" s="46">
        <v>90.007097560675277</v>
      </c>
      <c r="AM34" s="46">
        <v>90.772205735676195</v>
      </c>
      <c r="AN34" s="46">
        <v>99.157111839687062</v>
      </c>
      <c r="AO34" s="46" t="s">
        <v>934</v>
      </c>
      <c r="AP34" s="46">
        <v>0.94099999999999995</v>
      </c>
      <c r="AQ34" s="46">
        <v>108.257616189925</v>
      </c>
      <c r="AR34" s="46">
        <v>-158.31744837303151</v>
      </c>
      <c r="AS34" s="46" t="s">
        <v>926</v>
      </c>
      <c r="AT34" s="46">
        <v>3439815</v>
      </c>
      <c r="AU34" s="46">
        <v>0.33885212594352981</v>
      </c>
    </row>
    <row r="35" spans="1:47">
      <c r="A35" s="46" t="s">
        <v>390</v>
      </c>
      <c r="B35" s="46" t="s">
        <v>391</v>
      </c>
      <c r="C35" s="46" t="s">
        <v>104</v>
      </c>
      <c r="D35" s="46" t="s">
        <v>390</v>
      </c>
      <c r="E35" s="46">
        <v>167189703</v>
      </c>
      <c r="F35" s="47">
        <v>1593700</v>
      </c>
      <c r="G35" s="47">
        <v>14693</v>
      </c>
      <c r="H35" s="47">
        <v>28102</v>
      </c>
      <c r="I35" s="47">
        <v>3</v>
      </c>
      <c r="J35" s="47">
        <v>1550905</v>
      </c>
      <c r="K35" s="47">
        <v>217</v>
      </c>
      <c r="L35" s="47">
        <v>1349</v>
      </c>
      <c r="M35" s="47">
        <v>1491</v>
      </c>
      <c r="N35" s="46">
        <v>21980</v>
      </c>
      <c r="O35" s="46">
        <v>953.2285609718441</v>
      </c>
      <c r="P35" s="46">
        <v>6981.1685711290484</v>
      </c>
      <c r="Q35" s="46">
        <v>8.7882206477751801</v>
      </c>
      <c r="R35" s="46">
        <v>0.13654283681301799</v>
      </c>
      <c r="S35" s="46">
        <v>6.7834394904458598E-2</v>
      </c>
      <c r="T35" s="46">
        <v>1.7633180648804671E-2</v>
      </c>
      <c r="U35" s="46">
        <v>2.2514783691254281</v>
      </c>
      <c r="V35" s="46">
        <v>1.470588235294118</v>
      </c>
      <c r="W35" s="46">
        <v>0.61811735584491789</v>
      </c>
      <c r="X35" s="46">
        <v>1.171133420686052E-4</v>
      </c>
      <c r="Y35" s="46">
        <v>7234</v>
      </c>
      <c r="Z35" s="46">
        <v>25</v>
      </c>
      <c r="AA35" s="46">
        <v>3.4559026817804809E-3</v>
      </c>
      <c r="AB35" s="46">
        <v>132282376</v>
      </c>
      <c r="AC35" s="46">
        <v>87546674</v>
      </c>
      <c r="AD35" s="46">
        <v>44735702</v>
      </c>
      <c r="AE35" s="46">
        <v>0</v>
      </c>
      <c r="AF35" s="46">
        <v>79.121126257398757</v>
      </c>
      <c r="AG35" s="46">
        <v>0.95322856097184405</v>
      </c>
      <c r="AH35" s="46">
        <v>72.162242192630714</v>
      </c>
      <c r="AI35" s="46">
        <v>9.5322856097184404E-3</v>
      </c>
      <c r="AJ35" s="46">
        <v>0.79121126257398755</v>
      </c>
      <c r="AK35" s="46">
        <v>0.2434492033280303</v>
      </c>
      <c r="AL35" s="46">
        <v>26.75745048724681</v>
      </c>
      <c r="AM35" s="46">
        <v>52.363675770151943</v>
      </c>
      <c r="AN35" s="46">
        <v>51.099259350503708</v>
      </c>
      <c r="AO35" s="46" t="s">
        <v>923</v>
      </c>
      <c r="AP35" s="46">
        <v>0.8</v>
      </c>
      <c r="AQ35" s="46">
        <v>32.60167906393135</v>
      </c>
      <c r="AR35" s="46">
        <v>384.04645019188138</v>
      </c>
      <c r="AS35" s="46" t="s">
        <v>1048</v>
      </c>
      <c r="AT35" s="46">
        <v>0</v>
      </c>
      <c r="AU35" s="46">
        <v>0</v>
      </c>
    </row>
    <row r="36" spans="1:47">
      <c r="A36" s="46" t="s">
        <v>384</v>
      </c>
      <c r="B36" s="46" t="s">
        <v>385</v>
      </c>
      <c r="C36" s="46" t="s">
        <v>91</v>
      </c>
      <c r="D36" s="46" t="s">
        <v>384</v>
      </c>
      <c r="E36" s="46">
        <v>8751088</v>
      </c>
      <c r="F36" s="47">
        <v>1533164</v>
      </c>
      <c r="G36" s="47">
        <v>431097</v>
      </c>
      <c r="H36" s="47">
        <v>12457</v>
      </c>
      <c r="I36" s="47">
        <v>5</v>
      </c>
      <c r="J36" s="47">
        <v>1089610</v>
      </c>
      <c r="K36" s="47">
        <v>9889</v>
      </c>
      <c r="L36" s="47">
        <v>297</v>
      </c>
      <c r="M36" s="47">
        <v>14602</v>
      </c>
      <c r="N36" s="46">
        <v>0</v>
      </c>
      <c r="O36" s="46">
        <v>17519.695836677682</v>
      </c>
      <c r="P36" s="46">
        <v>168803.31908443841</v>
      </c>
      <c r="Q36" s="46">
        <v>4926.2103180770209</v>
      </c>
      <c r="R36" s="46">
        <v>0.10378762652121799</v>
      </c>
      <c r="T36" s="46">
        <v>8.1250277204526072E-3</v>
      </c>
      <c r="U36" s="46">
        <v>1.6186243842133849</v>
      </c>
      <c r="V36" s="46">
        <v>0.53623188405797106</v>
      </c>
      <c r="W36" s="46">
        <v>282.13144958171398</v>
      </c>
      <c r="X36" s="46">
        <v>-1.5471910009879681E-2</v>
      </c>
      <c r="Y36" s="46">
        <v>172827</v>
      </c>
      <c r="Z36" s="46">
        <v>74</v>
      </c>
      <c r="AA36" s="46">
        <v>4.2817383857846292E-4</v>
      </c>
      <c r="AB36" s="46">
        <v>14177368</v>
      </c>
      <c r="AC36" s="46">
        <v>5989598</v>
      </c>
      <c r="AD36" s="46">
        <v>5848723</v>
      </c>
      <c r="AE36" s="46">
        <v>2464679</v>
      </c>
      <c r="AF36" s="46">
        <v>162.0069184540254</v>
      </c>
      <c r="AG36" s="46">
        <v>17.51969583667768</v>
      </c>
      <c r="AH36" s="46">
        <v>163.32592244530051</v>
      </c>
      <c r="AI36" s="46">
        <v>0.17519695836677679</v>
      </c>
      <c r="AJ36" s="46">
        <v>1.6200691845402539</v>
      </c>
      <c r="AK36" s="46">
        <v>0.52917991454319735</v>
      </c>
      <c r="AL36" s="46">
        <v>66.834238211294419</v>
      </c>
      <c r="AM36" s="46">
        <v>68.444038044183756</v>
      </c>
      <c r="AN36" s="46">
        <v>97.648005759318096</v>
      </c>
      <c r="AO36" s="46" t="s">
        <v>934</v>
      </c>
      <c r="AP36" s="46">
        <v>0.94099999999999995</v>
      </c>
      <c r="AQ36" s="46">
        <v>93.74395096929662</v>
      </c>
      <c r="AR36" s="46">
        <v>-95.365218288671173</v>
      </c>
      <c r="AS36" s="46" t="s">
        <v>926</v>
      </c>
      <c r="AT36" s="46">
        <v>2464679</v>
      </c>
      <c r="AU36" s="46">
        <v>0.28164257975694001</v>
      </c>
    </row>
    <row r="37" spans="1:47">
      <c r="A37" s="46" t="s">
        <v>394</v>
      </c>
      <c r="B37" s="46" t="s">
        <v>395</v>
      </c>
      <c r="C37" s="46" t="s">
        <v>218</v>
      </c>
      <c r="D37" s="46" t="s">
        <v>394</v>
      </c>
      <c r="E37" s="46">
        <v>9326000</v>
      </c>
      <c r="F37" s="47">
        <v>1512859</v>
      </c>
      <c r="G37" s="47">
        <v>129267</v>
      </c>
      <c r="H37" s="47">
        <v>8269</v>
      </c>
      <c r="I37" s="47">
        <v>10</v>
      </c>
      <c r="J37" s="47">
        <v>1375323</v>
      </c>
      <c r="K37" s="47">
        <v>6261</v>
      </c>
      <c r="L37" s="47">
        <v>204</v>
      </c>
      <c r="M37" s="47">
        <v>22165</v>
      </c>
      <c r="N37" s="46">
        <v>556335</v>
      </c>
      <c r="O37" s="46">
        <v>16221.949388805489</v>
      </c>
      <c r="P37" s="46">
        <v>439672.38901994418</v>
      </c>
      <c r="Q37" s="46">
        <v>1386.0926442204591</v>
      </c>
      <c r="R37" s="46">
        <v>3.6895538118655057E-2</v>
      </c>
      <c r="S37" s="46">
        <v>3.9841102932585581E-2</v>
      </c>
      <c r="T37" s="46">
        <v>5.4658100986278296E-3</v>
      </c>
      <c r="U37" s="46">
        <v>3.5702410383189118</v>
      </c>
      <c r="V37" s="46">
        <v>12.5</v>
      </c>
      <c r="W37" s="46">
        <v>176.97527649275449</v>
      </c>
      <c r="X37" s="46">
        <v>-7.8843121551261663E-3</v>
      </c>
      <c r="Y37" s="46">
        <v>115533</v>
      </c>
      <c r="Z37" s="46">
        <v>25</v>
      </c>
      <c r="AA37" s="46">
        <v>2.1638839119558911E-4</v>
      </c>
      <c r="AB37" s="46">
        <v>16936490</v>
      </c>
      <c r="AC37" s="46">
        <v>6630746</v>
      </c>
      <c r="AD37" s="46">
        <v>5971181</v>
      </c>
      <c r="AE37" s="46">
        <v>4334563</v>
      </c>
      <c r="AF37" s="46">
        <v>181.60508256487239</v>
      </c>
      <c r="AG37" s="46">
        <v>16.221949388805491</v>
      </c>
      <c r="AH37" s="46">
        <v>179.6665236971906</v>
      </c>
      <c r="AI37" s="46">
        <v>0.1622194938880549</v>
      </c>
      <c r="AJ37" s="46">
        <v>1.816050825648724</v>
      </c>
      <c r="AK37" s="46">
        <v>0.24435985417113451</v>
      </c>
      <c r="AL37" s="46">
        <v>64.027246407891909</v>
      </c>
      <c r="AM37" s="46">
        <v>71.099571091571946</v>
      </c>
      <c r="AN37" s="46">
        <v>90.052929187756547</v>
      </c>
      <c r="AO37" s="46" t="s">
        <v>927</v>
      </c>
      <c r="AP37" s="46">
        <v>0.94499999999999995</v>
      </c>
      <c r="AQ37" s="46">
        <v>102.0303509007077</v>
      </c>
      <c r="AR37" s="46">
        <v>-277.41505520741123</v>
      </c>
      <c r="AS37" s="46" t="s">
        <v>926</v>
      </c>
      <c r="AT37" s="46">
        <v>4334563</v>
      </c>
      <c r="AU37" s="46">
        <v>0.46478265065408542</v>
      </c>
    </row>
    <row r="38" spans="1:47">
      <c r="A38" s="46" t="s">
        <v>315</v>
      </c>
      <c r="B38" s="46" t="s">
        <v>316</v>
      </c>
      <c r="C38" s="46" t="s">
        <v>91</v>
      </c>
      <c r="D38" s="46" t="s">
        <v>315</v>
      </c>
      <c r="E38" s="46">
        <v>10345419</v>
      </c>
      <c r="F38" s="47">
        <v>1507616</v>
      </c>
      <c r="G38" s="47">
        <v>401665</v>
      </c>
      <c r="H38" s="47">
        <v>21394</v>
      </c>
      <c r="I38" s="47">
        <v>66</v>
      </c>
      <c r="J38" s="47">
        <v>1084557</v>
      </c>
      <c r="K38" s="47">
        <v>30873</v>
      </c>
      <c r="L38" s="47">
        <v>642</v>
      </c>
      <c r="M38" s="47">
        <v>18592</v>
      </c>
      <c r="N38" s="46">
        <v>230237</v>
      </c>
      <c r="O38" s="46">
        <v>14572.788207031541</v>
      </c>
      <c r="P38" s="46">
        <v>487040.67955101671</v>
      </c>
      <c r="Q38" s="46">
        <v>3882.53970187191</v>
      </c>
      <c r="R38" s="46">
        <v>2.9921090411720041E-2</v>
      </c>
      <c r="S38" s="46">
        <v>8.0751573378735828E-2</v>
      </c>
      <c r="T38" s="46">
        <v>1.4190616178124929E-2</v>
      </c>
      <c r="U38" s="46">
        <v>1.356676069837605</v>
      </c>
      <c r="V38" s="46">
        <v>1.0062370062370061</v>
      </c>
      <c r="W38" s="46">
        <v>344.00457135389382</v>
      </c>
      <c r="X38" s="46">
        <v>-6.8557780783734257E-3</v>
      </c>
      <c r="Y38" s="46">
        <v>249121</v>
      </c>
      <c r="Z38" s="46">
        <v>484</v>
      </c>
      <c r="AA38" s="46">
        <v>1.9428309937741101E-3</v>
      </c>
      <c r="AB38" s="46">
        <v>17847989</v>
      </c>
      <c r="AC38" s="46">
        <v>7541632</v>
      </c>
      <c r="AD38" s="46">
        <v>7094507</v>
      </c>
      <c r="AE38" s="46">
        <v>3934769</v>
      </c>
      <c r="AF38" s="46">
        <v>172.52069732506729</v>
      </c>
      <c r="AG38" s="46">
        <v>14.57278820703154</v>
      </c>
      <c r="AH38" s="46">
        <v>169.84141579959211</v>
      </c>
      <c r="AI38" s="46">
        <v>0.1457278820703154</v>
      </c>
      <c r="AJ38" s="46">
        <v>1.725206973250673</v>
      </c>
      <c r="AK38" s="46">
        <v>0.67606734922964451</v>
      </c>
      <c r="AL38" s="46">
        <v>68.576313825471928</v>
      </c>
      <c r="AM38" s="46">
        <v>72.898275072280782</v>
      </c>
      <c r="AN38" s="46">
        <v>94.07124346560532</v>
      </c>
      <c r="AO38" s="46" t="s">
        <v>934</v>
      </c>
      <c r="AP38" s="46">
        <v>0.94099999999999995</v>
      </c>
      <c r="AQ38" s="46">
        <v>95.74377629847568</v>
      </c>
      <c r="AR38" s="46">
        <v>-80.932445422898013</v>
      </c>
      <c r="AS38" s="46" t="s">
        <v>926</v>
      </c>
      <c r="AT38" s="46">
        <v>3934769</v>
      </c>
      <c r="AU38" s="46">
        <v>0.38033925933787699</v>
      </c>
    </row>
    <row r="39" spans="1:47">
      <c r="A39" s="46" t="s">
        <v>392</v>
      </c>
      <c r="B39" s="46" t="s">
        <v>393</v>
      </c>
      <c r="C39" s="46" t="s">
        <v>91</v>
      </c>
      <c r="D39" s="46" t="s">
        <v>392</v>
      </c>
      <c r="E39" s="46">
        <v>10195252</v>
      </c>
      <c r="F39" s="47">
        <v>1416650</v>
      </c>
      <c r="G39" s="47">
        <v>187476</v>
      </c>
      <c r="H39" s="47">
        <v>15331</v>
      </c>
      <c r="J39" s="47">
        <v>1213843</v>
      </c>
      <c r="K39" s="47">
        <v>3072</v>
      </c>
      <c r="L39" s="47">
        <v>108</v>
      </c>
      <c r="N39" s="46">
        <v>0</v>
      </c>
      <c r="O39" s="46">
        <v>13895.193566573929</v>
      </c>
      <c r="P39" s="46">
        <v>149759.54493326889</v>
      </c>
      <c r="Q39" s="46">
        <v>1838.8559694257681</v>
      </c>
      <c r="R39" s="46">
        <v>9.2783358635107116E-2</v>
      </c>
      <c r="T39" s="46">
        <v>1.082200967070201E-2</v>
      </c>
      <c r="U39" s="46">
        <v>1.15543745164654</v>
      </c>
      <c r="V39" s="46">
        <v>0.35135135135135143</v>
      </c>
      <c r="W39" s="46">
        <v>96.263297015961086</v>
      </c>
      <c r="X39" s="46">
        <v>-1.0374298333254961E-2</v>
      </c>
      <c r="Y39" s="46">
        <v>68700</v>
      </c>
      <c r="Z39" s="46">
        <v>13</v>
      </c>
      <c r="AA39" s="46">
        <v>1.8922852983988361E-4</v>
      </c>
      <c r="AB39" s="46">
        <v>17887449</v>
      </c>
      <c r="AC39" s="46">
        <v>7771337</v>
      </c>
      <c r="AD39" s="46">
        <v>7430541</v>
      </c>
      <c r="AE39" s="46">
        <v>2685381</v>
      </c>
      <c r="AF39" s="46">
        <v>175.4488167629402</v>
      </c>
      <c r="AG39" s="46">
        <v>13.89519356657393</v>
      </c>
      <c r="AH39" s="46">
        <v>171.79912865322021</v>
      </c>
      <c r="AI39" s="46">
        <v>0.1389519356657393</v>
      </c>
      <c r="AJ39" s="46">
        <v>1.754488167629402</v>
      </c>
      <c r="AK39" s="46">
        <v>0.25448120360340282</v>
      </c>
      <c r="AL39" s="46">
        <v>72.882367203870984</v>
      </c>
      <c r="AM39" s="46">
        <v>76.225060449707371</v>
      </c>
      <c r="AN39" s="46">
        <v>95.614705680631275</v>
      </c>
      <c r="AO39" s="46" t="s">
        <v>923</v>
      </c>
      <c r="AP39" s="46">
        <v>0.8</v>
      </c>
      <c r="AQ39" s="46">
        <v>84.074720271750024</v>
      </c>
      <c r="AR39" s="46">
        <v>-138.268760840239</v>
      </c>
      <c r="AS39" s="46" t="s">
        <v>926</v>
      </c>
      <c r="AT39" s="46">
        <v>2685381</v>
      </c>
      <c r="AU39" s="46">
        <v>0.26339525496770461</v>
      </c>
    </row>
    <row r="40" spans="1:47">
      <c r="A40" s="46" t="s">
        <v>378</v>
      </c>
      <c r="B40" s="46" t="s">
        <v>379</v>
      </c>
      <c r="C40" s="46" t="s">
        <v>116</v>
      </c>
      <c r="D40" s="46" t="s">
        <v>378</v>
      </c>
      <c r="E40" s="46">
        <v>8683705</v>
      </c>
      <c r="F40" s="47">
        <v>1350595</v>
      </c>
      <c r="G40" s="47">
        <v>64548</v>
      </c>
      <c r="H40" s="47">
        <v>12912</v>
      </c>
      <c r="I40" s="47">
        <v>22</v>
      </c>
      <c r="J40" s="47">
        <v>1273135</v>
      </c>
      <c r="K40" s="47">
        <v>1245</v>
      </c>
      <c r="L40" s="47">
        <v>81</v>
      </c>
      <c r="M40" s="47">
        <v>7949</v>
      </c>
      <c r="N40" s="46">
        <v>23278</v>
      </c>
      <c r="O40" s="46">
        <v>15553.211446036001</v>
      </c>
      <c r="P40" s="46">
        <v>85428.961485909531</v>
      </c>
      <c r="Q40" s="46">
        <v>743.32327042431768</v>
      </c>
      <c r="R40" s="46">
        <v>0.18206017228245611</v>
      </c>
      <c r="S40" s="46">
        <v>0.34148122690952831</v>
      </c>
      <c r="T40" s="46">
        <v>9.5602308612130205E-3</v>
      </c>
      <c r="U40" s="46">
        <v>3.8539597965609111</v>
      </c>
      <c r="V40" s="46">
        <v>0.91566265060240959</v>
      </c>
      <c r="W40" s="46">
        <v>78.536260073979278</v>
      </c>
      <c r="X40" s="46">
        <v>-7.3451414621996071E-3</v>
      </c>
      <c r="Y40" s="46">
        <v>47739</v>
      </c>
      <c r="Z40" s="46">
        <v>152</v>
      </c>
      <c r="AA40" s="46">
        <v>3.1839795554996961E-3</v>
      </c>
      <c r="AB40" s="46">
        <v>8290461</v>
      </c>
      <c r="AC40" s="46">
        <v>3316151</v>
      </c>
      <c r="AD40" s="46">
        <v>3220977</v>
      </c>
      <c r="AE40" s="46">
        <v>1753333</v>
      </c>
      <c r="AF40" s="46">
        <v>95.471472142363197</v>
      </c>
      <c r="AG40" s="46">
        <v>15.55321144603599</v>
      </c>
      <c r="AH40" s="46">
        <v>101.4775363741629</v>
      </c>
      <c r="AI40" s="46">
        <v>0.15553211446035989</v>
      </c>
      <c r="AJ40" s="46">
        <v>0.95471472142363201</v>
      </c>
      <c r="AK40" s="46">
        <v>0.11867054442775291</v>
      </c>
      <c r="AL40" s="46">
        <v>37.0921973973091</v>
      </c>
      <c r="AM40" s="46">
        <v>38.188204228494627</v>
      </c>
      <c r="AN40" s="46">
        <v>97.129985938517279</v>
      </c>
      <c r="AO40" s="46" t="s">
        <v>923</v>
      </c>
      <c r="AP40" s="46">
        <v>0.8</v>
      </c>
      <c r="AQ40" s="46">
        <v>53.741800302981282</v>
      </c>
      <c r="AR40" s="46">
        <v>342.50705967976688</v>
      </c>
      <c r="AS40" s="46" t="s">
        <v>1047</v>
      </c>
      <c r="AT40" s="46">
        <v>1753333</v>
      </c>
      <c r="AU40" s="46">
        <v>0.20191070516559459</v>
      </c>
    </row>
    <row r="41" spans="1:47">
      <c r="A41" s="46" t="s">
        <v>380</v>
      </c>
      <c r="B41" s="46" t="s">
        <v>381</v>
      </c>
      <c r="C41" s="46" t="s">
        <v>91</v>
      </c>
      <c r="D41" s="46" t="s">
        <v>380</v>
      </c>
      <c r="E41" s="46">
        <v>9084729</v>
      </c>
      <c r="F41" s="47">
        <v>1339421</v>
      </c>
      <c r="G41" s="47">
        <v>69757</v>
      </c>
      <c r="H41" s="47">
        <v>13848</v>
      </c>
      <c r="I41" s="47">
        <v>4</v>
      </c>
      <c r="J41" s="47">
        <v>1255816</v>
      </c>
      <c r="K41" s="47">
        <v>2741</v>
      </c>
      <c r="L41" s="47">
        <v>262</v>
      </c>
      <c r="M41" s="47">
        <v>10291</v>
      </c>
      <c r="N41" s="46">
        <v>446699</v>
      </c>
      <c r="O41" s="46">
        <v>14743.65388334644</v>
      </c>
      <c r="P41" s="46">
        <v>1395484.070025644</v>
      </c>
      <c r="Q41" s="46">
        <v>767.84899142285917</v>
      </c>
      <c r="R41" s="46">
        <v>1.056526133119922E-2</v>
      </c>
      <c r="S41" s="46">
        <v>2.303788457104225E-2</v>
      </c>
      <c r="T41" s="46">
        <v>1.033879564378937E-2</v>
      </c>
      <c r="U41" s="46">
        <v>2.5724578899651669</v>
      </c>
      <c r="V41" s="46">
        <v>0.81355932203389836</v>
      </c>
      <c r="W41" s="46">
        <v>84.774916550305775</v>
      </c>
      <c r="X41" s="46">
        <v>-1.0034629223813081E-2</v>
      </c>
      <c r="Y41" s="46">
        <v>53911</v>
      </c>
      <c r="Z41" s="46">
        <v>96</v>
      </c>
      <c r="AA41" s="46">
        <v>1.780712656044221E-3</v>
      </c>
      <c r="AB41" s="46">
        <v>16749794</v>
      </c>
      <c r="AC41" s="46">
        <v>6649958</v>
      </c>
      <c r="AD41" s="46">
        <v>6572143</v>
      </c>
      <c r="AE41" s="46">
        <v>3872138</v>
      </c>
      <c r="AF41" s="46">
        <v>184.37307265852399</v>
      </c>
      <c r="AG41" s="46">
        <v>14.74365388334644</v>
      </c>
      <c r="AH41" s="46">
        <v>180.67941927601811</v>
      </c>
      <c r="AI41" s="46">
        <v>0.14743653883346439</v>
      </c>
      <c r="AJ41" s="46">
        <v>1.8437307265852401</v>
      </c>
      <c r="AK41" s="46">
        <v>0.37222904502709991</v>
      </c>
      <c r="AL41" s="46">
        <v>72.342752326459049</v>
      </c>
      <c r="AM41" s="46">
        <v>73.199299615871865</v>
      </c>
      <c r="AN41" s="46">
        <v>98.829842233590043</v>
      </c>
      <c r="AO41" s="46" t="s">
        <v>934</v>
      </c>
      <c r="AP41" s="46">
        <v>0.94099999999999995</v>
      </c>
      <c r="AQ41" s="46">
        <v>101.491184569182</v>
      </c>
      <c r="AR41" s="46">
        <v>-179.8121821110029</v>
      </c>
      <c r="AS41" s="46" t="s">
        <v>926</v>
      </c>
      <c r="AT41" s="46">
        <v>3872138</v>
      </c>
      <c r="AU41" s="46">
        <v>0.4262249319710032</v>
      </c>
    </row>
    <row r="42" spans="1:47">
      <c r="A42" s="46" t="s">
        <v>388</v>
      </c>
      <c r="B42" s="46" t="s">
        <v>389</v>
      </c>
      <c r="C42" s="46" t="s">
        <v>131</v>
      </c>
      <c r="D42" s="46" t="s">
        <v>388</v>
      </c>
      <c r="E42" s="46">
        <v>227423242</v>
      </c>
      <c r="F42" s="47">
        <v>1304058</v>
      </c>
      <c r="G42" s="47">
        <v>16432</v>
      </c>
      <c r="H42" s="47">
        <v>28969</v>
      </c>
      <c r="I42" s="47">
        <v>7</v>
      </c>
      <c r="J42" s="47">
        <v>1258657</v>
      </c>
      <c r="K42" s="47">
        <v>325</v>
      </c>
      <c r="L42" s="47">
        <v>604</v>
      </c>
      <c r="M42" s="47">
        <v>1572</v>
      </c>
      <c r="N42" s="46">
        <v>49658</v>
      </c>
      <c r="O42" s="46">
        <v>573.40577354006768</v>
      </c>
      <c r="P42" s="46">
        <v>10466.19940454459</v>
      </c>
      <c r="Q42" s="46">
        <v>7.2252949414906329</v>
      </c>
      <c r="R42" s="46">
        <v>5.4786436926768829E-2</v>
      </c>
      <c r="S42" s="46">
        <v>3.1656530669781302E-2</v>
      </c>
      <c r="T42" s="46">
        <v>2.2214502729173091E-2</v>
      </c>
      <c r="U42" s="46">
        <v>2.4395853579527049</v>
      </c>
      <c r="V42" s="46">
        <v>0.82352941176470584</v>
      </c>
      <c r="W42" s="46">
        <v>0.47306384932158468</v>
      </c>
      <c r="X42" s="46">
        <v>-1.084787908438703E-2</v>
      </c>
      <c r="Y42" s="46">
        <v>7531</v>
      </c>
      <c r="Z42" s="46">
        <v>28</v>
      </c>
      <c r="AA42" s="46">
        <v>3.7179657416013812E-3</v>
      </c>
      <c r="AB42" s="46">
        <v>162115885</v>
      </c>
      <c r="AC42" s="46">
        <v>99454273</v>
      </c>
      <c r="AD42" s="46">
        <v>73862234</v>
      </c>
      <c r="AE42" s="46">
        <v>0</v>
      </c>
      <c r="AF42" s="46">
        <v>71.283780661257126</v>
      </c>
      <c r="AG42" s="46">
        <v>0.57340577354006772</v>
      </c>
      <c r="AH42" s="46">
        <v>64.728808368671494</v>
      </c>
      <c r="AI42" s="46">
        <v>5.7340577354006769E-3</v>
      </c>
      <c r="AJ42" s="46">
        <v>0.71283780661257123</v>
      </c>
      <c r="AK42" s="46">
        <v>0.48081453345916159</v>
      </c>
      <c r="AL42" s="46">
        <v>32.477874007266152</v>
      </c>
      <c r="AM42" s="46">
        <v>43.730918671891942</v>
      </c>
      <c r="AN42" s="46">
        <v>74.267531974216936</v>
      </c>
      <c r="AO42" s="46" t="s">
        <v>923</v>
      </c>
      <c r="AP42" s="46">
        <v>0.8</v>
      </c>
      <c r="AQ42" s="46">
        <v>29.086918038042921</v>
      </c>
      <c r="AR42" s="46">
        <v>212.72798093067661</v>
      </c>
      <c r="AS42" s="46" t="s">
        <v>1046</v>
      </c>
      <c r="AT42" s="46">
        <v>0</v>
      </c>
      <c r="AU42" s="46">
        <v>0</v>
      </c>
    </row>
    <row r="43" spans="1:47">
      <c r="A43" s="46" t="s">
        <v>374</v>
      </c>
      <c r="B43" s="46" t="s">
        <v>375</v>
      </c>
      <c r="C43" s="46" t="s">
        <v>116</v>
      </c>
      <c r="D43" s="46" t="s">
        <v>374</v>
      </c>
      <c r="E43" s="46">
        <v>9622948</v>
      </c>
      <c r="F43" s="47">
        <v>1282957</v>
      </c>
      <c r="G43" s="47">
        <v>105529</v>
      </c>
      <c r="H43" s="47">
        <v>39780</v>
      </c>
      <c r="J43" s="47">
        <v>1137648</v>
      </c>
      <c r="L43" s="47">
        <v>291</v>
      </c>
      <c r="N43" s="46">
        <v>0</v>
      </c>
      <c r="O43" s="46">
        <v>13332.26574642199</v>
      </c>
      <c r="P43" s="46">
        <v>96489.402208138301</v>
      </c>
      <c r="Q43" s="46">
        <v>1096.638992541579</v>
      </c>
      <c r="R43" s="46">
        <v>0.1381733686945518</v>
      </c>
      <c r="T43" s="46">
        <v>3.1006495151435321E-2</v>
      </c>
      <c r="U43" s="46">
        <v>1.3907257008121561</v>
      </c>
      <c r="V43" s="46">
        <v>0.67576791808873715</v>
      </c>
      <c r="W43" s="46">
        <v>39.402834616941561</v>
      </c>
      <c r="X43" s="46">
        <v>-6.8230763280499119E-3</v>
      </c>
      <c r="Y43" s="46">
        <v>26542</v>
      </c>
      <c r="Z43" s="46">
        <v>594</v>
      </c>
      <c r="AA43" s="46">
        <v>2.237962474568608E-2</v>
      </c>
      <c r="AB43" s="46">
        <v>15219498</v>
      </c>
      <c r="AC43" s="46">
        <v>6292759</v>
      </c>
      <c r="AD43" s="46">
        <v>6027578</v>
      </c>
      <c r="AE43" s="46">
        <v>3286577</v>
      </c>
      <c r="AF43" s="46">
        <v>158.15837308899521</v>
      </c>
      <c r="AG43" s="46">
        <v>13.33226574642199</v>
      </c>
      <c r="AH43" s="46">
        <v>155.67480152651771</v>
      </c>
      <c r="AI43" s="46">
        <v>0.1333226574642199</v>
      </c>
      <c r="AJ43" s="46">
        <v>1.5815837308899521</v>
      </c>
      <c r="AK43" s="46">
        <v>0.10752422230692719</v>
      </c>
      <c r="AL43" s="46">
        <v>62.637541011340808</v>
      </c>
      <c r="AM43" s="46">
        <v>65.393255788143094</v>
      </c>
      <c r="AN43" s="46">
        <v>95.785934277794524</v>
      </c>
      <c r="AO43" s="46" t="s">
        <v>934</v>
      </c>
      <c r="AP43" s="46">
        <v>0.94099999999999995</v>
      </c>
      <c r="AQ43" s="46">
        <v>87.745780284794222</v>
      </c>
      <c r="AR43" s="46">
        <v>-350.77542721342007</v>
      </c>
      <c r="AS43" s="46" t="s">
        <v>926</v>
      </c>
      <c r="AT43" s="46">
        <v>3286577</v>
      </c>
      <c r="AU43" s="46">
        <v>0.3415353590188786</v>
      </c>
    </row>
    <row r="44" spans="1:47">
      <c r="A44" s="46" t="s">
        <v>370</v>
      </c>
      <c r="B44" s="46" t="s">
        <v>371</v>
      </c>
      <c r="C44" s="46" t="s">
        <v>218</v>
      </c>
      <c r="D44" s="46" t="s">
        <v>370</v>
      </c>
      <c r="E44" s="46">
        <v>10357489</v>
      </c>
      <c r="F44" s="47">
        <v>1079781</v>
      </c>
      <c r="G44" s="47">
        <v>28340</v>
      </c>
      <c r="H44" s="47">
        <v>12876</v>
      </c>
      <c r="I44" s="47">
        <v>20</v>
      </c>
      <c r="J44" s="47">
        <v>1038565</v>
      </c>
      <c r="L44" s="47">
        <v>716</v>
      </c>
      <c r="M44" s="47">
        <v>2349</v>
      </c>
      <c r="N44" s="46">
        <v>0</v>
      </c>
      <c r="O44" s="46">
        <v>10425.123309327189</v>
      </c>
      <c r="P44" s="46">
        <v>133406.4656018462</v>
      </c>
      <c r="Q44" s="46">
        <v>273.6184416898729</v>
      </c>
      <c r="R44" s="46">
        <v>7.8145562602948707E-2</v>
      </c>
      <c r="T44" s="46">
        <v>1.192464027427784E-2</v>
      </c>
      <c r="U44" s="46">
        <v>1.1186333936865309</v>
      </c>
      <c r="V44" s="46">
        <v>0.74439461883408076</v>
      </c>
      <c r="W44" s="46">
        <v>19.599344976374098</v>
      </c>
      <c r="X44" s="46">
        <v>-2.6965403291382079E-3</v>
      </c>
      <c r="Y44" s="46">
        <v>14210</v>
      </c>
      <c r="Z44" s="46">
        <v>166</v>
      </c>
      <c r="AA44" s="46">
        <v>1.1681914144968331E-2</v>
      </c>
      <c r="AB44" s="46">
        <v>8265793</v>
      </c>
      <c r="AC44" s="46">
        <v>4331942</v>
      </c>
      <c r="AD44" s="46">
        <v>3933851</v>
      </c>
      <c r="AE44" s="46">
        <v>0</v>
      </c>
      <c r="AF44" s="46">
        <v>79.804989413940007</v>
      </c>
      <c r="AG44" s="46">
        <v>10.425123309327191</v>
      </c>
      <c r="AH44" s="46">
        <v>82.249613781873194</v>
      </c>
      <c r="AI44" s="46">
        <v>0.1042512330932719</v>
      </c>
      <c r="AJ44" s="46">
        <v>0.79804989413940008</v>
      </c>
      <c r="AK44" s="46">
        <v>0.1235531121490933</v>
      </c>
      <c r="AL44" s="46">
        <v>37.98074031263755</v>
      </c>
      <c r="AM44" s="46">
        <v>41.824249101302449</v>
      </c>
      <c r="AN44" s="46">
        <v>90.81033402570948</v>
      </c>
      <c r="AO44" s="46" t="s">
        <v>927</v>
      </c>
      <c r="AP44" s="46">
        <v>0.94499999999999995</v>
      </c>
      <c r="AQ44" s="46">
        <v>48.132980807413837</v>
      </c>
      <c r="AR44" s="46">
        <v>374.57094275981513</v>
      </c>
      <c r="AS44" s="46" t="s">
        <v>1045</v>
      </c>
      <c r="AT44" s="46">
        <v>0</v>
      </c>
      <c r="AU44" s="46">
        <v>0</v>
      </c>
    </row>
    <row r="45" spans="1:47">
      <c r="A45" s="46" t="s">
        <v>382</v>
      </c>
      <c r="B45" s="46" t="s">
        <v>383</v>
      </c>
      <c r="C45" s="46" t="s">
        <v>218</v>
      </c>
      <c r="D45" s="46" t="s">
        <v>382</v>
      </c>
      <c r="E45" s="46">
        <v>37577156</v>
      </c>
      <c r="F45" s="47">
        <v>1002084</v>
      </c>
      <c r="G45" s="47">
        <v>35768</v>
      </c>
      <c r="H45" s="47">
        <v>14911</v>
      </c>
      <c r="I45" s="47">
        <v>7</v>
      </c>
      <c r="J45" s="47">
        <v>951405</v>
      </c>
      <c r="K45" s="47">
        <v>996</v>
      </c>
      <c r="L45" s="47">
        <v>293</v>
      </c>
      <c r="M45" s="47">
        <v>4963</v>
      </c>
      <c r="N45" s="46">
        <v>26349</v>
      </c>
      <c r="O45" s="46">
        <v>2666.73720597695</v>
      </c>
      <c r="P45" s="46">
        <v>29466.732394543109</v>
      </c>
      <c r="Q45" s="46">
        <v>95.185489822593283</v>
      </c>
      <c r="R45" s="46">
        <v>9.0499929556858455E-2</v>
      </c>
      <c r="S45" s="46">
        <v>0.1883562943565221</v>
      </c>
      <c r="T45" s="46">
        <v>1.487999010063029E-2</v>
      </c>
      <c r="U45" s="46">
        <v>3.3127228373053099</v>
      </c>
      <c r="V45" s="46">
        <v>2.074074074074074</v>
      </c>
      <c r="W45" s="46">
        <v>13.42266866299606</v>
      </c>
      <c r="X45" s="46">
        <v>-8.4299190322388758E-3</v>
      </c>
      <c r="Y45" s="46">
        <v>35307</v>
      </c>
      <c r="Z45" s="46">
        <v>56</v>
      </c>
      <c r="AA45" s="46">
        <v>1.5860877446398729E-3</v>
      </c>
      <c r="AB45" s="46">
        <v>50804376</v>
      </c>
      <c r="AC45" s="46">
        <v>24670739</v>
      </c>
      <c r="AD45" s="46">
        <v>23047095</v>
      </c>
      <c r="AE45" s="46">
        <v>0</v>
      </c>
      <c r="AF45" s="46">
        <v>135.20016256685309</v>
      </c>
      <c r="AG45" s="46">
        <v>2.666737205976951</v>
      </c>
      <c r="AH45" s="46">
        <v>124.3468835161448</v>
      </c>
      <c r="AI45" s="46">
        <v>2.66673720597695E-2</v>
      </c>
      <c r="AJ45" s="46">
        <v>1.352001625668531</v>
      </c>
      <c r="AK45" s="46">
        <v>0.15395789931521159</v>
      </c>
      <c r="AL45" s="46">
        <v>61.332728320365703</v>
      </c>
      <c r="AM45" s="46">
        <v>65.653555580416992</v>
      </c>
      <c r="AN45" s="46">
        <v>93.418745988922353</v>
      </c>
      <c r="AO45" s="46" t="s">
        <v>923</v>
      </c>
      <c r="AP45" s="46">
        <v>0.8</v>
      </c>
      <c r="AQ45" s="46">
        <v>56.746802232718203</v>
      </c>
      <c r="AR45" s="46">
        <v>215.20814823777479</v>
      </c>
      <c r="AS45" s="46" t="s">
        <v>1011</v>
      </c>
      <c r="AT45" s="46">
        <v>0</v>
      </c>
      <c r="AU45" s="46">
        <v>0</v>
      </c>
    </row>
    <row r="46" spans="1:47">
      <c r="A46" s="46" t="s">
        <v>332</v>
      </c>
      <c r="B46" s="46" t="s">
        <v>333</v>
      </c>
      <c r="C46" s="46" t="s">
        <v>284</v>
      </c>
      <c r="D46" s="46" t="s">
        <v>332</v>
      </c>
      <c r="E46" s="46">
        <v>19118913</v>
      </c>
      <c r="F46" s="47">
        <v>995351</v>
      </c>
      <c r="G46" s="47">
        <v>19070</v>
      </c>
      <c r="H46" s="47">
        <v>13047</v>
      </c>
      <c r="J46" s="47">
        <v>963234</v>
      </c>
      <c r="K46" s="47">
        <v>1428</v>
      </c>
      <c r="L46" s="47">
        <v>528</v>
      </c>
      <c r="M46" s="47">
        <v>1945</v>
      </c>
      <c r="N46" s="46">
        <v>0</v>
      </c>
      <c r="O46" s="46">
        <v>5206.1066442427973</v>
      </c>
      <c r="P46" s="46">
        <v>60542.207603538969</v>
      </c>
      <c r="Q46" s="46">
        <v>99.744164325660151</v>
      </c>
      <c r="R46" s="46">
        <v>8.5991357935525245E-2</v>
      </c>
      <c r="T46" s="46">
        <v>1.310793880751614E-2</v>
      </c>
      <c r="U46" s="46">
        <v>2.259182972880192</v>
      </c>
      <c r="V46" s="46">
        <v>0.58695652173913049</v>
      </c>
      <c r="W46" s="46">
        <v>4.9173447106687354</v>
      </c>
      <c r="X46" s="46">
        <v>-1.598685309694326E-3</v>
      </c>
      <c r="Y46" s="46">
        <v>6581</v>
      </c>
      <c r="Z46" s="46">
        <v>27</v>
      </c>
      <c r="AA46" s="46">
        <v>4.1027199513751708E-3</v>
      </c>
      <c r="AB46" s="46">
        <v>17566051</v>
      </c>
      <c r="AC46" s="46">
        <v>9014952</v>
      </c>
      <c r="AD46" s="46">
        <v>8551099</v>
      </c>
      <c r="AE46" s="46">
        <v>0</v>
      </c>
      <c r="AF46" s="46">
        <v>91.877875065386817</v>
      </c>
      <c r="AG46" s="46">
        <v>5.206106644242797</v>
      </c>
      <c r="AH46" s="46">
        <v>87.896194203090928</v>
      </c>
      <c r="AI46" s="46">
        <v>5.2061066442427972E-2</v>
      </c>
      <c r="AJ46" s="46">
        <v>0.91877875065386816</v>
      </c>
      <c r="AK46" s="46">
        <v>9.5544134752849175E-2</v>
      </c>
      <c r="AL46" s="46">
        <v>44.72586386056571</v>
      </c>
      <c r="AM46" s="46">
        <v>47.152011204821108</v>
      </c>
      <c r="AN46" s="46">
        <v>94.854625959184261</v>
      </c>
      <c r="AO46" s="46" t="s">
        <v>1008</v>
      </c>
      <c r="AP46" s="46">
        <v>0.93199999999999994</v>
      </c>
      <c r="AQ46" s="46">
        <v>48.021196424713047</v>
      </c>
      <c r="AR46" s="46">
        <v>493.64426881092152</v>
      </c>
      <c r="AS46" s="46" t="s">
        <v>1044</v>
      </c>
      <c r="AT46" s="46">
        <v>0</v>
      </c>
      <c r="AU46" s="46">
        <v>0</v>
      </c>
    </row>
    <row r="47" spans="1:47">
      <c r="A47" s="46" t="s">
        <v>336</v>
      </c>
      <c r="B47" s="46" t="s">
        <v>337</v>
      </c>
      <c r="C47" s="46" t="s">
        <v>91</v>
      </c>
      <c r="D47" s="46" t="s">
        <v>336</v>
      </c>
      <c r="E47" s="46">
        <v>5021831</v>
      </c>
      <c r="F47" s="47">
        <v>978104</v>
      </c>
      <c r="G47" s="47">
        <v>363152</v>
      </c>
      <c r="H47" s="47">
        <v>5952</v>
      </c>
      <c r="J47" s="47">
        <v>609000</v>
      </c>
      <c r="K47" s="47">
        <v>4097</v>
      </c>
      <c r="L47" s="47">
        <v>83</v>
      </c>
      <c r="M47" s="47">
        <v>21384</v>
      </c>
      <c r="N47" s="46">
        <v>0</v>
      </c>
      <c r="O47" s="46">
        <v>19477.039350786599</v>
      </c>
      <c r="P47" s="46">
        <v>205206.02943428399</v>
      </c>
      <c r="Q47" s="46">
        <v>7231.4659732675191</v>
      </c>
      <c r="R47" s="46">
        <v>9.4914556869899372E-2</v>
      </c>
      <c r="T47" s="46">
        <v>6.0852424691034898E-3</v>
      </c>
      <c r="U47" s="46">
        <v>1.318134028360648</v>
      </c>
      <c r="V47" s="46">
        <v>1.8181818181818179</v>
      </c>
      <c r="W47" s="46">
        <v>424.41264380035318</v>
      </c>
      <c r="X47" s="46">
        <v>-1.024738639344841E-2</v>
      </c>
      <c r="Y47" s="46">
        <v>149193</v>
      </c>
      <c r="Z47" s="46">
        <v>40</v>
      </c>
      <c r="AA47" s="46">
        <v>2.6810909359018182E-4</v>
      </c>
      <c r="AB47" s="46">
        <v>9891809</v>
      </c>
      <c r="AC47" s="46">
        <v>3900382</v>
      </c>
      <c r="AD47" s="46">
        <v>3846019</v>
      </c>
      <c r="AE47" s="46">
        <v>2382753</v>
      </c>
      <c r="AF47" s="46">
        <v>196.9761427654575</v>
      </c>
      <c r="AG47" s="46">
        <v>19.47703935078659</v>
      </c>
      <c r="AH47" s="46">
        <v>196.7555678396983</v>
      </c>
      <c r="AI47" s="46">
        <v>0.19477039350786601</v>
      </c>
      <c r="AJ47" s="46">
        <v>1.969761427654575</v>
      </c>
      <c r="AK47" s="46">
        <v>0.58096339761334059</v>
      </c>
      <c r="AL47" s="46">
        <v>76.585990249373182</v>
      </c>
      <c r="AM47" s="46">
        <v>77.66852369185662</v>
      </c>
      <c r="AN47" s="46">
        <v>98.606213442683298</v>
      </c>
      <c r="AO47" s="46" t="s">
        <v>934</v>
      </c>
      <c r="AP47" s="46">
        <v>0.94099999999999995</v>
      </c>
      <c r="AQ47" s="46">
        <v>112.1543145219343</v>
      </c>
      <c r="AR47" s="46">
        <v>-154.21749070024319</v>
      </c>
      <c r="AS47" s="46" t="s">
        <v>926</v>
      </c>
      <c r="AT47" s="46">
        <v>2382753</v>
      </c>
      <c r="AU47" s="46">
        <v>0.47447893009541742</v>
      </c>
    </row>
    <row r="48" spans="1:47">
      <c r="A48" s="46" t="s">
        <v>243</v>
      </c>
      <c r="B48" s="46" t="s">
        <v>244</v>
      </c>
      <c r="C48" s="46" t="s">
        <v>64</v>
      </c>
      <c r="D48" s="46" t="s">
        <v>243</v>
      </c>
      <c r="E48" s="46">
        <v>25950694</v>
      </c>
      <c r="F48" s="47">
        <v>978004</v>
      </c>
      <c r="G48" s="47">
        <v>597299</v>
      </c>
      <c r="H48" s="47">
        <v>2367</v>
      </c>
      <c r="I48" s="47">
        <v>23</v>
      </c>
      <c r="J48" s="47">
        <v>378338</v>
      </c>
      <c r="L48" s="47">
        <v>300</v>
      </c>
      <c r="M48" s="47">
        <v>100571</v>
      </c>
      <c r="N48" s="46">
        <v>278559</v>
      </c>
      <c r="O48" s="46">
        <v>3768.7007522804588</v>
      </c>
      <c r="P48" s="46">
        <v>220079.75200971501</v>
      </c>
      <c r="Q48" s="46">
        <v>2301.668695257245</v>
      </c>
      <c r="R48" s="46">
        <v>1.7124250267757921E-2</v>
      </c>
      <c r="S48" s="46">
        <v>0.36104021051195623</v>
      </c>
      <c r="T48" s="46">
        <v>2.420235500059304E-3</v>
      </c>
      <c r="U48" s="46">
        <v>3.1998658118383778</v>
      </c>
      <c r="V48" s="46">
        <v>1.5652173913043479</v>
      </c>
      <c r="W48" s="46">
        <v>283.54650443755258</v>
      </c>
      <c r="X48" s="46">
        <v>-3.2315600776634951E-3</v>
      </c>
      <c r="Y48" s="46">
        <v>515076</v>
      </c>
      <c r="Z48" s="46">
        <v>108</v>
      </c>
      <c r="AA48" s="46">
        <v>2.096777951214966E-4</v>
      </c>
      <c r="AB48" s="46">
        <v>44086608</v>
      </c>
      <c r="AC48" s="46">
        <v>20529932</v>
      </c>
      <c r="AD48" s="46">
        <v>19904821</v>
      </c>
      <c r="AE48" s="46">
        <v>3651855</v>
      </c>
      <c r="AF48" s="46">
        <v>169.8860462074733</v>
      </c>
      <c r="AG48" s="46">
        <v>3.7687007522804592</v>
      </c>
      <c r="AH48" s="46">
        <v>156.6661423390064</v>
      </c>
      <c r="AI48" s="46">
        <v>3.7687007522804593E-2</v>
      </c>
      <c r="AJ48" s="46">
        <v>1.698860462074733</v>
      </c>
      <c r="AK48" s="46">
        <v>0.44154117805096083</v>
      </c>
      <c r="AL48" s="46">
        <v>76.702461213561378</v>
      </c>
      <c r="AM48" s="46">
        <v>79.11130237981304</v>
      </c>
      <c r="AN48" s="46">
        <v>96.955123864998683</v>
      </c>
      <c r="AO48" s="46" t="s">
        <v>927</v>
      </c>
      <c r="AP48" s="46">
        <v>0.94499999999999995</v>
      </c>
      <c r="AQ48" s="46">
        <v>84.03985758531158</v>
      </c>
      <c r="AR48" s="46">
        <v>-67.296066108036513</v>
      </c>
      <c r="AS48" s="46" t="s">
        <v>926</v>
      </c>
      <c r="AT48" s="46">
        <v>3651855</v>
      </c>
      <c r="AU48" s="46">
        <v>0.14072282614098869</v>
      </c>
    </row>
    <row r="49" spans="1:47">
      <c r="A49" s="46" t="s">
        <v>228</v>
      </c>
      <c r="B49" s="46" t="s">
        <v>229</v>
      </c>
      <c r="C49" s="46" t="s">
        <v>49</v>
      </c>
      <c r="D49" s="46" t="s">
        <v>228</v>
      </c>
      <c r="E49" s="46">
        <v>11316075</v>
      </c>
      <c r="F49" s="47">
        <v>977410</v>
      </c>
      <c r="G49" s="47">
        <v>8552</v>
      </c>
      <c r="H49" s="47">
        <v>8328</v>
      </c>
      <c r="I49" s="47">
        <v>2</v>
      </c>
      <c r="J49" s="47">
        <v>960530</v>
      </c>
      <c r="K49" s="47">
        <v>852</v>
      </c>
      <c r="L49" s="47">
        <v>38</v>
      </c>
      <c r="M49" s="47">
        <v>2723</v>
      </c>
      <c r="N49" s="46">
        <v>154709</v>
      </c>
      <c r="O49" s="46">
        <v>8637.3588015279147</v>
      </c>
      <c r="P49" s="46">
        <v>105377.80104850839</v>
      </c>
      <c r="Q49" s="46">
        <v>75.573907030485387</v>
      </c>
      <c r="R49" s="46">
        <v>8.1965639020612047E-2</v>
      </c>
      <c r="S49" s="46">
        <v>1.7600785991765181E-2</v>
      </c>
      <c r="T49" s="46">
        <v>8.5204775887293971E-3</v>
      </c>
      <c r="U49" s="46">
        <v>4.7302304563940352</v>
      </c>
      <c r="V49" s="46">
        <v>1</v>
      </c>
      <c r="W49" s="46">
        <v>13.21508183207138</v>
      </c>
      <c r="X49" s="46">
        <v>-7.8115994593045274E-3</v>
      </c>
      <c r="Y49" s="46">
        <v>10468</v>
      </c>
      <c r="Z49" s="46">
        <v>4</v>
      </c>
      <c r="AA49" s="46">
        <v>3.8211692777990059E-4</v>
      </c>
      <c r="AB49" s="46">
        <v>31344582</v>
      </c>
      <c r="AC49" s="46">
        <v>10482819</v>
      </c>
      <c r="AD49" s="46">
        <v>9719547</v>
      </c>
      <c r="AE49" s="46">
        <v>2577892</v>
      </c>
      <c r="AF49" s="46">
        <v>276.99164242018543</v>
      </c>
      <c r="AG49" s="46">
        <v>8.637358801527915</v>
      </c>
      <c r="AH49" s="46">
        <v>257.92983697969481</v>
      </c>
      <c r="AI49" s="46">
        <v>8.637358801527914E-2</v>
      </c>
      <c r="AJ49" s="46">
        <v>2.7699164242018539</v>
      </c>
      <c r="AK49" s="46">
        <v>0.98492631058030278</v>
      </c>
      <c r="AL49" s="46">
        <v>85.891503900424837</v>
      </c>
      <c r="AM49" s="46">
        <v>92.636528124813594</v>
      </c>
      <c r="AN49" s="46">
        <v>92.718828780693428</v>
      </c>
      <c r="AO49" s="46" t="s">
        <v>925</v>
      </c>
      <c r="AP49" s="46">
        <v>0.8</v>
      </c>
      <c r="AQ49" s="46">
        <v>119.4340157696021</v>
      </c>
      <c r="AR49" s="46">
        <v>-125.4764321923646</v>
      </c>
      <c r="AS49" s="46" t="s">
        <v>926</v>
      </c>
      <c r="AT49" s="46">
        <v>2577892</v>
      </c>
      <c r="AU49" s="46">
        <v>0.22780796345022461</v>
      </c>
    </row>
    <row r="50" spans="1:47">
      <c r="A50" s="46" t="s">
        <v>25</v>
      </c>
      <c r="B50" s="46" t="s">
        <v>24</v>
      </c>
      <c r="C50" s="46" t="s">
        <v>116</v>
      </c>
      <c r="D50" s="46" t="s">
        <v>25</v>
      </c>
      <c r="E50" s="46">
        <v>3977492</v>
      </c>
      <c r="F50" s="47">
        <v>959874</v>
      </c>
      <c r="G50" s="47">
        <v>33244</v>
      </c>
      <c r="H50" s="47">
        <v>14187</v>
      </c>
      <c r="I50" s="47">
        <v>31</v>
      </c>
      <c r="J50" s="47">
        <v>912443</v>
      </c>
      <c r="K50" s="47">
        <v>777</v>
      </c>
      <c r="M50" s="47">
        <v>3842</v>
      </c>
      <c r="N50" s="46">
        <v>34000</v>
      </c>
      <c r="O50" s="46">
        <v>24132.64438998243</v>
      </c>
      <c r="P50" s="46">
        <v>331906.38724100508</v>
      </c>
      <c r="Q50" s="46">
        <v>835.80306384022902</v>
      </c>
      <c r="R50" s="46">
        <v>7.2709189451238679E-2</v>
      </c>
      <c r="S50" s="46">
        <v>0.113</v>
      </c>
      <c r="T50" s="46">
        <v>1.4780064883515961E-2</v>
      </c>
      <c r="U50" s="46">
        <v>1.6752561784207349</v>
      </c>
      <c r="V50" s="46">
        <v>0.71755725190839692</v>
      </c>
      <c r="W50" s="46">
        <v>79.85649535651396</v>
      </c>
      <c r="X50" s="46">
        <v>-1.90105676182602E-4</v>
      </c>
      <c r="Y50" s="46">
        <v>22234</v>
      </c>
      <c r="Z50" s="46">
        <v>282</v>
      </c>
      <c r="AA50" s="46">
        <v>1.268327786273275E-2</v>
      </c>
      <c r="AB50" s="46">
        <v>2553749</v>
      </c>
      <c r="AC50" s="46">
        <v>1385288</v>
      </c>
      <c r="AD50" s="46">
        <v>1168461</v>
      </c>
      <c r="AE50" s="46">
        <v>0</v>
      </c>
      <c r="AF50" s="46">
        <v>64.205006571980533</v>
      </c>
      <c r="AG50" s="46">
        <v>24.132644389982431</v>
      </c>
      <c r="AH50" s="46">
        <v>81.917150304764903</v>
      </c>
      <c r="AI50" s="46">
        <v>0.2413264438998243</v>
      </c>
      <c r="AJ50" s="46">
        <v>0.64205006571980539</v>
      </c>
      <c r="AK50" s="46">
        <v>0.19431842980451</v>
      </c>
      <c r="AL50" s="46">
        <v>29.37682841348267</v>
      </c>
      <c r="AM50" s="46">
        <v>34.82817815849787</v>
      </c>
      <c r="AN50" s="46">
        <v>84.347875676393642</v>
      </c>
      <c r="AO50" s="46" t="s">
        <v>925</v>
      </c>
      <c r="AP50" s="46">
        <v>0.8</v>
      </c>
      <c r="AQ50" s="46">
        <v>49.81464701877465</v>
      </c>
      <c r="AR50" s="46">
        <v>259.69426834001803</v>
      </c>
      <c r="AS50" s="46" t="s">
        <v>1043</v>
      </c>
      <c r="AT50" s="46">
        <v>0</v>
      </c>
      <c r="AU50" s="46">
        <v>0</v>
      </c>
    </row>
    <row r="51" spans="1:47">
      <c r="A51" s="46" t="s">
        <v>345</v>
      </c>
      <c r="B51" s="46" t="s">
        <v>346</v>
      </c>
      <c r="C51" s="46" t="s">
        <v>91</v>
      </c>
      <c r="D51" s="46" t="s">
        <v>345</v>
      </c>
      <c r="E51" s="46">
        <v>5823297</v>
      </c>
      <c r="F51" s="47">
        <v>942870</v>
      </c>
      <c r="G51" s="47">
        <v>243248</v>
      </c>
      <c r="H51" s="47">
        <v>3385</v>
      </c>
      <c r="I51" s="47">
        <v>14</v>
      </c>
      <c r="J51" s="47">
        <v>696237</v>
      </c>
      <c r="K51" s="47">
        <v>14172</v>
      </c>
      <c r="L51" s="47">
        <v>77</v>
      </c>
      <c r="M51" s="47">
        <v>17921</v>
      </c>
      <c r="N51" s="46">
        <v>357343</v>
      </c>
      <c r="O51" s="46">
        <v>16191.343151482741</v>
      </c>
      <c r="P51" s="46">
        <v>1895754.8790659311</v>
      </c>
      <c r="Q51" s="46">
        <v>4177.1525649473142</v>
      </c>
      <c r="R51" s="46">
        <v>8.5408421364372156E-3</v>
      </c>
      <c r="S51" s="46">
        <v>5.0150695550213661E-2</v>
      </c>
      <c r="T51" s="46">
        <v>3.5901025592075262E-3</v>
      </c>
      <c r="U51" s="46">
        <v>1.1125845643470631</v>
      </c>
      <c r="V51" s="46">
        <v>1.2727272727272729</v>
      </c>
      <c r="W51" s="46">
        <v>314.28685747708113</v>
      </c>
      <c r="X51" s="46">
        <v>-1.177918810593114E-2</v>
      </c>
      <c r="Y51" s="46">
        <v>128113</v>
      </c>
      <c r="Z51" s="46">
        <v>98</v>
      </c>
      <c r="AA51" s="46">
        <v>7.6494969284928154E-4</v>
      </c>
      <c r="AB51" s="46">
        <v>12451953</v>
      </c>
      <c r="AC51" s="46">
        <v>4819995</v>
      </c>
      <c r="AD51" s="46">
        <v>4630450</v>
      </c>
      <c r="AE51" s="46">
        <v>3048355</v>
      </c>
      <c r="AF51" s="46">
        <v>213.8299489103853</v>
      </c>
      <c r="AG51" s="46">
        <v>16.191343151482741</v>
      </c>
      <c r="AH51" s="46">
        <v>208.6382971708295</v>
      </c>
      <c r="AI51" s="46">
        <v>0.1619134315148274</v>
      </c>
      <c r="AJ51" s="46">
        <v>2.1382994891038529</v>
      </c>
      <c r="AK51" s="46">
        <v>0.97707535782564414</v>
      </c>
      <c r="AL51" s="46">
        <v>79.515951187102431</v>
      </c>
      <c r="AM51" s="46">
        <v>82.770894220232975</v>
      </c>
      <c r="AN51" s="46">
        <v>96.067527041003146</v>
      </c>
      <c r="AO51" s="46" t="s">
        <v>934</v>
      </c>
      <c r="AP51" s="46">
        <v>0.94099999999999995</v>
      </c>
      <c r="AQ51" s="46">
        <v>116.798334113819</v>
      </c>
      <c r="AR51" s="46">
        <v>-101.79881101625671</v>
      </c>
      <c r="AS51" s="46" t="s">
        <v>926</v>
      </c>
      <c r="AT51" s="46">
        <v>3048355</v>
      </c>
      <c r="AU51" s="46">
        <v>0.52347579043280812</v>
      </c>
    </row>
    <row r="52" spans="1:47">
      <c r="A52" s="46" t="s">
        <v>353</v>
      </c>
      <c r="B52" s="46" t="s">
        <v>354</v>
      </c>
      <c r="C52" s="46" t="s">
        <v>116</v>
      </c>
      <c r="D52" s="46" t="s">
        <v>353</v>
      </c>
      <c r="E52" s="46">
        <v>5463674</v>
      </c>
      <c r="F52" s="47">
        <v>862962</v>
      </c>
      <c r="G52" s="47">
        <v>37304</v>
      </c>
      <c r="H52" s="47">
        <v>16962</v>
      </c>
      <c r="I52" s="47">
        <v>29</v>
      </c>
      <c r="J52" s="47">
        <v>808696</v>
      </c>
      <c r="K52" s="47">
        <v>346</v>
      </c>
      <c r="L52" s="47">
        <v>422</v>
      </c>
      <c r="M52" s="47">
        <v>2130</v>
      </c>
      <c r="N52" s="46">
        <v>9378</v>
      </c>
      <c r="O52" s="46">
        <v>15794.536789713289</v>
      </c>
      <c r="P52" s="46">
        <v>94882.784002120185</v>
      </c>
      <c r="Q52" s="46">
        <v>682.76401556901089</v>
      </c>
      <c r="R52" s="46">
        <v>0.16646367363504391</v>
      </c>
      <c r="S52" s="46">
        <v>0.2271273192578375</v>
      </c>
      <c r="T52" s="46">
        <v>1.965555841392784E-2</v>
      </c>
      <c r="U52" s="46">
        <v>0.96696522655426764</v>
      </c>
      <c r="V52" s="46">
        <v>0.86138613861386137</v>
      </c>
      <c r="W52" s="46">
        <v>47.987071389272913</v>
      </c>
      <c r="X52" s="46">
        <v>-5.4730421931815749E-3</v>
      </c>
      <c r="Y52" s="46">
        <v>18353</v>
      </c>
      <c r="Z52" s="46">
        <v>261</v>
      </c>
      <c r="AA52" s="46">
        <v>1.422110826567864E-2</v>
      </c>
      <c r="AB52" s="46">
        <v>6307995</v>
      </c>
      <c r="AC52" s="46">
        <v>2734084</v>
      </c>
      <c r="AD52" s="46">
        <v>2596083</v>
      </c>
      <c r="AE52" s="46">
        <v>1120120</v>
      </c>
      <c r="AF52" s="46">
        <v>115.4533561116567</v>
      </c>
      <c r="AG52" s="46">
        <v>15.794536789713289</v>
      </c>
      <c r="AH52" s="46">
        <v>119.7025572902044</v>
      </c>
      <c r="AI52" s="46">
        <v>0.15794536789713301</v>
      </c>
      <c r="AJ52" s="46">
        <v>1.154533561116567</v>
      </c>
      <c r="AK52" s="46">
        <v>0.32600773765052599</v>
      </c>
      <c r="AL52" s="46">
        <v>47.515334919323507</v>
      </c>
      <c r="AM52" s="46">
        <v>50.041126172608386</v>
      </c>
      <c r="AN52" s="46">
        <v>94.952569123699192</v>
      </c>
      <c r="AO52" s="46" t="s">
        <v>927</v>
      </c>
      <c r="AP52" s="46">
        <v>0.94499999999999995</v>
      </c>
      <c r="AQ52" s="46">
        <v>70.346247552471098</v>
      </c>
      <c r="AR52" s="46">
        <v>-2.2477965036352581</v>
      </c>
      <c r="AS52" s="46" t="s">
        <v>926</v>
      </c>
      <c r="AT52" s="46">
        <v>1120120</v>
      </c>
      <c r="AU52" s="46">
        <v>0.2050122316961078</v>
      </c>
    </row>
    <row r="53" spans="1:47">
      <c r="A53" s="46" t="s">
        <v>366</v>
      </c>
      <c r="B53" s="46" t="s">
        <v>367</v>
      </c>
      <c r="C53" s="46" t="s">
        <v>104</v>
      </c>
      <c r="D53" s="46" t="s">
        <v>366</v>
      </c>
      <c r="E53" s="46">
        <v>29934871</v>
      </c>
      <c r="F53" s="47">
        <v>832589</v>
      </c>
      <c r="G53" s="47">
        <v>6755</v>
      </c>
      <c r="H53" s="47">
        <v>11604</v>
      </c>
      <c r="I53" s="47">
        <v>2</v>
      </c>
      <c r="J53" s="47">
        <v>814230</v>
      </c>
      <c r="K53" s="47">
        <v>224</v>
      </c>
      <c r="L53" s="47">
        <v>114</v>
      </c>
      <c r="M53" s="47">
        <v>841</v>
      </c>
      <c r="N53" s="46">
        <v>8848</v>
      </c>
      <c r="O53" s="46">
        <v>2781.3348519190208</v>
      </c>
      <c r="P53" s="46">
        <v>16464.49052678396</v>
      </c>
      <c r="Q53" s="46">
        <v>22.5656559535533</v>
      </c>
      <c r="R53" s="46">
        <v>0.16892929953674701</v>
      </c>
      <c r="S53" s="46">
        <v>9.5049728752260393E-2</v>
      </c>
      <c r="T53" s="46">
        <v>1.393724875058402E-2</v>
      </c>
      <c r="U53" s="46">
        <v>2.1008746355685131</v>
      </c>
      <c r="V53" s="46">
        <v>0.72727272727272729</v>
      </c>
      <c r="W53" s="46">
        <v>1.719447148158032</v>
      </c>
      <c r="X53" s="46">
        <v>6.1978394896042253E-3</v>
      </c>
      <c r="Y53" s="46">
        <v>3603</v>
      </c>
      <c r="Z53" s="46">
        <v>8</v>
      </c>
      <c r="AA53" s="46">
        <v>2.2203719122953101E-3</v>
      </c>
      <c r="AB53" s="46">
        <v>25275254</v>
      </c>
      <c r="AC53" s="46">
        <v>14564533</v>
      </c>
      <c r="AD53" s="46">
        <v>10710721</v>
      </c>
      <c r="AE53" s="46">
        <v>0</v>
      </c>
      <c r="AF53" s="46">
        <v>84.434150392697532</v>
      </c>
      <c r="AG53" s="46">
        <v>2.7813348519190209</v>
      </c>
      <c r="AH53" s="46">
        <v>78.772070205346807</v>
      </c>
      <c r="AI53" s="46">
        <v>2.781334851919021E-2</v>
      </c>
      <c r="AJ53" s="46">
        <v>0.84434150392697527</v>
      </c>
      <c r="AK53" s="46">
        <v>0.73197576164600808</v>
      </c>
      <c r="AL53" s="46">
        <v>35.780080695854679</v>
      </c>
      <c r="AM53" s="46">
        <v>48.654069696842853</v>
      </c>
      <c r="AN53" s="46">
        <v>73.539748922948647</v>
      </c>
      <c r="AO53" s="46" t="s">
        <v>923</v>
      </c>
      <c r="AP53" s="46">
        <v>0.8</v>
      </c>
      <c r="AQ53" s="46">
        <v>36.554995008998027</v>
      </c>
      <c r="AR53" s="46">
        <v>114.2285262144252</v>
      </c>
      <c r="AS53" s="46" t="s">
        <v>1042</v>
      </c>
      <c r="AT53" s="46">
        <v>0</v>
      </c>
      <c r="AU53" s="46">
        <v>0</v>
      </c>
    </row>
    <row r="54" spans="1:47">
      <c r="A54" s="46" t="s">
        <v>363</v>
      </c>
      <c r="B54" s="46" t="s">
        <v>362</v>
      </c>
      <c r="C54" s="46" t="s">
        <v>131</v>
      </c>
      <c r="D54" s="46" t="s">
        <v>361</v>
      </c>
      <c r="E54" s="46">
        <v>10072473</v>
      </c>
      <c r="F54" s="47">
        <v>785625</v>
      </c>
      <c r="G54" s="47">
        <v>30418</v>
      </c>
      <c r="H54" s="47">
        <v>2174</v>
      </c>
      <c r="I54" s="47">
        <v>1</v>
      </c>
      <c r="J54" s="47">
        <v>753033</v>
      </c>
      <c r="K54" s="47">
        <v>913</v>
      </c>
      <c r="M54" s="47">
        <v>2759</v>
      </c>
      <c r="N54" s="46">
        <v>469401</v>
      </c>
      <c r="O54" s="46">
        <v>7799.7230670164117</v>
      </c>
      <c r="P54" s="46">
        <v>1143024.975097972</v>
      </c>
      <c r="Q54" s="46">
        <v>301.99137788703928</v>
      </c>
      <c r="R54" s="46">
        <v>6.8237555932212871E-3</v>
      </c>
      <c r="S54" s="46">
        <v>5.8777037117517857E-3</v>
      </c>
      <c r="T54" s="46">
        <v>2.767223548130469E-3</v>
      </c>
      <c r="U54" s="46">
        <v>1.175888324873096</v>
      </c>
      <c r="V54" s="46">
        <v>0.6</v>
      </c>
      <c r="W54" s="46">
        <v>26.283799136801569</v>
      </c>
      <c r="X54" s="46">
        <v>-5.0499863968012848E-3</v>
      </c>
      <c r="Y54" s="46">
        <v>18532</v>
      </c>
      <c r="Z54" s="46">
        <v>6</v>
      </c>
      <c r="AA54" s="46">
        <v>3.2376429958989861E-4</v>
      </c>
      <c r="AB54" s="46">
        <v>22856527</v>
      </c>
      <c r="AC54" s="46">
        <v>9890319</v>
      </c>
      <c r="AD54" s="46">
        <v>9158435</v>
      </c>
      <c r="AE54" s="46">
        <v>3807773</v>
      </c>
      <c r="AF54" s="46">
        <v>226.92070755612849</v>
      </c>
      <c r="AG54" s="46">
        <v>7.7997230670164122</v>
      </c>
      <c r="AH54" s="46">
        <v>212.028359867532</v>
      </c>
      <c r="AI54" s="46">
        <v>7.7997230670164119E-2</v>
      </c>
      <c r="AJ54" s="46">
        <v>2.269207075561285</v>
      </c>
      <c r="AK54" s="46">
        <v>0.2703506874627512</v>
      </c>
      <c r="AL54" s="46">
        <v>90.925386446804083</v>
      </c>
      <c r="AM54" s="46">
        <v>98.19156626183063</v>
      </c>
      <c r="AN54" s="46">
        <v>92.599996016306463</v>
      </c>
      <c r="AO54" s="46" t="s">
        <v>988</v>
      </c>
      <c r="AP54" s="46">
        <v>0.79339999999999999</v>
      </c>
      <c r="AQ54" s="46">
        <v>97.819167754532572</v>
      </c>
      <c r="AR54" s="46">
        <v>-259.39073194810521</v>
      </c>
      <c r="AS54" s="46" t="s">
        <v>926</v>
      </c>
      <c r="AT54" s="46">
        <v>3807773</v>
      </c>
      <c r="AU54" s="46">
        <v>0.37803754847493759</v>
      </c>
    </row>
    <row r="55" spans="1:47">
      <c r="A55" s="46" t="s">
        <v>349</v>
      </c>
      <c r="B55" s="46" t="s">
        <v>350</v>
      </c>
      <c r="C55" s="46" t="s">
        <v>116</v>
      </c>
      <c r="D55" s="46" t="s">
        <v>349</v>
      </c>
      <c r="E55" s="46">
        <v>6868680</v>
      </c>
      <c r="F55" s="47">
        <v>780417</v>
      </c>
      <c r="G55" s="47">
        <v>128857</v>
      </c>
      <c r="H55" s="47">
        <v>31556</v>
      </c>
      <c r="I55" s="47">
        <v>40</v>
      </c>
      <c r="J55" s="47">
        <v>620004</v>
      </c>
      <c r="K55" s="47">
        <v>85</v>
      </c>
      <c r="L55" s="47">
        <v>512</v>
      </c>
      <c r="M55" s="47">
        <v>1716</v>
      </c>
      <c r="N55" s="46">
        <v>13566</v>
      </c>
      <c r="O55" s="46">
        <v>11361.964744317689</v>
      </c>
      <c r="P55" s="46">
        <v>112195.6329309271</v>
      </c>
      <c r="Q55" s="46">
        <v>1876.0081995376111</v>
      </c>
      <c r="R55" s="46">
        <v>0.10126922454559931</v>
      </c>
      <c r="S55" s="46">
        <v>0.12649270234409549</v>
      </c>
      <c r="T55" s="46">
        <v>4.0434793193895063E-2</v>
      </c>
      <c r="U55" s="46">
        <v>2.083468286099865</v>
      </c>
      <c r="V55" s="46">
        <v>1.167770419426049</v>
      </c>
      <c r="W55" s="46">
        <v>64.219034807270106</v>
      </c>
      <c r="X55" s="46">
        <v>-1.120582911730959E-2</v>
      </c>
      <c r="Y55" s="46">
        <v>30877</v>
      </c>
      <c r="Z55" s="46">
        <v>529</v>
      </c>
      <c r="AA55" s="46">
        <v>1.7132493441720371E-2</v>
      </c>
      <c r="AB55" s="46">
        <v>3856671</v>
      </c>
      <c r="AC55" s="46">
        <v>1904143</v>
      </c>
      <c r="AD55" s="46">
        <v>1941571</v>
      </c>
      <c r="AE55" s="46">
        <v>388644</v>
      </c>
      <c r="AF55" s="46">
        <v>56.148648648648653</v>
      </c>
      <c r="AG55" s="46">
        <v>11.361964744317691</v>
      </c>
      <c r="AH55" s="46">
        <v>61.895748528101457</v>
      </c>
      <c r="AI55" s="46">
        <v>0.1136196474431769</v>
      </c>
      <c r="AJ55" s="46">
        <v>0.56148648648648647</v>
      </c>
      <c r="AK55" s="46">
        <v>0.1617486911604559</v>
      </c>
      <c r="AL55" s="46">
        <v>28.26701782584135</v>
      </c>
      <c r="AM55" s="46">
        <v>27.722109633874339</v>
      </c>
      <c r="AN55" s="46">
        <v>101.9656086753989</v>
      </c>
      <c r="AO55" s="46" t="s">
        <v>934</v>
      </c>
      <c r="AP55" s="46">
        <v>0.94099999999999995</v>
      </c>
      <c r="AQ55" s="46">
        <v>37.779903933506873</v>
      </c>
      <c r="AR55" s="46">
        <v>423.37618778881068</v>
      </c>
      <c r="AS55" s="46" t="s">
        <v>1041</v>
      </c>
      <c r="AT55" s="46">
        <v>388644</v>
      </c>
      <c r="AU55" s="46">
        <v>5.658205069969776E-2</v>
      </c>
    </row>
    <row r="56" spans="1:47">
      <c r="A56" s="46" t="s">
        <v>364</v>
      </c>
      <c r="B56" s="46" t="s">
        <v>365</v>
      </c>
      <c r="C56" s="46" t="s">
        <v>218</v>
      </c>
      <c r="D56" s="46" t="s">
        <v>364</v>
      </c>
      <c r="E56" s="46">
        <v>6778837</v>
      </c>
      <c r="F56" s="47">
        <v>774180</v>
      </c>
      <c r="G56" s="47">
        <v>89002</v>
      </c>
      <c r="H56" s="47">
        <v>9283</v>
      </c>
      <c r="I56" s="47">
        <v>16</v>
      </c>
      <c r="J56" s="47">
        <v>675895</v>
      </c>
      <c r="K56" s="46" t="s">
        <v>47</v>
      </c>
      <c r="L56" s="47">
        <v>186</v>
      </c>
      <c r="M56" s="47">
        <v>4780</v>
      </c>
      <c r="N56" s="46">
        <v>0</v>
      </c>
      <c r="O56" s="46">
        <v>11420.543081357469</v>
      </c>
      <c r="P56" s="46">
        <v>70743.373826513314</v>
      </c>
      <c r="Q56" s="46">
        <v>1312.939077897875</v>
      </c>
      <c r="R56" s="46">
        <v>0.16143622312054981</v>
      </c>
      <c r="T56" s="46">
        <v>1.1990751504818001E-2</v>
      </c>
      <c r="U56" s="46">
        <v>2.0555968853841189</v>
      </c>
      <c r="V56" s="46">
        <v>1.151785714285714</v>
      </c>
      <c r="W56" s="46">
        <v>87.34536617416822</v>
      </c>
      <c r="X56" s="46">
        <v>-9.6975813068951641E-3</v>
      </c>
      <c r="Y56" s="46">
        <v>41447</v>
      </c>
      <c r="Z56" s="46">
        <v>129</v>
      </c>
      <c r="AA56" s="46">
        <v>3.1124086182353372E-3</v>
      </c>
      <c r="AB56" s="46">
        <v>4570269</v>
      </c>
      <c r="AC56" s="46">
        <v>2349307</v>
      </c>
      <c r="AD56" s="46">
        <v>1873787</v>
      </c>
      <c r="AE56" s="46">
        <v>347175</v>
      </c>
      <c r="AF56" s="46">
        <v>67.419662104281315</v>
      </c>
      <c r="AG56" s="46">
        <v>11.42054308135747</v>
      </c>
      <c r="AH56" s="46">
        <v>72.098238975210649</v>
      </c>
      <c r="AI56" s="46">
        <v>0.1142054308135747</v>
      </c>
      <c r="AJ56" s="46">
        <v>0.67419662104281319</v>
      </c>
      <c r="AK56" s="46">
        <v>0.28745343780946497</v>
      </c>
      <c r="AL56" s="46">
        <v>27.64171789349707</v>
      </c>
      <c r="AM56" s="46">
        <v>34.656490486494953</v>
      </c>
      <c r="AN56" s="46">
        <v>79.75913748181911</v>
      </c>
      <c r="AO56" s="46" t="s">
        <v>927</v>
      </c>
      <c r="AP56" s="46">
        <v>0.94499999999999995</v>
      </c>
      <c r="AQ56" s="46">
        <v>43.276333425630384</v>
      </c>
      <c r="AR56" s="46">
        <v>196.75542907755769</v>
      </c>
      <c r="AS56" s="46" t="s">
        <v>1040</v>
      </c>
      <c r="AT56" s="46">
        <v>347175</v>
      </c>
      <c r="AU56" s="46">
        <v>5.1214537242892842E-2</v>
      </c>
    </row>
    <row r="57" spans="1:47">
      <c r="A57" s="46" t="s">
        <v>351</v>
      </c>
      <c r="B57" s="46" t="s">
        <v>352</v>
      </c>
      <c r="C57" s="46" t="s">
        <v>116</v>
      </c>
      <c r="D57" s="46" t="s">
        <v>351</v>
      </c>
      <c r="E57" s="46">
        <v>4066662</v>
      </c>
      <c r="F57" s="47">
        <v>765605</v>
      </c>
      <c r="G57" s="47">
        <v>44633</v>
      </c>
      <c r="H57" s="47">
        <v>12878</v>
      </c>
      <c r="I57" s="47">
        <v>37</v>
      </c>
      <c r="J57" s="47">
        <v>708094</v>
      </c>
      <c r="K57" s="47">
        <v>4905</v>
      </c>
      <c r="L57" s="47">
        <v>249</v>
      </c>
      <c r="M57" s="47">
        <v>7333</v>
      </c>
      <c r="N57" s="46">
        <v>16597</v>
      </c>
      <c r="O57" s="46">
        <v>18826.374063052201</v>
      </c>
      <c r="P57" s="46">
        <v>95356.314343311547</v>
      </c>
      <c r="Q57" s="46">
        <v>1097.5340463505449</v>
      </c>
      <c r="R57" s="46">
        <v>0.19743185538056321</v>
      </c>
      <c r="S57" s="46">
        <v>0.4418268361752124</v>
      </c>
      <c r="T57" s="46">
        <v>1.6820684295426491E-2</v>
      </c>
      <c r="U57" s="46">
        <v>1.612174164199581</v>
      </c>
      <c r="V57" s="46">
        <v>0.94718309859154926</v>
      </c>
      <c r="W57" s="46">
        <v>156.8643486265359</v>
      </c>
      <c r="X57" s="46">
        <v>-2.366457464316019E-3</v>
      </c>
      <c r="Y57" s="46">
        <v>44654</v>
      </c>
      <c r="Z57" s="46">
        <v>269</v>
      </c>
      <c r="AA57" s="46">
        <v>6.024096385542169E-3</v>
      </c>
      <c r="AB57" s="46">
        <v>4832185</v>
      </c>
      <c r="AC57" s="46">
        <v>2268738</v>
      </c>
      <c r="AD57" s="46">
        <v>2163069</v>
      </c>
      <c r="AE57" s="46">
        <v>0</v>
      </c>
      <c r="AF57" s="46">
        <v>118.8243576672957</v>
      </c>
      <c r="AG57" s="46">
        <v>18.826374063052199</v>
      </c>
      <c r="AH57" s="46">
        <v>125.7682959636183</v>
      </c>
      <c r="AI57" s="46">
        <v>0.18826374063052201</v>
      </c>
      <c r="AJ57" s="46">
        <v>1.1882435766729571</v>
      </c>
      <c r="AK57" s="46">
        <v>0.29827903081200258</v>
      </c>
      <c r="AL57" s="46">
        <v>53.190282349504344</v>
      </c>
      <c r="AM57" s="46">
        <v>55.788703364085833</v>
      </c>
      <c r="AN57" s="46">
        <v>95.34238858784046</v>
      </c>
      <c r="AO57" s="46" t="s">
        <v>927</v>
      </c>
      <c r="AP57" s="46">
        <v>0.94499999999999995</v>
      </c>
      <c r="AQ57" s="46">
        <v>74.970883060849417</v>
      </c>
      <c r="AR57" s="46">
        <v>-35.270288366331258</v>
      </c>
      <c r="AS57" s="46" t="s">
        <v>926</v>
      </c>
      <c r="AT57" s="46">
        <v>0</v>
      </c>
      <c r="AU57" s="46">
        <v>0</v>
      </c>
    </row>
    <row r="58" spans="1:47">
      <c r="A58" s="46" t="s">
        <v>338</v>
      </c>
      <c r="B58" s="46" t="s">
        <v>339</v>
      </c>
      <c r="C58" s="46" t="s">
        <v>218</v>
      </c>
      <c r="D58" s="46" t="s">
        <v>338</v>
      </c>
      <c r="E58" s="46">
        <v>12007065</v>
      </c>
      <c r="F58" s="47">
        <v>743838</v>
      </c>
      <c r="G58" s="47">
        <v>19385</v>
      </c>
      <c r="H58" s="47">
        <v>25665</v>
      </c>
      <c r="I58" s="47">
        <v>10</v>
      </c>
      <c r="J58" s="47">
        <v>698788</v>
      </c>
      <c r="K58" s="47">
        <v>331</v>
      </c>
      <c r="L58" s="47">
        <v>106</v>
      </c>
      <c r="M58" s="47">
        <v>2579</v>
      </c>
      <c r="N58" s="46">
        <v>14440</v>
      </c>
      <c r="O58" s="46">
        <v>6195.0026921649878</v>
      </c>
      <c r="P58" s="46">
        <v>29086.925072863349</v>
      </c>
      <c r="Q58" s="46">
        <v>161.44661497210191</v>
      </c>
      <c r="R58" s="46">
        <v>0.2129823856129989</v>
      </c>
      <c r="S58" s="46">
        <v>0.178601108033241</v>
      </c>
      <c r="T58" s="46">
        <v>3.4503480596581523E-2</v>
      </c>
      <c r="U58" s="46">
        <v>2.850503202195791</v>
      </c>
      <c r="V58" s="46">
        <v>1.3620689655172411</v>
      </c>
      <c r="W58" s="46">
        <v>18.534326010799241</v>
      </c>
      <c r="X58" s="46">
        <v>-1.182093422397089E-2</v>
      </c>
      <c r="Y58" s="46">
        <v>15578</v>
      </c>
      <c r="Z58" s="46">
        <v>79</v>
      </c>
      <c r="AA58" s="46">
        <v>5.0712543330337654E-3</v>
      </c>
      <c r="AB58" s="46">
        <v>12410869</v>
      </c>
      <c r="AC58" s="46">
        <v>6998537</v>
      </c>
      <c r="AD58" s="46">
        <v>6052532</v>
      </c>
      <c r="AE58" s="46">
        <v>925633</v>
      </c>
      <c r="AF58" s="46">
        <v>103.363053335682</v>
      </c>
      <c r="AG58" s="46">
        <v>6.1950026921649881</v>
      </c>
      <c r="AH58" s="46">
        <v>99.221750694278754</v>
      </c>
      <c r="AI58" s="46">
        <v>6.195002692164988E-2</v>
      </c>
      <c r="AJ58" s="46">
        <v>1.0336305333568201</v>
      </c>
      <c r="AK58" s="46">
        <v>0.44029077880397921</v>
      </c>
      <c r="AL58" s="46">
        <v>50.408088904324252</v>
      </c>
      <c r="AM58" s="46">
        <v>58.286825298272312</v>
      </c>
      <c r="AN58" s="46">
        <v>86.482817766055959</v>
      </c>
      <c r="AO58" s="46" t="s">
        <v>925</v>
      </c>
      <c r="AP58" s="46">
        <v>0.8</v>
      </c>
      <c r="AQ58" s="46">
        <v>47.540224026437777</v>
      </c>
      <c r="AR58" s="46">
        <v>127.52808515870311</v>
      </c>
      <c r="AS58" s="46" t="s">
        <v>1039</v>
      </c>
      <c r="AT58" s="46">
        <v>925633</v>
      </c>
      <c r="AU58" s="46">
        <v>7.709069618595385E-2</v>
      </c>
    </row>
    <row r="59" spans="1:47">
      <c r="A59" s="46" t="s">
        <v>357</v>
      </c>
      <c r="B59" s="46" t="s">
        <v>358</v>
      </c>
      <c r="C59" s="46" t="s">
        <v>116</v>
      </c>
      <c r="D59" s="46" t="s">
        <v>357</v>
      </c>
      <c r="E59" s="46">
        <v>9444584</v>
      </c>
      <c r="F59" s="47">
        <v>708291</v>
      </c>
      <c r="G59" s="47">
        <v>1298</v>
      </c>
      <c r="H59" s="47">
        <v>5712</v>
      </c>
      <c r="I59" s="47">
        <v>13</v>
      </c>
      <c r="J59" s="47">
        <v>701281</v>
      </c>
      <c r="K59" s="47">
        <v>410</v>
      </c>
      <c r="M59" s="47">
        <v>577</v>
      </c>
      <c r="N59" s="46">
        <v>8428</v>
      </c>
      <c r="O59" s="46">
        <v>7499.4409494372649</v>
      </c>
      <c r="P59" s="46">
        <v>118515.75463779031</v>
      </c>
      <c r="Q59" s="46">
        <v>13.743326333907349</v>
      </c>
      <c r="R59" s="46">
        <v>6.3278008669456431E-2</v>
      </c>
      <c r="S59" s="46">
        <v>6.846226862838159E-2</v>
      </c>
      <c r="T59" s="46">
        <v>8.0644819713931136E-3</v>
      </c>
      <c r="U59" s="46">
        <v>0.9330967402733964</v>
      </c>
      <c r="V59" s="46">
        <v>0.9363636363636364</v>
      </c>
      <c r="W59" s="46">
        <v>10.737824526129019</v>
      </c>
      <c r="X59" s="46">
        <v>-3.0539537713249508E-3</v>
      </c>
      <c r="Y59" s="46">
        <v>7099</v>
      </c>
      <c r="Z59" s="46">
        <v>103</v>
      </c>
      <c r="AA59" s="46">
        <v>1.4509085786730529E-2</v>
      </c>
      <c r="AB59" s="46">
        <v>8651776</v>
      </c>
      <c r="AC59" s="46">
        <v>4905934</v>
      </c>
      <c r="AD59" s="46">
        <v>3570521</v>
      </c>
      <c r="AE59" s="46">
        <v>114146</v>
      </c>
      <c r="AF59" s="46">
        <v>91.60568639126933</v>
      </c>
      <c r="AG59" s="46">
        <v>7.4994409494372647</v>
      </c>
      <c r="AH59" s="46">
        <v>89.944558701579666</v>
      </c>
      <c r="AI59" s="46">
        <v>7.4994409494372652E-2</v>
      </c>
      <c r="AJ59" s="46">
        <v>0.91605686391269325</v>
      </c>
      <c r="AK59" s="46">
        <v>0.71361533763689322</v>
      </c>
      <c r="AL59" s="46">
        <v>37.804957846740521</v>
      </c>
      <c r="AM59" s="46">
        <v>51.9444159742769</v>
      </c>
      <c r="AN59" s="46">
        <v>72.779637883428506</v>
      </c>
      <c r="AO59" s="46" t="s">
        <v>1008</v>
      </c>
      <c r="AP59" s="46">
        <v>0.93199999999999994</v>
      </c>
      <c r="AQ59" s="46">
        <v>50.187690807768767</v>
      </c>
      <c r="AR59" s="46">
        <v>59.577874408723432</v>
      </c>
      <c r="AS59" s="46" t="s">
        <v>1038</v>
      </c>
      <c r="AT59" s="46">
        <v>114146</v>
      </c>
      <c r="AU59" s="46">
        <v>1.2085868472343509E-2</v>
      </c>
    </row>
    <row r="60" spans="1:47">
      <c r="A60" s="46" t="s">
        <v>344</v>
      </c>
      <c r="B60" s="46" t="s">
        <v>343</v>
      </c>
      <c r="C60" s="46" t="s">
        <v>55</v>
      </c>
      <c r="D60" s="46" t="s">
        <v>342</v>
      </c>
      <c r="E60" s="46">
        <v>11915598</v>
      </c>
      <c r="F60" s="47">
        <v>671832</v>
      </c>
      <c r="G60" s="47">
        <v>103213</v>
      </c>
      <c r="H60" s="47">
        <v>19957</v>
      </c>
      <c r="I60" s="47">
        <v>24</v>
      </c>
      <c r="J60" s="47">
        <v>548662</v>
      </c>
      <c r="K60" s="47">
        <v>4733</v>
      </c>
      <c r="L60" s="47">
        <v>220</v>
      </c>
      <c r="M60" s="47">
        <v>7823</v>
      </c>
      <c r="N60" s="46">
        <v>0</v>
      </c>
      <c r="O60" s="46">
        <v>5638.2566783471548</v>
      </c>
      <c r="P60" s="46">
        <v>22105.168368385712</v>
      </c>
      <c r="Q60" s="46">
        <v>866.20075635314322</v>
      </c>
      <c r="R60" s="46">
        <v>0.25506508633568498</v>
      </c>
      <c r="T60" s="46">
        <v>2.970534300241727E-2</v>
      </c>
      <c r="U60" s="46">
        <v>1.7659821661971009</v>
      </c>
      <c r="V60" s="46">
        <v>1.3352272727272729</v>
      </c>
      <c r="W60" s="46">
        <v>72.894848776008914</v>
      </c>
      <c r="X60" s="46">
        <v>-5.0193828641146169E-3</v>
      </c>
      <c r="Y60" s="46">
        <v>60801</v>
      </c>
      <c r="Z60" s="46">
        <v>235</v>
      </c>
      <c r="AA60" s="46">
        <v>3.865068008749856E-3</v>
      </c>
      <c r="AB60" s="46">
        <v>10400210</v>
      </c>
      <c r="AC60" s="46">
        <v>6035228</v>
      </c>
      <c r="AD60" s="46">
        <v>4743947</v>
      </c>
      <c r="AE60" s="46">
        <v>613651</v>
      </c>
      <c r="AF60" s="46">
        <v>87.282316842176115</v>
      </c>
      <c r="AG60" s="46">
        <v>5.6382566783471546</v>
      </c>
      <c r="AH60" s="46">
        <v>84.192341836305673</v>
      </c>
      <c r="AI60" s="46">
        <v>5.6382566783471547E-2</v>
      </c>
      <c r="AJ60" s="46">
        <v>0.87282316842176111</v>
      </c>
      <c r="AK60" s="46">
        <v>0.43857639373198049</v>
      </c>
      <c r="AL60" s="46">
        <v>39.81291581001642</v>
      </c>
      <c r="AM60" s="46">
        <v>50.649812120214193</v>
      </c>
      <c r="AN60" s="46">
        <v>78.604271454201907</v>
      </c>
      <c r="AO60" s="46" t="s">
        <v>1008</v>
      </c>
      <c r="AP60" s="46">
        <v>0.93199999999999994</v>
      </c>
      <c r="AQ60" s="46">
        <v>46.311816326801221</v>
      </c>
      <c r="AR60" s="46">
        <v>115.90457877062801</v>
      </c>
      <c r="AS60" s="46" t="s">
        <v>1037</v>
      </c>
      <c r="AT60" s="46">
        <v>613651</v>
      </c>
      <c r="AU60" s="46">
        <v>5.1499807227467727E-2</v>
      </c>
    </row>
    <row r="61" spans="1:47">
      <c r="A61" s="46" t="s">
        <v>282</v>
      </c>
      <c r="B61" s="46" t="s">
        <v>281</v>
      </c>
      <c r="C61" s="46" t="s">
        <v>67</v>
      </c>
      <c r="D61" s="46" t="s">
        <v>280</v>
      </c>
      <c r="E61" s="46">
        <v>51336456</v>
      </c>
      <c r="F61" s="47">
        <v>664391</v>
      </c>
      <c r="G61" s="47">
        <v>94034</v>
      </c>
      <c r="H61" s="47">
        <v>6037</v>
      </c>
      <c r="I61" s="47">
        <v>51</v>
      </c>
      <c r="J61" s="47">
        <v>564320</v>
      </c>
      <c r="K61" s="47">
        <v>3012</v>
      </c>
      <c r="L61" s="47">
        <v>821</v>
      </c>
      <c r="M61" s="47">
        <v>3376</v>
      </c>
      <c r="N61" s="46">
        <v>0</v>
      </c>
      <c r="O61" s="46">
        <v>1294.18945476096</v>
      </c>
      <c r="P61" s="46">
        <v>30785.266906620898</v>
      </c>
      <c r="Q61" s="46">
        <v>183.17197431782199</v>
      </c>
      <c r="R61" s="46">
        <v>4.2039247497400192E-2</v>
      </c>
      <c r="T61" s="46">
        <v>9.0865168251827617E-3</v>
      </c>
      <c r="U61" s="46">
        <v>0.80037950664136626</v>
      </c>
      <c r="V61" s="46">
        <v>0.7639198218262806</v>
      </c>
      <c r="W61" s="46">
        <v>7.0426142611569666</v>
      </c>
      <c r="X61" s="46">
        <v>-2.7650161553658539E-2</v>
      </c>
      <c r="Y61" s="46">
        <v>25308</v>
      </c>
      <c r="Z61" s="46">
        <v>343</v>
      </c>
      <c r="AA61" s="46">
        <v>1.3553026710921449E-2</v>
      </c>
      <c r="AB61" s="46">
        <v>106910694</v>
      </c>
      <c r="AC61" s="46">
        <v>44359506</v>
      </c>
      <c r="AD61" s="46">
        <v>43030450</v>
      </c>
      <c r="AE61" s="46">
        <v>21031481</v>
      </c>
      <c r="AF61" s="46">
        <v>208.25491732424999</v>
      </c>
      <c r="AG61" s="46">
        <v>1.29418945476096</v>
      </c>
      <c r="AH61" s="46">
        <v>188.72361504658599</v>
      </c>
      <c r="AI61" s="46">
        <v>1.2941894547609601E-2</v>
      </c>
      <c r="AJ61" s="46">
        <v>2.082549173242501</v>
      </c>
      <c r="AK61" s="46">
        <v>0.98388949950109528</v>
      </c>
      <c r="AL61" s="46">
        <v>83.820453051920836</v>
      </c>
      <c r="AM61" s="46">
        <v>86.409365695208876</v>
      </c>
      <c r="AN61" s="46">
        <v>97.003898104726403</v>
      </c>
      <c r="AO61" s="46" t="s">
        <v>923</v>
      </c>
      <c r="AP61" s="46">
        <v>0.8</v>
      </c>
      <c r="AQ61" s="46">
        <v>84.596156384460983</v>
      </c>
      <c r="AR61" s="46">
        <v>-37.087895520437812</v>
      </c>
      <c r="AS61" s="46" t="s">
        <v>926</v>
      </c>
      <c r="AT61" s="46">
        <v>21031481</v>
      </c>
      <c r="AU61" s="46">
        <v>0.40967925405680522</v>
      </c>
    </row>
    <row r="62" spans="1:47">
      <c r="A62" s="46" t="s">
        <v>317</v>
      </c>
      <c r="B62" s="46" t="s">
        <v>318</v>
      </c>
      <c r="C62" s="46" t="s">
        <v>262</v>
      </c>
      <c r="D62" s="46" t="s">
        <v>317</v>
      </c>
      <c r="E62" s="46">
        <v>18420231</v>
      </c>
      <c r="F62" s="47">
        <v>638705</v>
      </c>
      <c r="G62" s="47">
        <v>12482</v>
      </c>
      <c r="H62" s="47">
        <v>16125</v>
      </c>
      <c r="I62" s="47">
        <v>1</v>
      </c>
      <c r="J62" s="47">
        <v>610098</v>
      </c>
      <c r="K62" s="47">
        <v>132</v>
      </c>
      <c r="L62" s="47">
        <v>5</v>
      </c>
      <c r="M62" s="47">
        <v>1042</v>
      </c>
      <c r="N62" s="46">
        <v>4543</v>
      </c>
      <c r="O62" s="46">
        <v>3467.4103706951341</v>
      </c>
      <c r="P62" s="46">
        <v>18139.767085439911</v>
      </c>
      <c r="Q62" s="46">
        <v>67.762450970348851</v>
      </c>
      <c r="R62" s="46">
        <v>0.1911496632985045</v>
      </c>
      <c r="S62" s="46">
        <v>0.22936385648250049</v>
      </c>
      <c r="T62" s="46">
        <v>2.5246397006442729E-2</v>
      </c>
      <c r="U62" s="46">
        <v>2.8364975913856618</v>
      </c>
      <c r="V62" s="46">
        <v>1.333333333333333</v>
      </c>
      <c r="W62" s="46">
        <v>7.7632034039095386</v>
      </c>
      <c r="X62" s="46">
        <v>2.7807526635076239E-3</v>
      </c>
      <c r="Y62" s="46">
        <v>10010</v>
      </c>
      <c r="Z62" s="46">
        <v>16</v>
      </c>
      <c r="AA62" s="46">
        <v>1.598401598401598E-3</v>
      </c>
      <c r="AB62" s="46">
        <v>11682768</v>
      </c>
      <c r="AC62" s="46">
        <v>6618214</v>
      </c>
      <c r="AD62" s="46">
        <v>4825871</v>
      </c>
      <c r="AE62" s="46">
        <v>238683</v>
      </c>
      <c r="AF62" s="46">
        <v>63.423569443835973</v>
      </c>
      <c r="AG62" s="46">
        <v>3.4674103706951338</v>
      </c>
      <c r="AH62" s="46">
        <v>60.548622870147497</v>
      </c>
      <c r="AI62" s="46">
        <v>3.4674103706951342E-2</v>
      </c>
      <c r="AJ62" s="46">
        <v>0.6342356944383597</v>
      </c>
      <c r="AK62" s="46">
        <v>0.15499805621330159</v>
      </c>
      <c r="AL62" s="46">
        <v>26.198753967851982</v>
      </c>
      <c r="AM62" s="46">
        <v>35.929049966854379</v>
      </c>
      <c r="AN62" s="46">
        <v>72.918025920588235</v>
      </c>
      <c r="AO62" s="46" t="s">
        <v>1029</v>
      </c>
      <c r="AP62" s="46">
        <v>0.78</v>
      </c>
      <c r="AQ62" s="46">
        <v>28.202602453791162</v>
      </c>
      <c r="AR62" s="46">
        <v>691.44618222541919</v>
      </c>
      <c r="AS62" s="46" t="s">
        <v>1036</v>
      </c>
      <c r="AT62" s="46">
        <v>238683</v>
      </c>
      <c r="AU62" s="46">
        <v>1.2957655091296091E-2</v>
      </c>
    </row>
    <row r="63" spans="1:47">
      <c r="A63" s="46" t="s">
        <v>355</v>
      </c>
      <c r="B63" s="46" t="s">
        <v>356</v>
      </c>
      <c r="C63" s="46" t="s">
        <v>284</v>
      </c>
      <c r="D63" s="46" t="s">
        <v>355</v>
      </c>
      <c r="E63" s="46">
        <v>10278452</v>
      </c>
      <c r="F63" s="47">
        <v>621234</v>
      </c>
      <c r="G63" s="47">
        <v>7228</v>
      </c>
      <c r="H63" s="47">
        <v>8445</v>
      </c>
      <c r="I63" s="47">
        <v>8</v>
      </c>
      <c r="J63" s="47">
        <v>605561</v>
      </c>
      <c r="K63" s="47">
        <v>503</v>
      </c>
      <c r="M63" s="47">
        <v>555</v>
      </c>
      <c r="N63" s="46">
        <v>9395</v>
      </c>
      <c r="O63" s="46">
        <v>6044.0424297355275</v>
      </c>
      <c r="P63" s="46">
        <v>57820.214561492343</v>
      </c>
      <c r="Q63" s="46">
        <v>70.321873371593313</v>
      </c>
      <c r="R63" s="46">
        <v>0.1045316499700573</v>
      </c>
      <c r="S63" s="46">
        <v>5.9073975518893027E-2</v>
      </c>
      <c r="T63" s="46">
        <v>1.3593911472971541E-2</v>
      </c>
      <c r="U63" s="46">
        <v>1.1659560511643161</v>
      </c>
      <c r="V63" s="46">
        <v>0.89743589743589747</v>
      </c>
      <c r="W63" s="46">
        <v>4.9409886124597637</v>
      </c>
      <c r="X63" s="46">
        <v>-8.4502468959920547E-3</v>
      </c>
      <c r="Y63" s="46">
        <v>3555</v>
      </c>
      <c r="Z63" s="46">
        <v>70</v>
      </c>
      <c r="AA63" s="46">
        <v>1.969057665260197E-2</v>
      </c>
      <c r="AB63" s="46">
        <v>11498372</v>
      </c>
      <c r="AC63" s="46">
        <v>5184045</v>
      </c>
      <c r="AD63" s="46">
        <v>4695326</v>
      </c>
      <c r="AE63" s="46">
        <v>1619001</v>
      </c>
      <c r="AF63" s="46">
        <v>111.86871330429911</v>
      </c>
      <c r="AG63" s="46">
        <v>6.0440424297355282</v>
      </c>
      <c r="AH63" s="46">
        <v>106.72588440360479</v>
      </c>
      <c r="AI63" s="46">
        <v>6.0440424297355293E-2</v>
      </c>
      <c r="AJ63" s="46">
        <v>1.1186871330429911</v>
      </c>
      <c r="AK63" s="46">
        <v>0.1832668966105013</v>
      </c>
      <c r="AL63" s="46">
        <v>45.681256282560838</v>
      </c>
      <c r="AM63" s="46">
        <v>50.436048151997987</v>
      </c>
      <c r="AN63" s="46">
        <v>90.572631989112736</v>
      </c>
      <c r="AO63" s="46" t="s">
        <v>923</v>
      </c>
      <c r="AP63" s="46">
        <v>0.8</v>
      </c>
      <c r="AQ63" s="46">
        <v>50.791527751455178</v>
      </c>
      <c r="AR63" s="46">
        <v>262.02866698518858</v>
      </c>
      <c r="AS63" s="46" t="s">
        <v>1035</v>
      </c>
      <c r="AT63" s="46">
        <v>1619001</v>
      </c>
      <c r="AU63" s="46">
        <v>0.1575140886974031</v>
      </c>
    </row>
    <row r="64" spans="1:47">
      <c r="A64" s="46" t="s">
        <v>266</v>
      </c>
      <c r="B64" s="46" t="s">
        <v>267</v>
      </c>
      <c r="C64" s="46" t="s">
        <v>104</v>
      </c>
      <c r="D64" s="46" t="s">
        <v>266</v>
      </c>
      <c r="E64" s="46">
        <v>21550115</v>
      </c>
      <c r="F64" s="47">
        <v>591667</v>
      </c>
      <c r="G64" s="47">
        <v>9471</v>
      </c>
      <c r="H64" s="47">
        <v>15119</v>
      </c>
      <c r="I64" s="47">
        <v>7</v>
      </c>
      <c r="J64" s="47">
        <v>567077</v>
      </c>
      <c r="K64" s="47">
        <v>141</v>
      </c>
      <c r="L64" s="46" t="s">
        <v>47</v>
      </c>
      <c r="M64" s="47">
        <v>436</v>
      </c>
      <c r="N64" s="46">
        <v>0</v>
      </c>
      <c r="O64" s="46">
        <v>2745.5398729890771</v>
      </c>
      <c r="P64" s="46">
        <v>26573.403436594192</v>
      </c>
      <c r="Q64" s="46">
        <v>43.948721387333663</v>
      </c>
      <c r="R64" s="46">
        <v>0.10331909044094061</v>
      </c>
      <c r="T64" s="46">
        <v>2.5553225040436601E-2</v>
      </c>
      <c r="U64" s="46">
        <v>0.87074195053663084</v>
      </c>
      <c r="V64" s="46">
        <v>0.7407407407407407</v>
      </c>
      <c r="W64" s="46">
        <v>2.4739675734577622</v>
      </c>
      <c r="X64" s="46">
        <v>-7.8762572244567926E-4</v>
      </c>
      <c r="Y64" s="46">
        <v>3732</v>
      </c>
      <c r="Z64" s="46">
        <v>100</v>
      </c>
      <c r="AA64" s="46">
        <v>2.6795284030010719E-2</v>
      </c>
      <c r="AB64" s="46">
        <v>34186959</v>
      </c>
      <c r="AC64" s="46">
        <v>16007724</v>
      </c>
      <c r="AD64" s="46">
        <v>13859887</v>
      </c>
      <c r="AE64" s="46">
        <v>4319348</v>
      </c>
      <c r="AF64" s="46">
        <v>158.63933440726419</v>
      </c>
      <c r="AG64" s="46">
        <v>2.745539872989077</v>
      </c>
      <c r="AH64" s="46">
        <v>145.52094083952679</v>
      </c>
      <c r="AI64" s="46">
        <v>2.7455398729890768E-2</v>
      </c>
      <c r="AJ64" s="46">
        <v>1.5863933440726421</v>
      </c>
      <c r="AK64" s="46">
        <v>0.42293509802615897</v>
      </c>
      <c r="AL64" s="46">
        <v>64.314677671093634</v>
      </c>
      <c r="AM64" s="46">
        <v>74.281385505367368</v>
      </c>
      <c r="AN64" s="46">
        <v>86.58249605003185</v>
      </c>
      <c r="AO64" s="46" t="s">
        <v>923</v>
      </c>
      <c r="AP64" s="46">
        <v>0.8</v>
      </c>
      <c r="AQ64" s="46">
        <v>66.201273635894751</v>
      </c>
      <c r="AR64" s="46">
        <v>22.454546701337421</v>
      </c>
      <c r="AS64" s="46" t="s">
        <v>1034</v>
      </c>
      <c r="AT64" s="46">
        <v>4319348</v>
      </c>
      <c r="AU64" s="46">
        <v>0.20043271230803181</v>
      </c>
    </row>
    <row r="65" spans="1:47">
      <c r="A65" s="46" t="s">
        <v>340</v>
      </c>
      <c r="B65" s="46" t="s">
        <v>341</v>
      </c>
      <c r="C65" s="46" t="s">
        <v>262</v>
      </c>
      <c r="D65" s="46" t="s">
        <v>340</v>
      </c>
      <c r="E65" s="46">
        <v>5165009</v>
      </c>
      <c r="F65" s="47">
        <v>584547</v>
      </c>
      <c r="G65" s="47">
        <v>15346</v>
      </c>
      <c r="H65" s="47">
        <v>7372</v>
      </c>
      <c r="J65" s="47">
        <v>561829</v>
      </c>
      <c r="L65" s="47">
        <v>51</v>
      </c>
      <c r="N65" s="46">
        <v>0</v>
      </c>
      <c r="O65" s="46">
        <v>11317.443977348339</v>
      </c>
      <c r="P65" s="46">
        <v>58384.254509527484</v>
      </c>
      <c r="Q65" s="46">
        <v>297.11468072950117</v>
      </c>
      <c r="R65" s="46">
        <v>0.1938441121227556</v>
      </c>
      <c r="T65" s="46">
        <v>1.2611475210718729E-2</v>
      </c>
      <c r="U65" s="46">
        <v>2.79843137254902</v>
      </c>
      <c r="V65" s="46">
        <v>1.2222222222222221</v>
      </c>
      <c r="W65" s="46">
        <v>29.605812054593841</v>
      </c>
      <c r="X65" s="46">
        <v>-7.6788160266560634E-3</v>
      </c>
      <c r="Y65" s="46">
        <v>10704</v>
      </c>
      <c r="Z65" s="46">
        <v>11</v>
      </c>
      <c r="AA65" s="46">
        <v>1.027653213751869E-3</v>
      </c>
      <c r="AB65" s="46">
        <v>7879899</v>
      </c>
      <c r="AC65" s="46">
        <v>3953407</v>
      </c>
      <c r="AD65" s="46">
        <v>3546380</v>
      </c>
      <c r="AE65" s="46">
        <v>380112</v>
      </c>
      <c r="AF65" s="46">
        <v>152.56312234886721</v>
      </c>
      <c r="AG65" s="46">
        <v>11.317443977348351</v>
      </c>
      <c r="AH65" s="46">
        <v>148.62425409132879</v>
      </c>
      <c r="AI65" s="46">
        <v>0.1131744397734834</v>
      </c>
      <c r="AJ65" s="46">
        <v>1.525631223488672</v>
      </c>
      <c r="AK65" s="46">
        <v>0.45512021373050848</v>
      </c>
      <c r="AL65" s="46">
        <v>68.66164221591869</v>
      </c>
      <c r="AM65" s="46">
        <v>76.542112511323793</v>
      </c>
      <c r="AN65" s="46">
        <v>89.704399268782595</v>
      </c>
      <c r="AO65" s="46" t="s">
        <v>927</v>
      </c>
      <c r="AP65" s="46">
        <v>0.94499999999999995</v>
      </c>
      <c r="AQ65" s="46">
        <v>83.403519287188075</v>
      </c>
      <c r="AR65" s="46">
        <v>-62.329107191531122</v>
      </c>
      <c r="AS65" s="46" t="s">
        <v>926</v>
      </c>
      <c r="AT65" s="46">
        <v>380112</v>
      </c>
      <c r="AU65" s="46">
        <v>7.359367621624667E-2</v>
      </c>
    </row>
    <row r="66" spans="1:47">
      <c r="A66" s="46" t="s">
        <v>376</v>
      </c>
      <c r="B66" s="46" t="s">
        <v>377</v>
      </c>
      <c r="C66" s="46" t="s">
        <v>131</v>
      </c>
      <c r="D66" s="46" t="s">
        <v>376</v>
      </c>
      <c r="E66" s="46">
        <v>35639710</v>
      </c>
      <c r="F66" s="47">
        <v>578753</v>
      </c>
      <c r="G66" s="47">
        <v>23246</v>
      </c>
      <c r="H66" s="47">
        <v>8893</v>
      </c>
      <c r="I66" s="47">
        <v>1</v>
      </c>
      <c r="J66" s="47">
        <v>546614</v>
      </c>
      <c r="K66" s="47">
        <v>843</v>
      </c>
      <c r="L66" s="47">
        <v>141</v>
      </c>
      <c r="M66" s="47">
        <v>3460</v>
      </c>
      <c r="N66" s="46">
        <v>124263</v>
      </c>
      <c r="O66" s="46">
        <v>1623.8992965992149</v>
      </c>
      <c r="P66" s="46">
        <v>96202.331612687078</v>
      </c>
      <c r="Q66" s="46">
        <v>65.224997622034522</v>
      </c>
      <c r="R66" s="46">
        <v>1.6880040944715069E-2</v>
      </c>
      <c r="S66" s="46">
        <v>2.784416922173133E-2</v>
      </c>
      <c r="T66" s="46">
        <v>1.53657950801119E-2</v>
      </c>
      <c r="U66" s="46">
        <v>3.8875917906232349</v>
      </c>
      <c r="V66" s="46">
        <v>1.75</v>
      </c>
      <c r="W66" s="46">
        <v>8.2760814511998806</v>
      </c>
      <c r="X66" s="46">
        <v>-6.3832102532766577E-3</v>
      </c>
      <c r="Y66" s="46">
        <v>20647</v>
      </c>
      <c r="Z66" s="46">
        <v>14</v>
      </c>
      <c r="AA66" s="46">
        <v>6.7806460987068339E-4</v>
      </c>
      <c r="AB66" s="46">
        <v>52689404</v>
      </c>
      <c r="AC66" s="46">
        <v>25120095</v>
      </c>
      <c r="AD66" s="46">
        <v>23346936</v>
      </c>
      <c r="AE66" s="46">
        <v>4222373</v>
      </c>
      <c r="AF66" s="46">
        <v>147.83903684962641</v>
      </c>
      <c r="AG66" s="46">
        <v>1.6238992965992149</v>
      </c>
      <c r="AH66" s="46">
        <v>134.67903246126301</v>
      </c>
      <c r="AI66" s="46">
        <v>1.6238992965992152E-2</v>
      </c>
      <c r="AJ66" s="46">
        <v>1.478390368496264</v>
      </c>
      <c r="AK66" s="46">
        <v>0.61324292481616716</v>
      </c>
      <c r="AL66" s="46">
        <v>65.508209803053958</v>
      </c>
      <c r="AM66" s="46">
        <v>70.483443888853188</v>
      </c>
      <c r="AN66" s="46">
        <v>92.941272714135849</v>
      </c>
      <c r="AO66" s="46" t="s">
        <v>923</v>
      </c>
      <c r="AP66" s="46">
        <v>0.8</v>
      </c>
      <c r="AQ66" s="46">
        <v>60.759514036449787</v>
      </c>
      <c r="AR66" s="46">
        <v>37.670577146569727</v>
      </c>
      <c r="AS66" s="46" t="s">
        <v>1033</v>
      </c>
      <c r="AT66" s="46">
        <v>4222373</v>
      </c>
      <c r="AU66" s="46">
        <v>0.118473831577193</v>
      </c>
    </row>
    <row r="67" spans="1:47">
      <c r="A67" s="46" t="s">
        <v>359</v>
      </c>
      <c r="B67" s="46" t="s">
        <v>360</v>
      </c>
      <c r="C67" s="46" t="s">
        <v>55</v>
      </c>
      <c r="D67" s="46" t="s">
        <v>359</v>
      </c>
      <c r="E67" s="46">
        <v>18051143</v>
      </c>
      <c r="F67" s="47">
        <v>564238</v>
      </c>
      <c r="G67" s="47">
        <v>86652</v>
      </c>
      <c r="H67" s="47">
        <v>33706</v>
      </c>
      <c r="J67" s="47">
        <v>443880</v>
      </c>
      <c r="L67" s="47">
        <v>759</v>
      </c>
      <c r="N67" s="46">
        <v>0</v>
      </c>
      <c r="O67" s="46">
        <v>3125.7743623215438</v>
      </c>
      <c r="P67" s="46">
        <v>12119.044206785131</v>
      </c>
      <c r="Q67" s="46">
        <v>480.03608414159697</v>
      </c>
      <c r="R67" s="46">
        <v>0.25792251509170222</v>
      </c>
      <c r="T67" s="46">
        <v>5.9737203095147802E-2</v>
      </c>
      <c r="U67" s="46">
        <v>1.193428829009316</v>
      </c>
      <c r="V67" s="46">
        <v>0.67647058823529416</v>
      </c>
      <c r="W67" s="46">
        <v>9.4287658127798331</v>
      </c>
      <c r="X67" s="46">
        <v>-5.8465057076850114E-3</v>
      </c>
      <c r="Y67" s="46">
        <v>11914</v>
      </c>
      <c r="Z67" s="46">
        <v>23</v>
      </c>
      <c r="AA67" s="46">
        <v>1.930501930501931E-3</v>
      </c>
      <c r="AB67" s="46">
        <v>27566331</v>
      </c>
      <c r="AC67" s="46">
        <v>14224610</v>
      </c>
      <c r="AD67" s="46">
        <v>12690467</v>
      </c>
      <c r="AE67" s="46">
        <v>1127965</v>
      </c>
      <c r="AF67" s="46">
        <v>152.71238502736361</v>
      </c>
      <c r="AG67" s="46">
        <v>3.1257743623215442</v>
      </c>
      <c r="AH67" s="46">
        <v>140.56692088694879</v>
      </c>
      <c r="AI67" s="46">
        <v>3.1257743623215442E-2</v>
      </c>
      <c r="AJ67" s="46">
        <v>1.527123850273636</v>
      </c>
      <c r="AK67" s="46">
        <v>0.3059307657138387</v>
      </c>
      <c r="AL67" s="46">
        <v>70.302844534553856</v>
      </c>
      <c r="AM67" s="46">
        <v>78.801713553540623</v>
      </c>
      <c r="AN67" s="46">
        <v>89.214867753843535</v>
      </c>
      <c r="AO67" s="46" t="s">
        <v>927</v>
      </c>
      <c r="AP67" s="46">
        <v>0.94499999999999995</v>
      </c>
      <c r="AQ67" s="46">
        <v>75.282376287750864</v>
      </c>
      <c r="AR67" s="46">
        <v>-36.543014328560488</v>
      </c>
      <c r="AS67" s="46" t="s">
        <v>926</v>
      </c>
      <c r="AT67" s="46">
        <v>1127965</v>
      </c>
      <c r="AU67" s="46">
        <v>6.2487178789730931E-2</v>
      </c>
    </row>
    <row r="68" spans="1:47">
      <c r="A68" s="46" t="s">
        <v>334</v>
      </c>
      <c r="B68" s="46" t="s">
        <v>335</v>
      </c>
      <c r="C68" s="46" t="s">
        <v>116</v>
      </c>
      <c r="D68" s="46" t="s">
        <v>334</v>
      </c>
      <c r="E68" s="46">
        <v>2664359</v>
      </c>
      <c r="F68" s="47">
        <v>542541</v>
      </c>
      <c r="G68" s="47">
        <v>35198</v>
      </c>
      <c r="H68" s="47">
        <v>7544</v>
      </c>
      <c r="I68" s="47">
        <v>17</v>
      </c>
      <c r="J68" s="47">
        <v>499799</v>
      </c>
      <c r="K68" s="47">
        <v>217</v>
      </c>
      <c r="L68" s="47">
        <v>96</v>
      </c>
      <c r="M68" s="47">
        <v>2579</v>
      </c>
      <c r="N68" s="46">
        <v>13613</v>
      </c>
      <c r="O68" s="46">
        <v>20362.909052421241</v>
      </c>
      <c r="P68" s="46">
        <v>252508.12672016039</v>
      </c>
      <c r="Q68" s="46">
        <v>1321.068219410372</v>
      </c>
      <c r="R68" s="46">
        <v>8.0642588881854979E-2</v>
      </c>
      <c r="S68" s="46">
        <v>0.18945125982516711</v>
      </c>
      <c r="T68" s="46">
        <v>1.3904939903159391E-2</v>
      </c>
      <c r="U68" s="46">
        <v>1.7310101455668281</v>
      </c>
      <c r="V68" s="46">
        <v>0.93129770992366412</v>
      </c>
      <c r="W68" s="46">
        <v>105.2035405138722</v>
      </c>
      <c r="X68" s="46">
        <v>-1.035515203218129E-2</v>
      </c>
      <c r="Y68" s="46">
        <v>19621</v>
      </c>
      <c r="Z68" s="46">
        <v>122</v>
      </c>
      <c r="AA68" s="46">
        <v>6.2178278375210226E-3</v>
      </c>
      <c r="AB68" s="46">
        <v>4243152</v>
      </c>
      <c r="AC68" s="46">
        <v>1927667</v>
      </c>
      <c r="AD68" s="46">
        <v>1842240</v>
      </c>
      <c r="AE68" s="46">
        <v>746001</v>
      </c>
      <c r="AF68" s="46">
        <v>159.2560161749974</v>
      </c>
      <c r="AG68" s="46">
        <v>20.362909052421241</v>
      </c>
      <c r="AH68" s="46">
        <v>163.69332360991891</v>
      </c>
      <c r="AI68" s="46">
        <v>0.20362909052421241</v>
      </c>
      <c r="AJ68" s="46">
        <v>1.5925601617499741</v>
      </c>
      <c r="AK68" s="46">
        <v>0.4814666492015528</v>
      </c>
      <c r="AL68" s="46">
        <v>69.143835346512986</v>
      </c>
      <c r="AM68" s="46">
        <v>72.350122487247404</v>
      </c>
      <c r="AN68" s="46">
        <v>95.568373583196674</v>
      </c>
      <c r="AO68" s="46" t="s">
        <v>927</v>
      </c>
      <c r="AP68" s="46">
        <v>0.94499999999999995</v>
      </c>
      <c r="AQ68" s="46">
        <v>95.611376695107523</v>
      </c>
      <c r="AR68" s="46">
        <v>-112.58094809139401</v>
      </c>
      <c r="AS68" s="46" t="s">
        <v>926</v>
      </c>
      <c r="AT68" s="46">
        <v>746001</v>
      </c>
      <c r="AU68" s="46">
        <v>0.27999267365996849</v>
      </c>
    </row>
    <row r="69" spans="1:47">
      <c r="A69" s="46" t="s">
        <v>311</v>
      </c>
      <c r="B69" s="46" t="s">
        <v>312</v>
      </c>
      <c r="C69" s="46" t="s">
        <v>60</v>
      </c>
      <c r="D69" s="46" t="s">
        <v>311</v>
      </c>
      <c r="E69" s="46">
        <v>54965758</v>
      </c>
      <c r="F69" s="47">
        <v>532062</v>
      </c>
      <c r="G69" s="47">
        <v>2643</v>
      </c>
      <c r="H69" s="47">
        <v>19291</v>
      </c>
      <c r="I69" s="47">
        <v>1</v>
      </c>
      <c r="J69" s="47">
        <v>510128</v>
      </c>
      <c r="K69" s="47">
        <v>178</v>
      </c>
      <c r="M69" s="47">
        <v>137</v>
      </c>
      <c r="N69" s="46">
        <v>8822</v>
      </c>
      <c r="O69" s="46">
        <v>967.98810634067854</v>
      </c>
      <c r="P69" s="46">
        <v>11155.628928104659</v>
      </c>
      <c r="Q69" s="46">
        <v>4.8084481978762126</v>
      </c>
      <c r="R69" s="46">
        <v>8.6771271488064794E-2</v>
      </c>
      <c r="S69" s="46">
        <v>1.55293584221265E-2</v>
      </c>
      <c r="T69" s="46">
        <v>3.6257052749491599E-2</v>
      </c>
      <c r="U69" s="46">
        <v>0.73441926345609065</v>
      </c>
      <c r="V69" s="46">
        <v>0.85</v>
      </c>
      <c r="W69" s="46">
        <v>0.26951844663518898</v>
      </c>
      <c r="X69" s="46">
        <v>-1.1005617934396301E-3</v>
      </c>
      <c r="Y69" s="46">
        <v>1037</v>
      </c>
      <c r="Z69" s="46">
        <v>17</v>
      </c>
      <c r="AA69" s="46">
        <v>1.6393442622950821E-2</v>
      </c>
      <c r="AB69" s="46">
        <v>36388358</v>
      </c>
      <c r="AC69" s="46">
        <v>20816441</v>
      </c>
      <c r="AD69" s="46">
        <v>15571917</v>
      </c>
      <c r="AE69" s="46">
        <v>0</v>
      </c>
      <c r="AF69" s="46">
        <v>66.201866987807207</v>
      </c>
      <c r="AG69" s="46">
        <v>0.96798810634067856</v>
      </c>
      <c r="AH69" s="46">
        <v>60.549668395367163</v>
      </c>
      <c r="AI69" s="46">
        <v>9.6798810634067846E-3</v>
      </c>
      <c r="AJ69" s="46">
        <v>0.66201866987807212</v>
      </c>
      <c r="AK69" s="46">
        <v>0.39239338789797101</v>
      </c>
      <c r="AL69" s="46">
        <v>28.33021423992734</v>
      </c>
      <c r="AM69" s="46">
        <v>37.871652747879871</v>
      </c>
      <c r="AN69" s="46">
        <v>74.805856582304344</v>
      </c>
      <c r="AO69" s="46" t="s">
        <v>923</v>
      </c>
      <c r="AP69" s="46">
        <v>0.8</v>
      </c>
      <c r="AQ69" s="46">
        <v>27.44873490146356</v>
      </c>
      <c r="AR69" s="46">
        <v>271.10080349774199</v>
      </c>
      <c r="AS69" s="46" t="s">
        <v>1032</v>
      </c>
      <c r="AT69" s="46">
        <v>0</v>
      </c>
      <c r="AU69" s="46">
        <v>0</v>
      </c>
    </row>
    <row r="70" spans="1:47">
      <c r="A70" s="46" t="s">
        <v>368</v>
      </c>
      <c r="B70" s="46" t="s">
        <v>369</v>
      </c>
      <c r="C70" s="46" t="s">
        <v>262</v>
      </c>
      <c r="D70" s="46" t="s">
        <v>368</v>
      </c>
      <c r="E70" s="46">
        <v>4418224</v>
      </c>
      <c r="F70" s="47">
        <v>526315</v>
      </c>
      <c r="G70" s="47">
        <v>37578</v>
      </c>
      <c r="H70" s="47">
        <v>7465</v>
      </c>
      <c r="I70" s="47">
        <v>7</v>
      </c>
      <c r="J70" s="47">
        <v>481272</v>
      </c>
      <c r="K70" s="47">
        <v>659</v>
      </c>
      <c r="L70" s="47">
        <v>35</v>
      </c>
      <c r="M70" s="47">
        <v>4066</v>
      </c>
      <c r="N70" s="46">
        <v>17792</v>
      </c>
      <c r="O70" s="46">
        <v>11912.3656926403</v>
      </c>
      <c r="P70" s="46">
        <v>105704.7809255484</v>
      </c>
      <c r="Q70" s="46">
        <v>850.52274398038674</v>
      </c>
      <c r="R70" s="46">
        <v>0.1126946727322637</v>
      </c>
      <c r="S70" s="46">
        <v>0.22852967625899279</v>
      </c>
      <c r="T70" s="46">
        <v>1.4183521275281909E-2</v>
      </c>
      <c r="U70" s="46">
        <v>2.4986385913958982</v>
      </c>
      <c r="V70" s="46">
        <v>1.882352941176471</v>
      </c>
      <c r="W70" s="46">
        <v>89.014435276643795</v>
      </c>
      <c r="X70" s="46">
        <v>-9.4908525661939018E-3</v>
      </c>
      <c r="Y70" s="46">
        <v>27530</v>
      </c>
      <c r="Z70" s="46">
        <v>32</v>
      </c>
      <c r="AA70" s="46">
        <v>1.162368325463131E-3</v>
      </c>
      <c r="AB70" s="46">
        <v>6072508</v>
      </c>
      <c r="AC70" s="46">
        <v>3039533</v>
      </c>
      <c r="AD70" s="46">
        <v>2477743</v>
      </c>
      <c r="AE70" s="46">
        <v>555232</v>
      </c>
      <c r="AF70" s="46">
        <v>137.4422845016459</v>
      </c>
      <c r="AG70" s="46">
        <v>11.9123656926403</v>
      </c>
      <c r="AH70" s="46">
        <v>135.6104217441216</v>
      </c>
      <c r="AI70" s="46">
        <v>0.119123656926403</v>
      </c>
      <c r="AJ70" s="46">
        <v>1.3744228450164591</v>
      </c>
      <c r="AK70" s="46">
        <v>0.37623714868236652</v>
      </c>
      <c r="AL70" s="46">
        <v>56.080067466022548</v>
      </c>
      <c r="AM70" s="46">
        <v>68.795357591647686</v>
      </c>
      <c r="AN70" s="46">
        <v>81.517226494991164</v>
      </c>
      <c r="AO70" s="46" t="s">
        <v>927</v>
      </c>
      <c r="AP70" s="46">
        <v>0.94499999999999995</v>
      </c>
      <c r="AQ70" s="46">
        <v>76.853845119667994</v>
      </c>
      <c r="AR70" s="46">
        <v>-38.55412036678954</v>
      </c>
      <c r="AS70" s="46" t="s">
        <v>926</v>
      </c>
      <c r="AT70" s="46">
        <v>555232</v>
      </c>
      <c r="AU70" s="46">
        <v>0.12566859443975681</v>
      </c>
    </row>
    <row r="71" spans="1:47">
      <c r="A71" s="46" t="s">
        <v>1031</v>
      </c>
      <c r="B71" s="46" t="s">
        <v>320</v>
      </c>
      <c r="C71" s="46" t="s">
        <v>116</v>
      </c>
      <c r="D71" s="46" t="s">
        <v>319</v>
      </c>
      <c r="E71" s="46">
        <v>2079374</v>
      </c>
      <c r="F71" s="47">
        <v>490793</v>
      </c>
      <c r="G71" s="47">
        <v>34732</v>
      </c>
      <c r="H71" s="47">
        <v>5655</v>
      </c>
      <c r="I71" s="47">
        <v>5</v>
      </c>
      <c r="J71" s="47">
        <v>450406</v>
      </c>
      <c r="K71" s="47">
        <v>661</v>
      </c>
      <c r="L71" s="47">
        <v>160</v>
      </c>
      <c r="M71" s="47">
        <v>3357</v>
      </c>
      <c r="N71" s="46">
        <v>7422</v>
      </c>
      <c r="O71" s="46">
        <v>23602.920879072259</v>
      </c>
      <c r="P71" s="46">
        <v>103088.6218640803</v>
      </c>
      <c r="Q71" s="46">
        <v>1670.310391492824</v>
      </c>
      <c r="R71" s="46">
        <v>0.22895757506771319</v>
      </c>
      <c r="S71" s="46">
        <v>0.45230396119644301</v>
      </c>
      <c r="T71" s="46">
        <v>1.152216922409244E-2</v>
      </c>
      <c r="U71" s="46">
        <v>2.3081904761904761</v>
      </c>
      <c r="V71" s="46">
        <v>0.8666666666666667</v>
      </c>
      <c r="W71" s="46">
        <v>166.5061559048884</v>
      </c>
      <c r="X71" s="46">
        <v>-1.39006508418467E-2</v>
      </c>
      <c r="Y71" s="46">
        <v>24236</v>
      </c>
      <c r="Z71" s="46">
        <v>52</v>
      </c>
      <c r="AA71" s="46">
        <v>2.1455685756725531E-3</v>
      </c>
      <c r="AB71" s="46">
        <v>2807725</v>
      </c>
      <c r="AC71" s="46">
        <v>1253566</v>
      </c>
      <c r="AD71" s="46">
        <v>1195522</v>
      </c>
      <c r="AE71" s="46">
        <v>504962</v>
      </c>
      <c r="AF71" s="46">
        <v>135.02741690528009</v>
      </c>
      <c r="AG71" s="46">
        <v>23.602920879072261</v>
      </c>
      <c r="AH71" s="46">
        <v>145.12759609382439</v>
      </c>
      <c r="AI71" s="46">
        <v>0.23602920879072259</v>
      </c>
      <c r="AJ71" s="46">
        <v>1.350274169052802</v>
      </c>
      <c r="AK71" s="46">
        <v>0.25863553165520009</v>
      </c>
      <c r="AL71" s="46">
        <v>57.494322810615117</v>
      </c>
      <c r="AM71" s="46">
        <v>60.28573984285655</v>
      </c>
      <c r="AN71" s="46">
        <v>95.369689350221677</v>
      </c>
      <c r="AO71" s="46" t="s">
        <v>923</v>
      </c>
      <c r="AP71" s="46">
        <v>0.8</v>
      </c>
      <c r="AQ71" s="46">
        <v>77.61388764118432</v>
      </c>
      <c r="AR71" s="46">
        <v>-73.596690219412523</v>
      </c>
      <c r="AS71" s="46" t="s">
        <v>926</v>
      </c>
      <c r="AT71" s="46">
        <v>504962</v>
      </c>
      <c r="AU71" s="46">
        <v>0.24284327879448331</v>
      </c>
    </row>
    <row r="72" spans="1:47">
      <c r="A72" s="46" t="s">
        <v>303</v>
      </c>
      <c r="B72" s="46" t="s">
        <v>304</v>
      </c>
      <c r="C72" s="46" t="s">
        <v>55</v>
      </c>
      <c r="D72" s="46" t="s">
        <v>303</v>
      </c>
      <c r="E72" s="46">
        <v>7266027</v>
      </c>
      <c r="F72" s="47">
        <v>476892</v>
      </c>
      <c r="G72" s="47">
        <v>11079</v>
      </c>
      <c r="H72" s="47">
        <v>16673</v>
      </c>
      <c r="I72" s="47">
        <v>3</v>
      </c>
      <c r="J72" s="47">
        <v>449140</v>
      </c>
      <c r="K72" s="47">
        <v>138</v>
      </c>
      <c r="L72" s="47">
        <v>51</v>
      </c>
      <c r="M72" s="47">
        <v>1206</v>
      </c>
      <c r="N72" s="46">
        <v>8416</v>
      </c>
      <c r="O72" s="46">
        <v>6563.311697025073</v>
      </c>
      <c r="P72" s="46">
        <v>28679.56587554657</v>
      </c>
      <c r="Q72" s="46">
        <v>152.47672490069189</v>
      </c>
      <c r="R72" s="46">
        <v>0.22884975754187531</v>
      </c>
      <c r="S72" s="46">
        <v>0.1432984790874525</v>
      </c>
      <c r="T72" s="46">
        <v>3.4961794284659842E-2</v>
      </c>
      <c r="U72" s="46">
        <v>2.213908205841447</v>
      </c>
      <c r="V72" s="46">
        <v>1</v>
      </c>
      <c r="W72" s="46">
        <v>15.648166460157659</v>
      </c>
      <c r="X72" s="46">
        <v>-1.5748540929147309E-3</v>
      </c>
      <c r="Y72" s="46">
        <v>7959</v>
      </c>
      <c r="Z72" s="46">
        <v>36</v>
      </c>
      <c r="AA72" s="46">
        <v>4.523181304183943E-3</v>
      </c>
      <c r="AB72" s="46">
        <v>7088227</v>
      </c>
      <c r="AC72" s="46">
        <v>3489018</v>
      </c>
      <c r="AD72" s="46">
        <v>3002843</v>
      </c>
      <c r="AE72" s="46">
        <v>596366</v>
      </c>
      <c r="AF72" s="46">
        <v>97.552995605438852</v>
      </c>
      <c r="AG72" s="46">
        <v>6.5633116970250729</v>
      </c>
      <c r="AH72" s="46">
        <v>94.361007741920034</v>
      </c>
      <c r="AI72" s="46">
        <v>6.5633116970250732E-2</v>
      </c>
      <c r="AJ72" s="46">
        <v>0.97552995605438853</v>
      </c>
      <c r="AK72" s="46">
        <v>0.40886167915423383</v>
      </c>
      <c r="AL72" s="46">
        <v>41.327165450940377</v>
      </c>
      <c r="AM72" s="46">
        <v>48.018236100691617</v>
      </c>
      <c r="AN72" s="46">
        <v>86.065563433607963</v>
      </c>
      <c r="AO72" s="46" t="s">
        <v>1008</v>
      </c>
      <c r="AP72" s="46">
        <v>0.93199999999999994</v>
      </c>
      <c r="AQ72" s="46">
        <v>52.023007649159567</v>
      </c>
      <c r="AR72" s="46">
        <v>94.352781811636063</v>
      </c>
      <c r="AS72" s="46" t="s">
        <v>952</v>
      </c>
      <c r="AT72" s="46">
        <v>596366</v>
      </c>
      <c r="AU72" s="46">
        <v>8.2075940538068465E-2</v>
      </c>
    </row>
    <row r="73" spans="1:47">
      <c r="A73" s="46" t="s">
        <v>347</v>
      </c>
      <c r="B73" s="46" t="s">
        <v>348</v>
      </c>
      <c r="C73" s="46" t="s">
        <v>49</v>
      </c>
      <c r="D73" s="46" t="s">
        <v>347</v>
      </c>
      <c r="E73" s="46">
        <v>11013682</v>
      </c>
      <c r="F73" s="47">
        <v>457227</v>
      </c>
      <c r="G73" s="47">
        <v>33146</v>
      </c>
      <c r="H73" s="47">
        <v>4255</v>
      </c>
      <c r="J73" s="47">
        <v>419826</v>
      </c>
      <c r="K73" s="47">
        <v>4378</v>
      </c>
      <c r="L73" s="47">
        <v>150</v>
      </c>
      <c r="M73" s="47">
        <v>6042</v>
      </c>
      <c r="N73" s="46">
        <v>17650</v>
      </c>
      <c r="O73" s="46">
        <v>4151.4454475805642</v>
      </c>
      <c r="P73" s="46">
        <v>24293.719393750431</v>
      </c>
      <c r="Q73" s="46">
        <v>300.95294198615869</v>
      </c>
      <c r="R73" s="46">
        <v>0.1708855437199347</v>
      </c>
      <c r="S73" s="46">
        <v>0.34232294617563741</v>
      </c>
      <c r="T73" s="46">
        <v>9.3060995960431037E-3</v>
      </c>
      <c r="U73" s="46">
        <v>4.5650317070014239</v>
      </c>
      <c r="V73" s="46">
        <v>0.54545454545454541</v>
      </c>
      <c r="W73" s="46">
        <v>45.753480599338687</v>
      </c>
      <c r="X73" s="46">
        <v>-3.4874379329105551E-3</v>
      </c>
      <c r="Y73" s="46">
        <v>35274</v>
      </c>
      <c r="Z73" s="46">
        <v>6</v>
      </c>
      <c r="AA73" s="46">
        <v>1.7009695526450081E-4</v>
      </c>
      <c r="AB73" s="46">
        <v>14211317</v>
      </c>
      <c r="AC73" s="46">
        <v>6953635</v>
      </c>
      <c r="AD73" s="46">
        <v>5722555</v>
      </c>
      <c r="AE73" s="46">
        <v>1531679</v>
      </c>
      <c r="AF73" s="46">
        <v>129.0332969482867</v>
      </c>
      <c r="AG73" s="46">
        <v>4.1514454475805644</v>
      </c>
      <c r="AH73" s="46">
        <v>120.2814127010386</v>
      </c>
      <c r="AI73" s="46">
        <v>4.1514454475805637E-2</v>
      </c>
      <c r="AJ73" s="46">
        <v>1.2903329694828669</v>
      </c>
      <c r="AK73" s="46">
        <v>8.7527495346242976E-2</v>
      </c>
      <c r="AL73" s="46">
        <v>51.958600221070483</v>
      </c>
      <c r="AM73" s="46">
        <v>63.136333516802097</v>
      </c>
      <c r="AN73" s="46">
        <v>82.295878342766045</v>
      </c>
      <c r="AO73" s="46" t="s">
        <v>923</v>
      </c>
      <c r="AP73" s="46">
        <v>0.8</v>
      </c>
      <c r="AQ73" s="46">
        <v>55.764764226895238</v>
      </c>
      <c r="AR73" s="46">
        <v>406.59325726141088</v>
      </c>
      <c r="AS73" s="46" t="s">
        <v>1030</v>
      </c>
      <c r="AT73" s="46">
        <v>1531679</v>
      </c>
      <c r="AU73" s="46">
        <v>0.13907056695481129</v>
      </c>
    </row>
    <row r="74" spans="1:47">
      <c r="A74" s="46" t="s">
        <v>249</v>
      </c>
      <c r="B74" s="46" t="s">
        <v>250</v>
      </c>
      <c r="C74" s="46" t="s">
        <v>55</v>
      </c>
      <c r="D74" s="46" t="s">
        <v>249</v>
      </c>
      <c r="E74" s="46">
        <v>3492082</v>
      </c>
      <c r="F74" s="47">
        <v>449422</v>
      </c>
      <c r="G74" s="47">
        <v>38098</v>
      </c>
      <c r="H74" s="47">
        <v>6192</v>
      </c>
      <c r="I74" s="47">
        <v>3</v>
      </c>
      <c r="J74" s="47">
        <v>405132</v>
      </c>
      <c r="K74" s="47">
        <v>1208</v>
      </c>
      <c r="L74" s="47">
        <v>37</v>
      </c>
      <c r="M74" s="47">
        <v>5986</v>
      </c>
      <c r="N74" s="46">
        <v>24201</v>
      </c>
      <c r="O74" s="46">
        <v>12869.74360854069</v>
      </c>
      <c r="P74" s="46">
        <v>131421.5130114356</v>
      </c>
      <c r="Q74" s="46">
        <v>1090.982399611464</v>
      </c>
      <c r="R74" s="46">
        <v>9.7927221454381194E-2</v>
      </c>
      <c r="S74" s="46">
        <v>0.24734515102681709</v>
      </c>
      <c r="T74" s="46">
        <v>1.377769668596553E-2</v>
      </c>
      <c r="U74" s="46">
        <v>4.3432892730045758</v>
      </c>
      <c r="V74" s="46">
        <v>1.416666666666667</v>
      </c>
      <c r="W74" s="46">
        <v>139.7978954347906</v>
      </c>
      <c r="X74" s="46">
        <v>-2.4834017846615398E-3</v>
      </c>
      <c r="Y74" s="46">
        <v>34173</v>
      </c>
      <c r="Z74" s="46">
        <v>17</v>
      </c>
      <c r="AA74" s="46">
        <v>4.9746876188804022E-4</v>
      </c>
      <c r="AB74" s="46">
        <v>6997151</v>
      </c>
      <c r="AC74" s="46">
        <v>2770609</v>
      </c>
      <c r="AD74" s="46">
        <v>2676877</v>
      </c>
      <c r="AE74" s="46">
        <v>1549665</v>
      </c>
      <c r="AF74" s="46">
        <v>200.37189848348351</v>
      </c>
      <c r="AG74" s="46">
        <v>12.86974360854069</v>
      </c>
      <c r="AH74" s="46">
        <v>193.20445224367589</v>
      </c>
      <c r="AI74" s="46">
        <v>0.1286974360854069</v>
      </c>
      <c r="AJ74" s="46">
        <v>2.0037189848348351</v>
      </c>
      <c r="AK74" s="46">
        <v>0.12067299679675331</v>
      </c>
      <c r="AL74" s="46">
        <v>76.655616907048568</v>
      </c>
      <c r="AM74" s="46">
        <v>79.339746317526334</v>
      </c>
      <c r="AN74" s="46">
        <v>96.616917074910248</v>
      </c>
      <c r="AO74" s="46" t="s">
        <v>1029</v>
      </c>
      <c r="AP74" s="46">
        <v>0.78</v>
      </c>
      <c r="AQ74" s="46">
        <v>91.014784017099259</v>
      </c>
      <c r="AR74" s="46">
        <v>-446.52957175714693</v>
      </c>
      <c r="AS74" s="46" t="s">
        <v>926</v>
      </c>
      <c r="AT74" s="46">
        <v>1549665</v>
      </c>
      <c r="AU74" s="46">
        <v>0.44376535258908578</v>
      </c>
    </row>
    <row r="75" spans="1:47">
      <c r="A75" s="46" t="s">
        <v>302</v>
      </c>
      <c r="B75" s="46" t="s">
        <v>301</v>
      </c>
      <c r="C75" s="46" t="s">
        <v>55</v>
      </c>
      <c r="D75" s="46" t="s">
        <v>300</v>
      </c>
      <c r="E75" s="46">
        <v>28313087</v>
      </c>
      <c r="F75" s="47">
        <v>447288</v>
      </c>
      <c r="G75" s="47">
        <v>5167</v>
      </c>
      <c r="H75" s="47">
        <v>5357</v>
      </c>
      <c r="I75" s="47">
        <v>5</v>
      </c>
      <c r="J75" s="47">
        <v>436764</v>
      </c>
      <c r="K75" s="47">
        <v>256</v>
      </c>
      <c r="L75" s="47">
        <v>681</v>
      </c>
      <c r="M75" s="47">
        <v>447</v>
      </c>
      <c r="N75" s="46">
        <v>0</v>
      </c>
      <c r="O75" s="46">
        <v>1579.792411897721</v>
      </c>
      <c r="P75" s="46">
        <v>11863.82113684742</v>
      </c>
      <c r="Q75" s="46">
        <v>18.24951125958113</v>
      </c>
      <c r="R75" s="46">
        <v>0.1331605048386223</v>
      </c>
      <c r="T75" s="46">
        <v>1.1976623562447461E-2</v>
      </c>
      <c r="U75" s="46">
        <v>1.412195121951219</v>
      </c>
      <c r="V75" s="46">
        <v>1.263157894736842</v>
      </c>
      <c r="W75" s="46">
        <v>1.168566122292291</v>
      </c>
      <c r="X75" s="46">
        <v>-7.6450982134269982E-4</v>
      </c>
      <c r="Y75" s="46">
        <v>2316</v>
      </c>
      <c r="Z75" s="46">
        <v>24</v>
      </c>
      <c r="AA75" s="46">
        <v>1.036269430051814E-2</v>
      </c>
      <c r="AB75" s="46">
        <v>30049714</v>
      </c>
      <c r="AC75" s="46">
        <v>18393519</v>
      </c>
      <c r="AD75" s="46">
        <v>11608305</v>
      </c>
      <c r="AE75" s="46">
        <v>0</v>
      </c>
      <c r="AF75" s="46">
        <v>106.1336547300547</v>
      </c>
      <c r="AG75" s="46">
        <v>1.5797924118977209</v>
      </c>
      <c r="AH75" s="46">
        <v>97.100081668946927</v>
      </c>
      <c r="AI75" s="46">
        <v>1.5797924118977211E-2</v>
      </c>
      <c r="AJ75" s="46">
        <v>1.0613365473005469</v>
      </c>
      <c r="AK75" s="46">
        <v>0.35027264953482468</v>
      </c>
      <c r="AL75" s="46">
        <v>40.999785717466978</v>
      </c>
      <c r="AM75" s="46">
        <v>64.964724616570422</v>
      </c>
      <c r="AN75" s="46">
        <v>63.110843553101503</v>
      </c>
      <c r="AO75" s="46" t="s">
        <v>1008</v>
      </c>
      <c r="AP75" s="46">
        <v>0.93199999999999994</v>
      </c>
      <c r="AQ75" s="46">
        <v>51.038075516103198</v>
      </c>
      <c r="AR75" s="46">
        <v>116.1690047075581</v>
      </c>
      <c r="AS75" s="46" t="s">
        <v>1028</v>
      </c>
      <c r="AT75" s="46">
        <v>0</v>
      </c>
      <c r="AU75" s="46">
        <v>0</v>
      </c>
    </row>
    <row r="76" spans="1:47">
      <c r="A76" s="46" t="s">
        <v>276</v>
      </c>
      <c r="B76" s="46" t="s">
        <v>277</v>
      </c>
      <c r="C76" s="46" t="s">
        <v>91</v>
      </c>
      <c r="D76" s="46" t="s">
        <v>276</v>
      </c>
      <c r="E76" s="46">
        <v>5485849</v>
      </c>
      <c r="F76" s="47">
        <v>444368</v>
      </c>
      <c r="G76" s="47">
        <v>354066</v>
      </c>
      <c r="H76" s="47">
        <v>1350</v>
      </c>
      <c r="J76" s="47">
        <v>88952</v>
      </c>
      <c r="L76" s="47">
        <v>96</v>
      </c>
      <c r="M76" s="47">
        <v>4184</v>
      </c>
      <c r="N76" s="46">
        <v>0</v>
      </c>
      <c r="O76" s="46">
        <v>8100.2594129003564</v>
      </c>
      <c r="P76" s="46">
        <v>172211.84906839399</v>
      </c>
      <c r="Q76" s="46">
        <v>6454.169628073977</v>
      </c>
      <c r="R76" s="46">
        <v>4.7036597404417492E-2</v>
      </c>
      <c r="T76" s="46">
        <v>3.038022539876859E-3</v>
      </c>
      <c r="U76" s="46">
        <v>1.8033705616268361</v>
      </c>
      <c r="V76" s="46">
        <v>0.22368421052631579</v>
      </c>
      <c r="W76" s="46">
        <v>117.31482739890011</v>
      </c>
      <c r="X76" s="46">
        <v>-1.405205204261988E-2</v>
      </c>
      <c r="Y76" s="46">
        <v>45050</v>
      </c>
      <c r="Z76" s="46">
        <v>17</v>
      </c>
      <c r="AA76" s="46">
        <v>3.7735849056603772E-4</v>
      </c>
      <c r="AB76" s="46">
        <v>10046271</v>
      </c>
      <c r="AC76" s="46">
        <v>4290227</v>
      </c>
      <c r="AD76" s="46">
        <v>3934565</v>
      </c>
      <c r="AE76" s="46">
        <v>1821479</v>
      </c>
      <c r="AF76" s="46">
        <v>183.13065124468429</v>
      </c>
      <c r="AG76" s="46">
        <v>8.1002594129003551</v>
      </c>
      <c r="AH76" s="46">
        <v>172.91784553311621</v>
      </c>
      <c r="AI76" s="46">
        <v>8.1002594129003555E-2</v>
      </c>
      <c r="AJ76" s="46">
        <v>1.8313065124468431</v>
      </c>
      <c r="AK76" s="46">
        <v>0.38107137108586109</v>
      </c>
      <c r="AL76" s="46">
        <v>71.722079845799627</v>
      </c>
      <c r="AM76" s="46">
        <v>78.205342509427439</v>
      </c>
      <c r="AN76" s="46">
        <v>91.709949147212967</v>
      </c>
      <c r="AO76" s="46" t="s">
        <v>934</v>
      </c>
      <c r="AP76" s="46">
        <v>0.94099999999999995</v>
      </c>
      <c r="AQ76" s="46">
        <v>94.26323082352431</v>
      </c>
      <c r="AR76" s="46">
        <v>-135.32644697776311</v>
      </c>
      <c r="AS76" s="46" t="s">
        <v>926</v>
      </c>
      <c r="AT76" s="46">
        <v>1821479</v>
      </c>
      <c r="AU76" s="46">
        <v>0.3320322888945722</v>
      </c>
    </row>
    <row r="77" spans="1:47">
      <c r="A77" s="46" t="s">
        <v>305</v>
      </c>
      <c r="B77" s="46" t="s">
        <v>306</v>
      </c>
      <c r="C77" s="46" t="s">
        <v>119</v>
      </c>
      <c r="D77" s="46" t="s">
        <v>305</v>
      </c>
      <c r="E77" s="46">
        <v>119297417</v>
      </c>
      <c r="F77" s="47">
        <v>444124</v>
      </c>
      <c r="G77" s="47">
        <v>73641</v>
      </c>
      <c r="H77" s="47">
        <v>7030</v>
      </c>
      <c r="I77" s="47">
        <v>10</v>
      </c>
      <c r="J77" s="47">
        <v>363453</v>
      </c>
      <c r="K77" s="47">
        <v>1886</v>
      </c>
      <c r="L77" s="47">
        <v>381</v>
      </c>
      <c r="M77" s="47">
        <v>785</v>
      </c>
      <c r="N77" s="46">
        <v>4504</v>
      </c>
      <c r="O77" s="46">
        <v>372.28299754386131</v>
      </c>
      <c r="P77" s="46">
        <v>3513.086121554501</v>
      </c>
      <c r="Q77" s="46">
        <v>61.728914046814609</v>
      </c>
      <c r="R77" s="46">
        <v>0.1059703590127561</v>
      </c>
      <c r="S77" s="46">
        <v>0.1742895204262877</v>
      </c>
      <c r="T77" s="46">
        <v>1.5828912646017781E-2</v>
      </c>
      <c r="U77" s="46">
        <v>0.62474964234620889</v>
      </c>
      <c r="V77" s="46">
        <v>1.2</v>
      </c>
      <c r="W77" s="46">
        <v>2.0917708314075001</v>
      </c>
      <c r="X77" s="46">
        <v>-3.6213606354905648E-3</v>
      </c>
      <c r="Y77" s="46">
        <v>17468</v>
      </c>
      <c r="Z77" s="46">
        <v>72</v>
      </c>
      <c r="AA77" s="46">
        <v>4.1218227616212503E-3</v>
      </c>
      <c r="AB77" s="46">
        <v>10956131</v>
      </c>
      <c r="AC77" s="46">
        <v>9361640</v>
      </c>
      <c r="AD77" s="46">
        <v>1594491</v>
      </c>
      <c r="AE77" s="46">
        <v>0</v>
      </c>
      <c r="AF77" s="46">
        <v>9.1838794799723118</v>
      </c>
      <c r="AG77" s="46">
        <v>0.37228299754386129</v>
      </c>
      <c r="AH77" s="46">
        <v>8.6377745295189428</v>
      </c>
      <c r="AI77" s="46">
        <v>3.7228299754386131E-3</v>
      </c>
      <c r="AJ77" s="46">
        <v>9.1838794799723122E-2</v>
      </c>
      <c r="AK77" s="46">
        <v>1.355771181533629E-2</v>
      </c>
      <c r="AL77" s="46">
        <v>1.3365679157998871</v>
      </c>
      <c r="AM77" s="46">
        <v>7.8473115641724247</v>
      </c>
      <c r="AN77" s="46">
        <v>17.032175986258821</v>
      </c>
      <c r="AO77" s="46" t="s">
        <v>925</v>
      </c>
      <c r="AP77" s="46">
        <v>0.8</v>
      </c>
      <c r="AQ77" s="46">
        <v>4.045834789532786</v>
      </c>
      <c r="AR77" s="46">
        <v>12161.7434617287</v>
      </c>
      <c r="AS77" s="46" t="s">
        <v>1027</v>
      </c>
      <c r="AT77" s="46">
        <v>0</v>
      </c>
      <c r="AU77" s="46">
        <v>0</v>
      </c>
    </row>
    <row r="78" spans="1:47">
      <c r="A78" s="46" t="s">
        <v>326</v>
      </c>
      <c r="B78" s="46" t="s">
        <v>327</v>
      </c>
      <c r="C78" s="46" t="s">
        <v>131</v>
      </c>
      <c r="D78" s="46" t="s">
        <v>326</v>
      </c>
      <c r="E78" s="46">
        <v>4366779</v>
      </c>
      <c r="F78" s="47">
        <v>433919</v>
      </c>
      <c r="G78" s="47">
        <v>17751</v>
      </c>
      <c r="H78" s="47">
        <v>2471</v>
      </c>
      <c r="J78" s="47">
        <v>413697</v>
      </c>
      <c r="K78" s="47">
        <v>388</v>
      </c>
      <c r="L78" s="47">
        <v>14</v>
      </c>
      <c r="M78" s="47">
        <v>2999</v>
      </c>
      <c r="N78" s="46">
        <v>32972</v>
      </c>
      <c r="O78" s="46">
        <v>9936.8207092687771</v>
      </c>
      <c r="P78" s="46">
        <v>141973.08817322791</v>
      </c>
      <c r="Q78" s="46">
        <v>406.50099306605631</v>
      </c>
      <c r="R78" s="46">
        <v>6.9990875292818902E-2</v>
      </c>
      <c r="S78" s="46">
        <v>9.0955962634963E-2</v>
      </c>
      <c r="T78" s="46">
        <v>5.6946112062389526E-3</v>
      </c>
      <c r="U78" s="46">
        <v>4.9000314366551398</v>
      </c>
      <c r="V78" s="46">
        <v>0.1</v>
      </c>
      <c r="W78" s="46">
        <v>50.992145142089527</v>
      </c>
      <c r="X78" s="46">
        <v>9.5353092943474462E-3</v>
      </c>
      <c r="Y78" s="46">
        <v>15587</v>
      </c>
      <c r="Z78" s="46">
        <v>3</v>
      </c>
      <c r="AA78" s="46">
        <v>1.9246808237633931E-4</v>
      </c>
      <c r="AB78" s="46">
        <v>7100784</v>
      </c>
      <c r="AC78" s="46">
        <v>3344173</v>
      </c>
      <c r="AD78" s="46">
        <v>3228399</v>
      </c>
      <c r="AE78" s="46">
        <v>380911</v>
      </c>
      <c r="AF78" s="46">
        <v>162.6091908933335</v>
      </c>
      <c r="AG78" s="46">
        <v>9.9368207092687779</v>
      </c>
      <c r="AH78" s="46">
        <v>156.28509251326889</v>
      </c>
      <c r="AI78" s="46">
        <v>9.9368207092687774E-2</v>
      </c>
      <c r="AJ78" s="46">
        <v>1.626091908933335</v>
      </c>
      <c r="AK78" s="46">
        <v>0.35614350989596683</v>
      </c>
      <c r="AL78" s="46">
        <v>73.930899640215358</v>
      </c>
      <c r="AM78" s="46">
        <v>76.582144413536838</v>
      </c>
      <c r="AN78" s="46">
        <v>96.538037954376165</v>
      </c>
      <c r="AO78" s="46" t="s">
        <v>927</v>
      </c>
      <c r="AP78" s="46">
        <v>0.94499999999999995</v>
      </c>
      <c r="AQ78" s="46">
        <v>86.769663406368849</v>
      </c>
      <c r="AR78" s="46">
        <v>-99.654633984366512</v>
      </c>
      <c r="AS78" s="46" t="s">
        <v>926</v>
      </c>
      <c r="AT78" s="46">
        <v>380911</v>
      </c>
      <c r="AU78" s="46">
        <v>8.7229282727612281E-2</v>
      </c>
    </row>
    <row r="79" spans="1:47">
      <c r="A79" s="46" t="s">
        <v>121</v>
      </c>
      <c r="B79" s="46" t="s">
        <v>122</v>
      </c>
      <c r="C79" s="46" t="s">
        <v>67</v>
      </c>
      <c r="D79" s="46" t="s">
        <v>121</v>
      </c>
      <c r="E79" s="46">
        <v>3358700</v>
      </c>
      <c r="F79" s="47">
        <v>394480</v>
      </c>
      <c r="G79" s="47">
        <v>79152</v>
      </c>
      <c r="H79" s="47">
        <v>2072</v>
      </c>
      <c r="I79" s="47">
        <v>2</v>
      </c>
      <c r="J79" s="47">
        <v>313256</v>
      </c>
      <c r="L79" s="47">
        <v>192</v>
      </c>
      <c r="M79" s="47">
        <v>1010</v>
      </c>
      <c r="N79" s="46">
        <v>0</v>
      </c>
      <c r="O79" s="46">
        <v>11745.020394795611</v>
      </c>
      <c r="P79" s="46">
        <v>119988.3288176973</v>
      </c>
      <c r="Q79" s="46">
        <v>2356.626075564951</v>
      </c>
      <c r="R79" s="46">
        <v>9.7884690207163783E-2</v>
      </c>
      <c r="T79" s="46">
        <v>5.2524842831068747E-3</v>
      </c>
      <c r="U79" s="46">
        <v>3.3828067597354892</v>
      </c>
      <c r="V79" s="46">
        <v>2</v>
      </c>
      <c r="W79" s="46">
        <v>19.582406458281049</v>
      </c>
      <c r="X79" s="46">
        <v>6.59803153414063E-3</v>
      </c>
      <c r="Y79" s="46">
        <v>4604</v>
      </c>
      <c r="Z79" s="46">
        <v>12</v>
      </c>
      <c r="AA79" s="46">
        <v>2.6064291920069511E-3</v>
      </c>
      <c r="AB79" s="46">
        <v>5369265</v>
      </c>
      <c r="AC79" s="46">
        <v>2266964</v>
      </c>
      <c r="AD79" s="46">
        <v>2166235</v>
      </c>
      <c r="AE79" s="46">
        <v>936066</v>
      </c>
      <c r="AF79" s="46">
        <v>159.86140471015571</v>
      </c>
      <c r="AG79" s="46">
        <v>11.745020394795599</v>
      </c>
      <c r="AH79" s="46">
        <v>155.62028463393571</v>
      </c>
      <c r="AI79" s="46">
        <v>0.11745020394795611</v>
      </c>
      <c r="AJ79" s="46">
        <v>1.5986140471015571</v>
      </c>
      <c r="AK79" s="46">
        <v>0.11495519099651649</v>
      </c>
      <c r="AL79" s="46">
        <v>64.496233661833443</v>
      </c>
      <c r="AM79" s="46">
        <v>67.495280912257712</v>
      </c>
      <c r="AN79" s="46">
        <v>95.556656391543925</v>
      </c>
      <c r="AO79" s="46" t="s">
        <v>923</v>
      </c>
      <c r="AP79" s="46">
        <v>0.8</v>
      </c>
      <c r="AQ79" s="46">
        <v>75.689582278857898</v>
      </c>
      <c r="AR79" s="46">
        <v>-123.7347837347838</v>
      </c>
      <c r="AS79" s="46" t="s">
        <v>926</v>
      </c>
      <c r="AT79" s="46">
        <v>936066</v>
      </c>
      <c r="AU79" s="46">
        <v>0.27869890136064551</v>
      </c>
    </row>
    <row r="80" spans="1:47">
      <c r="A80" s="46" t="s">
        <v>294</v>
      </c>
      <c r="B80" s="46" t="s">
        <v>295</v>
      </c>
      <c r="C80" s="46" t="s">
        <v>218</v>
      </c>
      <c r="D80" s="46" t="s">
        <v>294</v>
      </c>
      <c r="E80" s="46">
        <v>7013639</v>
      </c>
      <c r="F80" s="47">
        <v>393465</v>
      </c>
      <c r="G80" s="47">
        <v>7243</v>
      </c>
      <c r="H80" s="47">
        <v>5788</v>
      </c>
      <c r="I80" s="47">
        <v>10</v>
      </c>
      <c r="J80" s="47">
        <v>380434</v>
      </c>
      <c r="K80" s="47">
        <v>698</v>
      </c>
      <c r="L80" s="47">
        <v>134</v>
      </c>
      <c r="M80" s="47">
        <v>597</v>
      </c>
      <c r="N80" s="46">
        <v>5617</v>
      </c>
      <c r="O80" s="46">
        <v>5609.9978912516026</v>
      </c>
      <c r="P80" s="46">
        <v>29507.86317915707</v>
      </c>
      <c r="Q80" s="46">
        <v>103.2702139360181</v>
      </c>
      <c r="R80" s="46">
        <v>0.1901187441866084</v>
      </c>
      <c r="S80" s="46">
        <v>0.1062844935018693</v>
      </c>
      <c r="T80" s="46">
        <v>1.4710330016646969E-2</v>
      </c>
      <c r="U80" s="46">
        <v>0.89722483537158981</v>
      </c>
      <c r="V80" s="46">
        <v>0.92957746478873238</v>
      </c>
      <c r="W80" s="46">
        <v>7.7705738775548614</v>
      </c>
      <c r="X80" s="46">
        <v>-2.1241976371831481E-4</v>
      </c>
      <c r="Y80" s="46">
        <v>3815</v>
      </c>
      <c r="Z80" s="46">
        <v>66</v>
      </c>
      <c r="AA80" s="46">
        <v>1.7300131061598951E-2</v>
      </c>
      <c r="AB80" s="46">
        <v>2752390</v>
      </c>
      <c r="AC80" s="46">
        <v>1886754</v>
      </c>
      <c r="AD80" s="46">
        <v>865636</v>
      </c>
      <c r="AE80" s="46">
        <v>0</v>
      </c>
      <c r="AF80" s="46">
        <v>39.24339419237289</v>
      </c>
      <c r="AG80" s="46">
        <v>5.6099978912516022</v>
      </c>
      <c r="AH80" s="46">
        <v>40.929052664387207</v>
      </c>
      <c r="AI80" s="46">
        <v>5.6099978912516023E-2</v>
      </c>
      <c r="AJ80" s="46">
        <v>0.39243394192372888</v>
      </c>
      <c r="AK80" s="46">
        <v>0.12300319420489141</v>
      </c>
      <c r="AL80" s="46">
        <v>12.34218071389189</v>
      </c>
      <c r="AM80" s="46">
        <v>26.901213478481001</v>
      </c>
      <c r="AN80" s="46">
        <v>45.879643027124892</v>
      </c>
      <c r="AO80" s="46" t="s">
        <v>925</v>
      </c>
      <c r="AP80" s="46">
        <v>0.8</v>
      </c>
      <c r="AQ80" s="46">
        <v>21.307355568200759</v>
      </c>
      <c r="AR80" s="46">
        <v>989.66219427379156</v>
      </c>
      <c r="AS80" s="46" t="s">
        <v>1026</v>
      </c>
      <c r="AT80" s="46">
        <v>0</v>
      </c>
      <c r="AU80" s="46">
        <v>0</v>
      </c>
    </row>
    <row r="81" spans="1:47">
      <c r="A81" s="46" t="s">
        <v>324</v>
      </c>
      <c r="B81" s="46" t="s">
        <v>325</v>
      </c>
      <c r="C81" s="46" t="s">
        <v>218</v>
      </c>
      <c r="D81" s="46" t="s">
        <v>324</v>
      </c>
      <c r="E81" s="46">
        <v>105273478</v>
      </c>
      <c r="F81" s="47">
        <v>392857</v>
      </c>
      <c r="G81" s="47">
        <v>43749</v>
      </c>
      <c r="H81" s="47">
        <v>21964</v>
      </c>
      <c r="I81" s="47">
        <v>26</v>
      </c>
      <c r="J81" s="47">
        <v>327144</v>
      </c>
      <c r="K81" s="47">
        <v>879</v>
      </c>
      <c r="L81" s="47">
        <v>122</v>
      </c>
      <c r="M81" s="47">
        <v>912</v>
      </c>
      <c r="N81" s="46">
        <v>0</v>
      </c>
      <c r="O81" s="46">
        <v>373.17756329851659</v>
      </c>
      <c r="P81" s="46">
        <v>3508.3546873980931</v>
      </c>
      <c r="Q81" s="46">
        <v>41.557475663528471</v>
      </c>
      <c r="R81" s="46">
        <v>0.1063682542243974</v>
      </c>
      <c r="T81" s="46">
        <v>5.5908383966685078E-2</v>
      </c>
      <c r="U81" s="46">
        <v>0.97971114167812934</v>
      </c>
      <c r="V81" s="46">
        <v>0.8835978835978836</v>
      </c>
      <c r="W81" s="46">
        <v>0.77322419232696005</v>
      </c>
      <c r="X81" s="46">
        <v>-1.4037192958100419E-3</v>
      </c>
      <c r="Y81" s="46">
        <v>5698</v>
      </c>
      <c r="Z81" s="46">
        <v>167</v>
      </c>
      <c r="AA81" s="46">
        <v>2.930852930852931E-2</v>
      </c>
      <c r="AB81" s="46">
        <v>58836189</v>
      </c>
      <c r="AC81" s="46">
        <v>35914913</v>
      </c>
      <c r="AD81" s="46">
        <v>23557717</v>
      </c>
      <c r="AE81" s="46">
        <v>0</v>
      </c>
      <c r="AF81" s="46">
        <v>55.888900146340752</v>
      </c>
      <c r="AG81" s="46">
        <v>0.37317756329851659</v>
      </c>
      <c r="AH81" s="46">
        <v>50.673187695005197</v>
      </c>
      <c r="AI81" s="46">
        <v>3.731775632985167E-3</v>
      </c>
      <c r="AJ81" s="46">
        <v>0.55888900146340748</v>
      </c>
      <c r="AK81" s="46">
        <v>0.4027709619321212</v>
      </c>
      <c r="AL81" s="46">
        <v>22.37763722406892</v>
      </c>
      <c r="AM81" s="46">
        <v>34.115822600636413</v>
      </c>
      <c r="AN81" s="46">
        <v>65.593133971951985</v>
      </c>
      <c r="AO81" s="46" t="s">
        <v>988</v>
      </c>
      <c r="AP81" s="46">
        <v>0.79339999999999999</v>
      </c>
      <c r="AQ81" s="46">
        <v>22.544304251351889</v>
      </c>
      <c r="AR81" s="46">
        <v>297.00789395979763</v>
      </c>
      <c r="AS81" s="46" t="s">
        <v>1025</v>
      </c>
      <c r="AT81" s="46">
        <v>0</v>
      </c>
      <c r="AU81" s="46">
        <v>0</v>
      </c>
    </row>
    <row r="82" spans="1:47">
      <c r="A82" s="46" t="s">
        <v>309</v>
      </c>
      <c r="B82" s="46" t="s">
        <v>310</v>
      </c>
      <c r="C82" s="46" t="s">
        <v>262</v>
      </c>
      <c r="D82" s="46" t="s">
        <v>309</v>
      </c>
      <c r="E82" s="46">
        <v>10144548</v>
      </c>
      <c r="F82" s="47">
        <v>381254</v>
      </c>
      <c r="G82" s="47">
        <v>244000</v>
      </c>
      <c r="H82" s="47">
        <v>10444</v>
      </c>
      <c r="J82" s="47">
        <v>126810</v>
      </c>
      <c r="L82" s="47">
        <v>120</v>
      </c>
      <c r="N82" s="46">
        <v>0</v>
      </c>
      <c r="O82" s="46">
        <v>3758.2157430769712</v>
      </c>
      <c r="P82" s="46">
        <v>11332.520680073671</v>
      </c>
      <c r="Q82" s="46">
        <v>2405.2328403394608</v>
      </c>
      <c r="R82" s="46">
        <v>0.33163105095278228</v>
      </c>
      <c r="T82" s="46">
        <v>2.7393810950180199E-2</v>
      </c>
      <c r="U82" s="46">
        <v>4.5898123324396787</v>
      </c>
      <c r="V82" s="46">
        <v>2.5</v>
      </c>
      <c r="W82" s="46">
        <v>2.4108657041341668</v>
      </c>
      <c r="X82" s="46">
        <v>-3.7868356762658321E-3</v>
      </c>
      <c r="Y82" s="46">
        <v>1712</v>
      </c>
      <c r="Z82" s="46">
        <v>10</v>
      </c>
      <c r="AA82" s="46">
        <v>5.8411214953271026E-3</v>
      </c>
      <c r="AB82" s="46">
        <v>9871482</v>
      </c>
      <c r="AC82" s="46">
        <v>5016061</v>
      </c>
      <c r="AD82" s="46">
        <v>4349744</v>
      </c>
      <c r="AE82" s="46">
        <v>506052</v>
      </c>
      <c r="AF82" s="46">
        <v>97.308248726310921</v>
      </c>
      <c r="AG82" s="46">
        <v>3.7582157430769709</v>
      </c>
      <c r="AH82" s="46">
        <v>91.335639596756806</v>
      </c>
      <c r="AI82" s="46">
        <v>3.758215743076971E-2</v>
      </c>
      <c r="AJ82" s="46">
        <v>0.9730824872631092</v>
      </c>
      <c r="AK82" s="46">
        <v>0.41918082501063619</v>
      </c>
      <c r="AL82" s="46">
        <v>42.87765211421938</v>
      </c>
      <c r="AM82" s="46">
        <v>49.445879698139343</v>
      </c>
      <c r="AN82" s="46">
        <v>86.716329805399099</v>
      </c>
      <c r="AO82" s="46" t="s">
        <v>934</v>
      </c>
      <c r="AP82" s="46">
        <v>0.94099999999999995</v>
      </c>
      <c r="AQ82" s="46">
        <v>49.541746768806263</v>
      </c>
      <c r="AR82" s="46">
        <v>103.7307490845202</v>
      </c>
      <c r="AS82" s="46" t="s">
        <v>1024</v>
      </c>
      <c r="AT82" s="46">
        <v>506052</v>
      </c>
      <c r="AU82" s="46">
        <v>4.9884134808174788E-2</v>
      </c>
    </row>
    <row r="83" spans="1:47">
      <c r="A83" s="46" t="s">
        <v>323</v>
      </c>
      <c r="B83" s="46" t="s">
        <v>322</v>
      </c>
      <c r="C83" s="46" t="s">
        <v>116</v>
      </c>
      <c r="D83" s="46" t="s">
        <v>321</v>
      </c>
      <c r="E83" s="46">
        <v>4019667</v>
      </c>
      <c r="F83" s="47">
        <v>380290</v>
      </c>
      <c r="G83" s="47">
        <v>5832</v>
      </c>
      <c r="H83" s="47">
        <v>10363</v>
      </c>
      <c r="I83" s="47">
        <v>7</v>
      </c>
      <c r="J83" s="47">
        <v>364095</v>
      </c>
      <c r="L83" s="47">
        <v>109</v>
      </c>
      <c r="M83" s="47">
        <v>389</v>
      </c>
      <c r="N83" s="46">
        <v>52520</v>
      </c>
      <c r="O83" s="46">
        <v>9460.7339364181171</v>
      </c>
      <c r="P83" s="46">
        <v>61650.579513178578</v>
      </c>
      <c r="Q83" s="46">
        <v>145.08664523703081</v>
      </c>
      <c r="R83" s="46">
        <v>0.15345733991674429</v>
      </c>
      <c r="S83" s="46">
        <v>7.4067022086824067E-3</v>
      </c>
      <c r="T83" s="46">
        <v>2.7250256383286441E-2</v>
      </c>
      <c r="U83" s="46">
        <v>1.7764932562620419</v>
      </c>
      <c r="V83" s="46">
        <v>0.74489795918367352</v>
      </c>
      <c r="W83" s="46">
        <v>13.106984803894029</v>
      </c>
      <c r="X83" s="46">
        <v>-5.4491183291181444E-3</v>
      </c>
      <c r="Y83" s="46">
        <v>3688</v>
      </c>
      <c r="Z83" s="46">
        <v>73</v>
      </c>
      <c r="AA83" s="46">
        <v>1.9793926247288499E-2</v>
      </c>
      <c r="AB83" s="46">
        <v>1797147</v>
      </c>
      <c r="AC83" s="46">
        <v>989897</v>
      </c>
      <c r="AD83" s="46">
        <v>987745</v>
      </c>
      <c r="AE83" s="46">
        <v>0</v>
      </c>
      <c r="AF83" s="46">
        <v>44.708852748250038</v>
      </c>
      <c r="AG83" s="46">
        <v>9.4607339364181176</v>
      </c>
      <c r="AH83" s="46">
        <v>49.698701409843153</v>
      </c>
      <c r="AI83" s="46">
        <v>9.460733936418117E-2</v>
      </c>
      <c r="AJ83" s="46">
        <v>0.44708852748250039</v>
      </c>
      <c r="AK83" s="46">
        <v>9.5679567486560452E-2</v>
      </c>
      <c r="AL83" s="46">
        <v>24.572806652889401</v>
      </c>
      <c r="AM83" s="46">
        <v>24.62634342596041</v>
      </c>
      <c r="AN83" s="46">
        <v>99.782603644621602</v>
      </c>
      <c r="AO83" s="46" t="s">
        <v>925</v>
      </c>
      <c r="AP83" s="46">
        <v>0.8</v>
      </c>
      <c r="AQ83" s="46">
        <v>27.34427503571813</v>
      </c>
      <c r="AR83" s="46">
        <v>1114.546346853874</v>
      </c>
      <c r="AS83" s="46" t="s">
        <v>1023</v>
      </c>
      <c r="AT83" s="46">
        <v>0</v>
      </c>
      <c r="AU83" s="46">
        <v>0</v>
      </c>
    </row>
    <row r="84" spans="1:47">
      <c r="A84" s="46" t="s">
        <v>328</v>
      </c>
      <c r="B84" s="46" t="s">
        <v>329</v>
      </c>
      <c r="C84" s="46" t="s">
        <v>116</v>
      </c>
      <c r="D84" s="46" t="s">
        <v>328</v>
      </c>
      <c r="E84" s="46">
        <v>2971687</v>
      </c>
      <c r="F84" s="47">
        <v>345855</v>
      </c>
      <c r="G84" s="47">
        <v>4968</v>
      </c>
      <c r="H84" s="47">
        <v>8001</v>
      </c>
      <c r="I84" s="47">
        <v>2</v>
      </c>
      <c r="J84" s="47">
        <v>332886</v>
      </c>
      <c r="K84" s="47">
        <v>133</v>
      </c>
      <c r="M84" s="47">
        <v>142</v>
      </c>
      <c r="N84" s="46">
        <v>4875</v>
      </c>
      <c r="O84" s="46">
        <v>11638.3387617875</v>
      </c>
      <c r="P84" s="46">
        <v>87651.088422165587</v>
      </c>
      <c r="Q84" s="46">
        <v>167.17776804892301</v>
      </c>
      <c r="R84" s="46">
        <v>0.1327803107901207</v>
      </c>
      <c r="S84" s="46">
        <v>2.9128205128205131E-2</v>
      </c>
      <c r="T84" s="46">
        <v>2.3133972329444419E-2</v>
      </c>
      <c r="U84" s="46">
        <v>1.6121673003802279</v>
      </c>
      <c r="V84" s="46">
        <v>0.70588235294117652</v>
      </c>
      <c r="W84" s="46">
        <v>4.076568533054024</v>
      </c>
      <c r="X84" s="46">
        <v>-7.3817454816159662E-3</v>
      </c>
      <c r="Y84" s="46">
        <v>848</v>
      </c>
      <c r="Z84" s="46">
        <v>24</v>
      </c>
      <c r="AA84" s="46">
        <v>2.8301886792452831E-2</v>
      </c>
      <c r="AB84" s="46">
        <v>1668198</v>
      </c>
      <c r="AC84" s="46">
        <v>957870</v>
      </c>
      <c r="AD84" s="46">
        <v>710328</v>
      </c>
      <c r="AE84" s="46">
        <v>628</v>
      </c>
      <c r="AF84" s="46">
        <v>56.136396598968872</v>
      </c>
      <c r="AG84" s="46">
        <v>11.6383387617875</v>
      </c>
      <c r="AH84" s="46">
        <v>62.161095700859477</v>
      </c>
      <c r="AI84" s="46">
        <v>0.11638338761787501</v>
      </c>
      <c r="AJ84" s="46">
        <v>0.56136396598968863</v>
      </c>
      <c r="AK84" s="46">
        <v>0.2789324716903227</v>
      </c>
      <c r="AL84" s="46">
        <v>23.903190342724521</v>
      </c>
      <c r="AM84" s="46">
        <v>32.233206256244351</v>
      </c>
      <c r="AN84" s="46">
        <v>74.157035923455155</v>
      </c>
      <c r="AO84" s="46" t="s">
        <v>925</v>
      </c>
      <c r="AP84" s="46">
        <v>0.8</v>
      </c>
      <c r="AQ84" s="46">
        <v>34.092897401375041</v>
      </c>
      <c r="AR84" s="46">
        <v>321.82612498491977</v>
      </c>
      <c r="AS84" s="46" t="s">
        <v>1022</v>
      </c>
      <c r="AT84" s="46">
        <v>628</v>
      </c>
      <c r="AU84" s="46">
        <v>2.1132777442577229E-4</v>
      </c>
    </row>
    <row r="85" spans="1:47">
      <c r="A85" s="46" t="s">
        <v>292</v>
      </c>
      <c r="B85" s="46" t="s">
        <v>293</v>
      </c>
      <c r="C85" s="46" t="s">
        <v>119</v>
      </c>
      <c r="D85" s="46" t="s">
        <v>292</v>
      </c>
      <c r="E85" s="46">
        <v>55574341</v>
      </c>
      <c r="F85" s="47">
        <v>311538</v>
      </c>
      <c r="G85" s="47">
        <v>41130</v>
      </c>
      <c r="H85" s="47">
        <v>5446</v>
      </c>
      <c r="I85" s="47">
        <v>9</v>
      </c>
      <c r="J85" s="47">
        <v>264962</v>
      </c>
      <c r="K85" s="47">
        <v>2829</v>
      </c>
      <c r="L85" s="47">
        <v>54</v>
      </c>
      <c r="M85" s="47">
        <v>741</v>
      </c>
      <c r="N85" s="46">
        <v>5329</v>
      </c>
      <c r="O85" s="46">
        <v>560.57884698983651</v>
      </c>
      <c r="P85" s="46">
        <v>5577.1817429198127</v>
      </c>
      <c r="Q85" s="46">
        <v>74.008974753294865</v>
      </c>
      <c r="R85" s="46">
        <v>0.10051292441769299</v>
      </c>
      <c r="S85" s="46">
        <v>0.13905047851379251</v>
      </c>
      <c r="T85" s="46">
        <v>1.748101355211884E-2</v>
      </c>
      <c r="U85" s="46">
        <v>0.8166092134127233</v>
      </c>
      <c r="V85" s="46">
        <v>2.695652173913043</v>
      </c>
      <c r="W85" s="46">
        <v>3.349181800078771</v>
      </c>
      <c r="X85" s="46">
        <v>-3.9467056295686776E-3</v>
      </c>
      <c r="Y85" s="46">
        <v>13029</v>
      </c>
      <c r="Z85" s="46">
        <v>62</v>
      </c>
      <c r="AA85" s="46">
        <v>4.7586153964233636E-3</v>
      </c>
      <c r="AB85" s="46">
        <v>10609955</v>
      </c>
      <c r="AC85" s="46">
        <v>7130511</v>
      </c>
      <c r="AD85" s="46">
        <v>4486533</v>
      </c>
      <c r="AE85" s="46">
        <v>51971</v>
      </c>
      <c r="AF85" s="46">
        <v>19.091463450731698</v>
      </c>
      <c r="AG85" s="46">
        <v>0.56057884698983651</v>
      </c>
      <c r="AH85" s="46">
        <v>17.742895952648372</v>
      </c>
      <c r="AI85" s="46">
        <v>5.6057884698983646E-3</v>
      </c>
      <c r="AJ85" s="46">
        <v>0.19091463450731699</v>
      </c>
      <c r="AK85" s="46">
        <v>0.13445593533893629</v>
      </c>
      <c r="AL85" s="46">
        <v>8.0730296019164669</v>
      </c>
      <c r="AM85" s="46">
        <v>12.83058129290278</v>
      </c>
      <c r="AN85" s="46">
        <v>62.920217078411348</v>
      </c>
      <c r="AO85" s="46" t="s">
        <v>925</v>
      </c>
      <c r="AP85" s="46">
        <v>0.8</v>
      </c>
      <c r="AQ85" s="46">
        <v>8.1971642272825154</v>
      </c>
      <c r="AR85" s="46">
        <v>1149.1280696706499</v>
      </c>
      <c r="AS85" s="46" t="s">
        <v>1021</v>
      </c>
      <c r="AT85" s="46">
        <v>51971</v>
      </c>
      <c r="AU85" s="46">
        <v>9.3516178626391628E-4</v>
      </c>
    </row>
    <row r="86" spans="1:47">
      <c r="A86" s="46" t="s">
        <v>307</v>
      </c>
      <c r="B86" s="46" t="s">
        <v>308</v>
      </c>
      <c r="C86" s="46" t="s">
        <v>131</v>
      </c>
      <c r="D86" s="46" t="s">
        <v>307</v>
      </c>
      <c r="E86" s="46">
        <v>5304269</v>
      </c>
      <c r="F86" s="47">
        <v>307722</v>
      </c>
      <c r="G86" s="47">
        <v>2640</v>
      </c>
      <c r="H86" s="47">
        <v>4118</v>
      </c>
      <c r="I86" s="47">
        <v>1</v>
      </c>
      <c r="J86" s="47">
        <v>300964</v>
      </c>
      <c r="K86" s="47">
        <v>298</v>
      </c>
      <c r="L86" s="47">
        <v>11</v>
      </c>
      <c r="M86" s="47">
        <v>373</v>
      </c>
      <c r="N86" s="46">
        <v>0</v>
      </c>
      <c r="O86" s="46">
        <v>5801.4026060895476</v>
      </c>
      <c r="P86" s="46">
        <v>471318.4795115029</v>
      </c>
      <c r="Q86" s="46">
        <v>49.771231436414709</v>
      </c>
      <c r="R86" s="46">
        <v>1.2308879999999999E-2</v>
      </c>
      <c r="T86" s="46">
        <v>1.3382208616868471E-2</v>
      </c>
      <c r="U86" s="46">
        <v>2.5997248968363138</v>
      </c>
      <c r="V86" s="46">
        <v>0.33333333333333331</v>
      </c>
      <c r="W86" s="46">
        <v>5.0902395787242316</v>
      </c>
      <c r="X86" s="46">
        <v>8.4086543978188245E-4</v>
      </c>
      <c r="Y86" s="46">
        <v>1890</v>
      </c>
      <c r="Z86" s="46">
        <v>1</v>
      </c>
      <c r="AA86" s="46">
        <v>5.2910052910052914E-4</v>
      </c>
      <c r="AB86" s="46">
        <v>6118018</v>
      </c>
      <c r="AC86" s="46">
        <v>3121894</v>
      </c>
      <c r="AD86" s="46">
        <v>2902254</v>
      </c>
      <c r="AE86" s="46">
        <v>32412</v>
      </c>
      <c r="AF86" s="46">
        <v>115.3413976553602</v>
      </c>
      <c r="AG86" s="46">
        <v>5.8014026060895478</v>
      </c>
      <c r="AH86" s="46">
        <v>109.6086604959138</v>
      </c>
      <c r="AI86" s="46">
        <v>5.8014026060895472E-2</v>
      </c>
      <c r="AJ86" s="46">
        <v>1.153413976553602</v>
      </c>
      <c r="AK86" s="46">
        <v>0.3177440661474748</v>
      </c>
      <c r="AL86" s="46">
        <v>54.715437697447094</v>
      </c>
      <c r="AM86" s="46">
        <v>58.856253331043362</v>
      </c>
      <c r="AN86" s="46">
        <v>92.964527302976975</v>
      </c>
      <c r="AO86" s="46" t="s">
        <v>923</v>
      </c>
      <c r="AP86" s="46">
        <v>0.8</v>
      </c>
      <c r="AQ86" s="46">
        <v>51.937961668233648</v>
      </c>
      <c r="AR86" s="46">
        <v>142.11153138720769</v>
      </c>
      <c r="AS86" s="46" t="s">
        <v>1020</v>
      </c>
      <c r="AT86" s="46">
        <v>32412</v>
      </c>
      <c r="AU86" s="46">
        <v>6.1105498231707328E-3</v>
      </c>
    </row>
    <row r="87" spans="1:47">
      <c r="A87" s="46" t="s">
        <v>257</v>
      </c>
      <c r="B87" s="46" t="s">
        <v>258</v>
      </c>
      <c r="C87" s="46" t="s">
        <v>91</v>
      </c>
      <c r="D87" s="46" t="s">
        <v>257</v>
      </c>
      <c r="E87" s="46">
        <v>5553843</v>
      </c>
      <c r="F87" s="47">
        <v>305522</v>
      </c>
      <c r="G87" s="47">
        <v>257884</v>
      </c>
      <c r="H87" s="47">
        <v>1638</v>
      </c>
      <c r="J87" s="47">
        <v>46000</v>
      </c>
      <c r="L87" s="47">
        <v>55</v>
      </c>
      <c r="N87" s="46">
        <v>0</v>
      </c>
      <c r="O87" s="46">
        <v>5501.0917665479556</v>
      </c>
      <c r="P87" s="46">
        <v>158509.90026185469</v>
      </c>
      <c r="Q87" s="46">
        <v>4643.3433570232364</v>
      </c>
      <c r="R87" s="46">
        <v>3.4705035820855851E-2</v>
      </c>
      <c r="T87" s="46">
        <v>5.3613160427072358E-3</v>
      </c>
      <c r="U87" s="46">
        <v>1.512709030100335</v>
      </c>
      <c r="V87" s="46">
        <v>1.298245614035088</v>
      </c>
      <c r="W87" s="46">
        <v>116.34157774046859</v>
      </c>
      <c r="X87" s="46">
        <v>-9.7079583052991809E-3</v>
      </c>
      <c r="Y87" s="46">
        <v>45230</v>
      </c>
      <c r="Z87" s="46">
        <v>74</v>
      </c>
      <c r="AA87" s="46">
        <v>1.636082246296706E-3</v>
      </c>
      <c r="AB87" s="46">
        <v>9963908</v>
      </c>
      <c r="AC87" s="46">
        <v>4358732</v>
      </c>
      <c r="AD87" s="46">
        <v>4152783</v>
      </c>
      <c r="AE87" s="46">
        <v>1452393</v>
      </c>
      <c r="AF87" s="46">
        <v>179.40564758492451</v>
      </c>
      <c r="AG87" s="46">
        <v>5.5010917665479564</v>
      </c>
      <c r="AH87" s="46">
        <v>166.96617459298</v>
      </c>
      <c r="AI87" s="46">
        <v>5.5010917665479567E-2</v>
      </c>
      <c r="AJ87" s="46">
        <v>1.794056475849245</v>
      </c>
      <c r="AK87" s="46">
        <v>0.58739507040440286</v>
      </c>
      <c r="AL87" s="46">
        <v>74.773143569236652</v>
      </c>
      <c r="AM87" s="46">
        <v>78.481368666705194</v>
      </c>
      <c r="AN87" s="46">
        <v>95.275024938445412</v>
      </c>
      <c r="AO87" s="46" t="s">
        <v>934</v>
      </c>
      <c r="AP87" s="46">
        <v>0.94099999999999995</v>
      </c>
      <c r="AQ87" s="46">
        <v>89.911448955254954</v>
      </c>
      <c r="AR87" s="46">
        <v>-72.046508590084514</v>
      </c>
      <c r="AS87" s="46" t="s">
        <v>926</v>
      </c>
      <c r="AT87" s="46">
        <v>1452393</v>
      </c>
      <c r="AU87" s="46">
        <v>0.26151135348982679</v>
      </c>
    </row>
    <row r="88" spans="1:47">
      <c r="A88" s="46" t="s">
        <v>298</v>
      </c>
      <c r="B88" s="46" t="s">
        <v>299</v>
      </c>
      <c r="C88" s="46" t="s">
        <v>116</v>
      </c>
      <c r="D88" s="46" t="s">
        <v>298</v>
      </c>
      <c r="E88" s="46">
        <v>3249700</v>
      </c>
      <c r="F88" s="47">
        <v>301199</v>
      </c>
      <c r="G88" s="47">
        <v>95359</v>
      </c>
      <c r="H88" s="47">
        <v>13622</v>
      </c>
      <c r="I88" s="47">
        <v>21</v>
      </c>
      <c r="J88" s="47">
        <v>192218</v>
      </c>
      <c r="M88" s="47">
        <v>1244</v>
      </c>
      <c r="N88" s="46">
        <v>0</v>
      </c>
      <c r="O88" s="46">
        <v>9268.5170938855899</v>
      </c>
      <c r="P88" s="46">
        <v>46336.800320029542</v>
      </c>
      <c r="Q88" s="46">
        <v>2934.393944056374</v>
      </c>
      <c r="R88" s="46">
        <v>0.20002496999947539</v>
      </c>
      <c r="T88" s="46">
        <v>4.522591376465393E-2</v>
      </c>
      <c r="U88" s="46">
        <v>1.762739839075717</v>
      </c>
      <c r="V88" s="46">
        <v>0.90303030303030307</v>
      </c>
      <c r="W88" s="46">
        <v>37.559510987827451</v>
      </c>
      <c r="X88" s="46">
        <v>-6.0291955566643199E-3</v>
      </c>
      <c r="Y88" s="46">
        <v>8544</v>
      </c>
      <c r="Z88" s="46">
        <v>149</v>
      </c>
      <c r="AA88" s="46">
        <v>1.7439138576779031E-2</v>
      </c>
      <c r="AB88" s="46">
        <v>1553874</v>
      </c>
      <c r="AC88" s="46">
        <v>882641</v>
      </c>
      <c r="AD88" s="46">
        <v>720631</v>
      </c>
      <c r="AE88" s="46">
        <v>22572</v>
      </c>
      <c r="AF88" s="46">
        <v>47.815921469674123</v>
      </c>
      <c r="AG88" s="46">
        <v>9.2685170938855901</v>
      </c>
      <c r="AH88" s="46">
        <v>52.302846416592303</v>
      </c>
      <c r="AI88" s="46">
        <v>9.2685170938855893E-2</v>
      </c>
      <c r="AJ88" s="46">
        <v>0.47815921469674122</v>
      </c>
      <c r="AK88" s="46">
        <v>0.17973966827707169</v>
      </c>
      <c r="AL88" s="46">
        <v>22.175308490014459</v>
      </c>
      <c r="AM88" s="46">
        <v>27.160691756162109</v>
      </c>
      <c r="AN88" s="46">
        <v>81.644859008362403</v>
      </c>
      <c r="AO88" s="46" t="s">
        <v>925</v>
      </c>
      <c r="AP88" s="46">
        <v>0.8</v>
      </c>
      <c r="AQ88" s="46">
        <v>28.394885681755241</v>
      </c>
      <c r="AR88" s="46">
        <v>578.68575586372197</v>
      </c>
      <c r="AS88" s="46" t="s">
        <v>1019</v>
      </c>
      <c r="AT88" s="46">
        <v>22572</v>
      </c>
      <c r="AU88" s="46">
        <v>6.9458719266393817E-3</v>
      </c>
    </row>
    <row r="89" spans="1:47">
      <c r="A89" s="46" t="s">
        <v>290</v>
      </c>
      <c r="B89" s="46" t="s">
        <v>291</v>
      </c>
      <c r="C89" s="46" t="s">
        <v>131</v>
      </c>
      <c r="D89" s="46" t="s">
        <v>290</v>
      </c>
      <c r="E89" s="46">
        <v>1791506</v>
      </c>
      <c r="F89" s="47">
        <v>292572</v>
      </c>
      <c r="G89" s="47">
        <v>11061</v>
      </c>
      <c r="H89" s="47">
        <v>1397</v>
      </c>
      <c r="J89" s="47">
        <v>280114</v>
      </c>
      <c r="K89" s="47">
        <v>851</v>
      </c>
      <c r="L89" s="47">
        <v>1</v>
      </c>
      <c r="M89" s="47">
        <v>1694</v>
      </c>
      <c r="N89" s="46">
        <v>23685</v>
      </c>
      <c r="O89" s="46">
        <v>16331.06447871232</v>
      </c>
      <c r="P89" s="46">
        <v>459585.28746205708</v>
      </c>
      <c r="Q89" s="46">
        <v>617.41350573204886</v>
      </c>
      <c r="R89" s="46">
        <v>3.5534350041744107E-2</v>
      </c>
      <c r="S89" s="46">
        <v>7.1522060375765251E-2</v>
      </c>
      <c r="T89" s="46">
        <v>4.7748930177870736E-3</v>
      </c>
      <c r="U89" s="46">
        <v>2.60751624752755</v>
      </c>
      <c r="V89" s="46">
        <v>2</v>
      </c>
      <c r="W89" s="46">
        <v>73.585336263775517</v>
      </c>
      <c r="X89" s="46">
        <v>3.3162140821236722E-4</v>
      </c>
      <c r="Y89" s="46">
        <v>9228</v>
      </c>
      <c r="Z89" s="46">
        <v>2</v>
      </c>
      <c r="AA89" s="46">
        <v>2.1673168617251839E-4</v>
      </c>
      <c r="AB89" s="46">
        <v>3274860</v>
      </c>
      <c r="AC89" s="46">
        <v>1207231</v>
      </c>
      <c r="AD89" s="46">
        <v>1183058</v>
      </c>
      <c r="AE89" s="46">
        <v>884571</v>
      </c>
      <c r="AF89" s="46">
        <v>182.79927613973939</v>
      </c>
      <c r="AG89" s="46">
        <v>16.331064478712321</v>
      </c>
      <c r="AH89" s="46">
        <v>180.85041300447779</v>
      </c>
      <c r="AI89" s="46">
        <v>0.1633106447871232</v>
      </c>
      <c r="AJ89" s="46">
        <v>1.8279927613973941</v>
      </c>
      <c r="AK89" s="46">
        <v>0.41166482278038702</v>
      </c>
      <c r="AL89" s="46">
        <v>66.037066021548355</v>
      </c>
      <c r="AM89" s="46">
        <v>67.386377717964663</v>
      </c>
      <c r="AN89" s="46">
        <v>97.997649165735467</v>
      </c>
      <c r="AO89" s="46" t="s">
        <v>923</v>
      </c>
      <c r="AP89" s="46">
        <v>0.8</v>
      </c>
      <c r="AQ89" s="46">
        <v>89.450774934608091</v>
      </c>
      <c r="AR89" s="46">
        <v>-118.1226440677966</v>
      </c>
      <c r="AS89" s="46" t="s">
        <v>926</v>
      </c>
      <c r="AT89" s="46">
        <v>884571</v>
      </c>
      <c r="AU89" s="46">
        <v>0.49375832400226399</v>
      </c>
    </row>
    <row r="90" spans="1:47">
      <c r="A90" s="46" t="s">
        <v>270</v>
      </c>
      <c r="B90" s="46" t="s">
        <v>271</v>
      </c>
      <c r="C90" s="46" t="s">
        <v>116</v>
      </c>
      <c r="D90" s="46" t="s">
        <v>270</v>
      </c>
      <c r="E90" s="46">
        <v>1854395</v>
      </c>
      <c r="F90" s="47">
        <v>287851</v>
      </c>
      <c r="G90" s="47">
        <v>16465</v>
      </c>
      <c r="H90" s="47">
        <v>4658</v>
      </c>
      <c r="I90" s="47">
        <v>8</v>
      </c>
      <c r="J90" s="47">
        <v>266728</v>
      </c>
      <c r="L90" s="47">
        <v>78</v>
      </c>
      <c r="M90" s="47">
        <v>1010</v>
      </c>
      <c r="N90" s="46">
        <v>7822</v>
      </c>
      <c r="O90" s="46">
        <v>15522.63676293346</v>
      </c>
      <c r="P90" s="46">
        <v>306536.57931562577</v>
      </c>
      <c r="Q90" s="46">
        <v>887.89065975695576</v>
      </c>
      <c r="R90" s="46">
        <v>5.0638774653221912E-2</v>
      </c>
      <c r="S90" s="46">
        <v>0.12912298644847861</v>
      </c>
      <c r="T90" s="46">
        <v>1.6181983039836579E-2</v>
      </c>
      <c r="U90" s="46">
        <v>1.9373881932021471</v>
      </c>
      <c r="V90" s="46">
        <v>1.0394736842105261</v>
      </c>
      <c r="W90" s="46">
        <v>83.431138303482101</v>
      </c>
      <c r="X90" s="46">
        <v>-1.028251564592194E-2</v>
      </c>
      <c r="Y90" s="46">
        <v>10830</v>
      </c>
      <c r="Z90" s="46">
        <v>79</v>
      </c>
      <c r="AA90" s="46">
        <v>7.2945521698984314E-3</v>
      </c>
      <c r="AB90" s="46">
        <v>2621742</v>
      </c>
      <c r="AC90" s="46">
        <v>1320707</v>
      </c>
      <c r="AD90" s="46">
        <v>1270817</v>
      </c>
      <c r="AE90" s="46">
        <v>311223</v>
      </c>
      <c r="AF90" s="46">
        <v>141.3799109682673</v>
      </c>
      <c r="AG90" s="46">
        <v>15.522636762933461</v>
      </c>
      <c r="AH90" s="46">
        <v>142.764556634374</v>
      </c>
      <c r="AI90" s="46">
        <v>0.15522636762933459</v>
      </c>
      <c r="AJ90" s="46">
        <v>1.413799109682673</v>
      </c>
      <c r="AK90" s="46">
        <v>0.37111834317931192</v>
      </c>
      <c r="AL90" s="46">
        <v>68.53000574311298</v>
      </c>
      <c r="AM90" s="46">
        <v>71.220371064417236</v>
      </c>
      <c r="AN90" s="46">
        <v>96.222477809233993</v>
      </c>
      <c r="AO90" s="46" t="s">
        <v>923</v>
      </c>
      <c r="AP90" s="46">
        <v>0.8</v>
      </c>
      <c r="AQ90" s="46">
        <v>72.074601150240369</v>
      </c>
      <c r="AR90" s="46">
        <v>-13.97533420517291</v>
      </c>
      <c r="AS90" s="46" t="s">
        <v>926</v>
      </c>
      <c r="AT90" s="46">
        <v>311223</v>
      </c>
      <c r="AU90" s="46">
        <v>0.16782993914457281</v>
      </c>
    </row>
    <row r="91" spans="1:47">
      <c r="A91" s="46" t="s">
        <v>274</v>
      </c>
      <c r="B91" s="46" t="s">
        <v>275</v>
      </c>
      <c r="C91" s="46" t="s">
        <v>60</v>
      </c>
      <c r="D91" s="46" t="s">
        <v>274</v>
      </c>
      <c r="E91" s="46">
        <v>5920467</v>
      </c>
      <c r="F91" s="47">
        <v>285647</v>
      </c>
      <c r="G91" s="47">
        <v>5945</v>
      </c>
      <c r="H91" s="47">
        <v>838</v>
      </c>
      <c r="I91" s="47">
        <v>1</v>
      </c>
      <c r="J91" s="47">
        <v>278864</v>
      </c>
      <c r="K91" s="47">
        <v>431</v>
      </c>
      <c r="L91" s="47">
        <v>11</v>
      </c>
      <c r="M91" s="47">
        <v>845</v>
      </c>
      <c r="N91" s="46">
        <v>0</v>
      </c>
      <c r="O91" s="46">
        <v>4824.7376431622706</v>
      </c>
      <c r="P91" s="46">
        <v>356370.09715618723</v>
      </c>
      <c r="Q91" s="46">
        <v>100.4143760956695</v>
      </c>
      <c r="R91" s="46">
        <v>1.3538559159882941E-2</v>
      </c>
      <c r="T91" s="46">
        <v>2.9336908842032298E-3</v>
      </c>
      <c r="U91" s="46">
        <v>2.1207442596991291</v>
      </c>
      <c r="V91" s="46">
        <v>1.285714285714286</v>
      </c>
      <c r="W91" s="46">
        <v>12.926103874672631</v>
      </c>
      <c r="X91" s="46">
        <v>5.1889895670650769E-3</v>
      </c>
      <c r="Y91" s="46">
        <v>5357</v>
      </c>
      <c r="Z91" s="46">
        <v>9</v>
      </c>
      <c r="AA91" s="46">
        <v>1.680044801194699E-3</v>
      </c>
      <c r="AB91" s="46">
        <v>11864559</v>
      </c>
      <c r="AC91" s="46">
        <v>4781888</v>
      </c>
      <c r="AD91" s="46">
        <v>4722366</v>
      </c>
      <c r="AE91" s="46">
        <v>2360305</v>
      </c>
      <c r="AF91" s="46">
        <v>200.39903946766361</v>
      </c>
      <c r="AG91" s="46">
        <v>4.8247376431622708</v>
      </c>
      <c r="AH91" s="46">
        <v>185.18387316405949</v>
      </c>
      <c r="AI91" s="46">
        <v>4.8247376431622697E-2</v>
      </c>
      <c r="AJ91" s="46">
        <v>2.0039903946766362</v>
      </c>
      <c r="AK91" s="46">
        <v>0.65212761087934445</v>
      </c>
      <c r="AL91" s="46">
        <v>79.763403799058423</v>
      </c>
      <c r="AM91" s="46">
        <v>80.768763680297511</v>
      </c>
      <c r="AN91" s="46">
        <v>98.755261520135988</v>
      </c>
      <c r="AO91" s="46" t="s">
        <v>927</v>
      </c>
      <c r="AP91" s="46">
        <v>0.94499999999999995</v>
      </c>
      <c r="AQ91" s="46">
        <v>99.513283791633313</v>
      </c>
      <c r="AR91" s="46">
        <v>-95.781830483091852</v>
      </c>
      <c r="AS91" s="46" t="s">
        <v>926</v>
      </c>
      <c r="AT91" s="46">
        <v>2360305</v>
      </c>
      <c r="AU91" s="46">
        <v>0.39866871988307678</v>
      </c>
    </row>
    <row r="92" spans="1:47">
      <c r="A92" s="46" t="s">
        <v>255</v>
      </c>
      <c r="B92" s="46" t="s">
        <v>256</v>
      </c>
      <c r="C92" s="46" t="s">
        <v>110</v>
      </c>
      <c r="D92" s="46" t="s">
        <v>255</v>
      </c>
      <c r="E92" s="46">
        <v>19167274</v>
      </c>
      <c r="F92" s="47">
        <v>282904</v>
      </c>
      <c r="G92" s="47">
        <v>27461</v>
      </c>
      <c r="H92" s="47">
        <v>3812</v>
      </c>
      <c r="I92" s="47">
        <v>14</v>
      </c>
      <c r="J92" s="47">
        <v>251631</v>
      </c>
      <c r="K92" s="47">
        <v>4671</v>
      </c>
      <c r="L92" s="47">
        <v>285</v>
      </c>
      <c r="M92" s="47">
        <v>1328</v>
      </c>
      <c r="N92" s="46">
        <v>6089</v>
      </c>
      <c r="O92" s="46">
        <v>1475.9741004380701</v>
      </c>
      <c r="P92" s="46">
        <v>15948.40246975131</v>
      </c>
      <c r="Q92" s="46">
        <v>143.27024281074091</v>
      </c>
      <c r="R92" s="46">
        <v>9.2546830520328943E-2</v>
      </c>
      <c r="S92" s="46">
        <v>0.21809820988668091</v>
      </c>
      <c r="T92" s="46">
        <v>1.3474535531487711E-2</v>
      </c>
      <c r="U92" s="46">
        <v>0.87460933087321613</v>
      </c>
      <c r="V92" s="46">
        <v>1.6829268292682931</v>
      </c>
      <c r="W92" s="46">
        <v>17.311501140657029</v>
      </c>
      <c r="X92" s="46">
        <v>5.8865859966024661E-3</v>
      </c>
      <c r="Y92" s="46">
        <v>23227</v>
      </c>
      <c r="Z92" s="46">
        <v>69</v>
      </c>
      <c r="AA92" s="46">
        <v>2.9706806733542858E-3</v>
      </c>
      <c r="AB92" s="46">
        <v>1896642</v>
      </c>
      <c r="AC92" s="46">
        <v>806611</v>
      </c>
      <c r="AD92" s="46">
        <v>1332136</v>
      </c>
      <c r="AE92" s="46">
        <v>0</v>
      </c>
      <c r="AF92" s="46">
        <v>9.8952099291740705</v>
      </c>
      <c r="AG92" s="46">
        <v>1.47597410043807</v>
      </c>
      <c r="AH92" s="46">
        <v>10.38166303669473</v>
      </c>
      <c r="AI92" s="46">
        <v>1.47597410043807E-2</v>
      </c>
      <c r="AJ92" s="46">
        <v>9.8952099291740703E-2</v>
      </c>
      <c r="AK92" s="46">
        <v>0.11794061064708521</v>
      </c>
      <c r="AL92" s="46">
        <v>6.9500545565321392</v>
      </c>
      <c r="AM92" s="46">
        <v>4.208271870063526</v>
      </c>
      <c r="AN92" s="46">
        <v>165.15222331458409</v>
      </c>
      <c r="AO92" s="46" t="s">
        <v>925</v>
      </c>
      <c r="AP92" s="46">
        <v>0.8</v>
      </c>
      <c r="AQ92" s="46">
        <v>5.4340580721076979</v>
      </c>
      <c r="AR92" s="46">
        <v>1368.611320003539</v>
      </c>
      <c r="AS92" s="46" t="s">
        <v>1018</v>
      </c>
      <c r="AT92" s="46">
        <v>0</v>
      </c>
      <c r="AU92" s="46">
        <v>0</v>
      </c>
    </row>
    <row r="93" spans="1:47">
      <c r="A93" s="46" t="s">
        <v>313</v>
      </c>
      <c r="B93" s="46" t="s">
        <v>314</v>
      </c>
      <c r="C93" s="46" t="s">
        <v>131</v>
      </c>
      <c r="D93" s="46" t="s">
        <v>313</v>
      </c>
      <c r="E93" s="46">
        <v>2807805</v>
      </c>
      <c r="F93" s="47">
        <v>270651</v>
      </c>
      <c r="G93" s="47">
        <v>21968</v>
      </c>
      <c r="H93" s="47">
        <v>618</v>
      </c>
      <c r="J93" s="47">
        <v>248065</v>
      </c>
      <c r="K93" s="47">
        <v>512</v>
      </c>
      <c r="L93" s="47">
        <v>55</v>
      </c>
      <c r="M93" s="47">
        <v>3689</v>
      </c>
      <c r="N93" s="46">
        <v>7598</v>
      </c>
      <c r="O93" s="46">
        <v>9639.2377675800144</v>
      </c>
      <c r="P93" s="46">
        <v>115089.0108109359</v>
      </c>
      <c r="Q93" s="46">
        <v>782.39051501083588</v>
      </c>
      <c r="R93" s="46">
        <v>8.3754632172614668E-2</v>
      </c>
      <c r="S93" s="46">
        <v>0.4855225059226112</v>
      </c>
      <c r="T93" s="46">
        <v>2.2833833978075091E-3</v>
      </c>
      <c r="U93" s="46">
        <v>4.286852589641434</v>
      </c>
      <c r="V93" s="46">
        <v>0</v>
      </c>
      <c r="W93" s="46">
        <v>93.067106054119051</v>
      </c>
      <c r="X93" s="46">
        <v>3.5801942705991192E-3</v>
      </c>
      <c r="Y93" s="46">
        <v>18292</v>
      </c>
      <c r="Z93" s="46">
        <v>0</v>
      </c>
      <c r="AA93" s="46">
        <v>0</v>
      </c>
      <c r="AB93" s="46">
        <v>5279265</v>
      </c>
      <c r="AC93" s="46">
        <v>2360308</v>
      </c>
      <c r="AD93" s="46">
        <v>2218292</v>
      </c>
      <c r="AE93" s="46">
        <v>0</v>
      </c>
      <c r="AF93" s="46">
        <v>188.02106983925171</v>
      </c>
      <c r="AG93" s="46">
        <v>9.6392377675800152</v>
      </c>
      <c r="AH93" s="46">
        <v>178.85820062290651</v>
      </c>
      <c r="AI93" s="46">
        <v>9.6392377675800139E-2</v>
      </c>
      <c r="AJ93" s="46">
        <v>1.880210698392516</v>
      </c>
      <c r="AK93" s="46">
        <v>0.29275537296927667</v>
      </c>
      <c r="AL93" s="46">
        <v>79.004489271868948</v>
      </c>
      <c r="AM93" s="46">
        <v>84.062390372550794</v>
      </c>
      <c r="AN93" s="46">
        <v>93.983158130210128</v>
      </c>
      <c r="AO93" s="46" t="s">
        <v>927</v>
      </c>
      <c r="AP93" s="46">
        <v>0.94499999999999995</v>
      </c>
      <c r="AQ93" s="46">
        <v>98.47919326662641</v>
      </c>
      <c r="AR93" s="46">
        <v>-205.8832406441895</v>
      </c>
      <c r="AS93" s="46" t="s">
        <v>926</v>
      </c>
      <c r="AT93" s="46">
        <v>0</v>
      </c>
      <c r="AU93" s="46">
        <v>0</v>
      </c>
    </row>
    <row r="94" spans="1:47">
      <c r="A94" s="46" t="s">
        <v>251</v>
      </c>
      <c r="B94" s="46" t="s">
        <v>252</v>
      </c>
      <c r="C94" s="46" t="s">
        <v>116</v>
      </c>
      <c r="D94" s="46" t="s">
        <v>251</v>
      </c>
      <c r="E94" s="46">
        <v>1327895</v>
      </c>
      <c r="F94" s="47">
        <v>252515</v>
      </c>
      <c r="G94" s="47">
        <v>20893</v>
      </c>
      <c r="H94" s="47">
        <v>1955</v>
      </c>
      <c r="I94" s="47">
        <v>1</v>
      </c>
      <c r="J94" s="47">
        <v>229667</v>
      </c>
      <c r="K94" s="47">
        <v>170</v>
      </c>
      <c r="L94" s="47">
        <v>18</v>
      </c>
      <c r="M94" s="47">
        <v>1280</v>
      </c>
      <c r="N94" s="46">
        <v>7881</v>
      </c>
      <c r="O94" s="46">
        <v>19016.187273843188</v>
      </c>
      <c r="P94" s="46">
        <v>195111.134540005</v>
      </c>
      <c r="Q94" s="46">
        <v>1573.3924745555939</v>
      </c>
      <c r="R94" s="46">
        <v>9.7463362706981554E-2</v>
      </c>
      <c r="S94" s="46">
        <v>0.1624159370638244</v>
      </c>
      <c r="T94" s="46">
        <v>7.7421143298417906E-3</v>
      </c>
      <c r="U94" s="46">
        <v>1.664717674574006</v>
      </c>
      <c r="V94" s="46">
        <v>0.58620689655172409</v>
      </c>
      <c r="W94" s="46">
        <v>107.2051200261639</v>
      </c>
      <c r="X94" s="46">
        <v>-6.2133992330931573E-3</v>
      </c>
      <c r="Y94" s="46">
        <v>9965</v>
      </c>
      <c r="Z94" s="46">
        <v>17</v>
      </c>
      <c r="AA94" s="46">
        <v>1.7059708981435021E-3</v>
      </c>
      <c r="AB94" s="46">
        <v>1524742</v>
      </c>
      <c r="AC94" s="46">
        <v>846580</v>
      </c>
      <c r="AD94" s="46">
        <v>820596</v>
      </c>
      <c r="AE94" s="46">
        <v>0</v>
      </c>
      <c r="AF94" s="46">
        <v>114.8239883424518</v>
      </c>
      <c r="AG94" s="46">
        <v>19.01618727384319</v>
      </c>
      <c r="AH94" s="46">
        <v>122.3577767820498</v>
      </c>
      <c r="AI94" s="46">
        <v>0.19016187273843191</v>
      </c>
      <c r="AJ94" s="46">
        <v>1.148239883424518</v>
      </c>
      <c r="AK94" s="46">
        <v>6.0095112941911832E-2</v>
      </c>
      <c r="AL94" s="46">
        <v>61.796753508372277</v>
      </c>
      <c r="AM94" s="46">
        <v>63.753534729779084</v>
      </c>
      <c r="AN94" s="46">
        <v>96.93070944269887</v>
      </c>
      <c r="AO94" s="46" t="s">
        <v>934</v>
      </c>
      <c r="AP94" s="46">
        <v>0.94099999999999995</v>
      </c>
      <c r="AQ94" s="46">
        <v>73.040873788966735</v>
      </c>
      <c r="AR94" s="46">
        <v>-107.5473247411834</v>
      </c>
      <c r="AS94" s="46" t="s">
        <v>926</v>
      </c>
      <c r="AT94" s="46">
        <v>0</v>
      </c>
      <c r="AU94" s="46">
        <v>0</v>
      </c>
    </row>
    <row r="95" spans="1:47">
      <c r="A95" s="46" t="s">
        <v>296</v>
      </c>
      <c r="B95" s="46" t="s">
        <v>297</v>
      </c>
      <c r="C95" s="46" t="s">
        <v>85</v>
      </c>
      <c r="D95" s="46" t="s">
        <v>296</v>
      </c>
      <c r="E95" s="46">
        <v>213915208</v>
      </c>
      <c r="F95" s="47">
        <v>248312</v>
      </c>
      <c r="G95" s="47">
        <v>26238</v>
      </c>
      <c r="H95" s="47">
        <v>3077</v>
      </c>
      <c r="I95" s="47">
        <v>6</v>
      </c>
      <c r="J95" s="47">
        <v>218997</v>
      </c>
      <c r="K95" s="47">
        <v>570</v>
      </c>
      <c r="L95" s="47">
        <v>11</v>
      </c>
      <c r="M95" s="47">
        <v>537</v>
      </c>
      <c r="N95" s="46">
        <v>0</v>
      </c>
      <c r="O95" s="46">
        <v>116.079638433187</v>
      </c>
      <c r="P95" s="46">
        <v>1787.301162804657</v>
      </c>
      <c r="Q95" s="46">
        <v>12.26560759532347</v>
      </c>
      <c r="R95" s="46">
        <v>6.4946882399513087E-2</v>
      </c>
      <c r="T95" s="46">
        <v>1.2391668546022749E-2</v>
      </c>
      <c r="U95" s="46">
        <v>0.82560706401766004</v>
      </c>
      <c r="V95" s="46">
        <v>2.2352941176470589</v>
      </c>
      <c r="W95" s="46">
        <v>0.32469474006328181</v>
      </c>
      <c r="X95" s="46">
        <v>2.075615789361657E-3</v>
      </c>
      <c r="Y95" s="46">
        <v>4862</v>
      </c>
      <c r="Z95" s="46">
        <v>38</v>
      </c>
      <c r="AA95" s="46">
        <v>7.8157136980666394E-3</v>
      </c>
      <c r="AB95" s="46">
        <v>15252779</v>
      </c>
      <c r="AC95" s="46">
        <v>10689964</v>
      </c>
      <c r="AD95" s="46">
        <v>4562815</v>
      </c>
      <c r="AE95" s="46">
        <v>0</v>
      </c>
      <c r="AF95" s="46">
        <v>7.1302920173866271</v>
      </c>
      <c r="AG95" s="46">
        <v>0.116079638433187</v>
      </c>
      <c r="AH95" s="46">
        <v>6.5333424540811524</v>
      </c>
      <c r="AI95" s="46">
        <v>1.1607963843318699E-3</v>
      </c>
      <c r="AJ95" s="46">
        <v>7.1302920173866274E-2</v>
      </c>
      <c r="AK95" s="46">
        <v>6.262434599787782E-2</v>
      </c>
      <c r="AL95" s="46">
        <v>2.1330016891552659</v>
      </c>
      <c r="AM95" s="46">
        <v>4.9972903282313617</v>
      </c>
      <c r="AN95" s="46">
        <v>42.68316525668375</v>
      </c>
      <c r="AO95" s="46" t="s">
        <v>925</v>
      </c>
      <c r="AP95" s="46">
        <v>0.8</v>
      </c>
      <c r="AQ95" s="46">
        <v>2.968196445387838</v>
      </c>
      <c r="AR95" s="46">
        <v>2675.9482469039949</v>
      </c>
      <c r="AS95" s="46" t="s">
        <v>1017</v>
      </c>
      <c r="AT95" s="46">
        <v>0</v>
      </c>
      <c r="AU95" s="46">
        <v>0</v>
      </c>
    </row>
    <row r="96" spans="1:47">
      <c r="A96" s="46" t="s">
        <v>288</v>
      </c>
      <c r="B96" s="46" t="s">
        <v>289</v>
      </c>
      <c r="C96" s="46" t="s">
        <v>116</v>
      </c>
      <c r="D96" s="46" t="s">
        <v>288</v>
      </c>
      <c r="E96" s="46">
        <v>2083244</v>
      </c>
      <c r="F96" s="47">
        <v>233464</v>
      </c>
      <c r="G96" s="47">
        <v>10578</v>
      </c>
      <c r="H96" s="47">
        <v>8032</v>
      </c>
      <c r="I96" s="47">
        <v>9</v>
      </c>
      <c r="J96" s="47">
        <v>214854</v>
      </c>
      <c r="K96" s="47">
        <v>348</v>
      </c>
      <c r="M96" s="47">
        <v>1396</v>
      </c>
      <c r="N96" s="46">
        <v>11479</v>
      </c>
      <c r="O96" s="46">
        <v>11206.75254554915</v>
      </c>
      <c r="P96" s="46">
        <v>79677.560573797411</v>
      </c>
      <c r="Q96" s="46">
        <v>507.76577299634607</v>
      </c>
      <c r="R96" s="46">
        <v>0.14065130087873931</v>
      </c>
      <c r="S96" s="46">
        <v>0.12161338095652929</v>
      </c>
      <c r="T96" s="46">
        <v>3.440359113182332E-2</v>
      </c>
      <c r="U96" s="46">
        <v>3.0702659785629218</v>
      </c>
      <c r="V96" s="46">
        <v>0.80281690140845074</v>
      </c>
      <c r="W96" s="46">
        <v>53.035417015824493</v>
      </c>
      <c r="X96" s="46">
        <v>-3.720073486570974E-3</v>
      </c>
      <c r="Y96" s="46">
        <v>7734</v>
      </c>
      <c r="Z96" s="46">
        <v>57</v>
      </c>
      <c r="AA96" s="46">
        <v>7.3700543056633046E-3</v>
      </c>
      <c r="AB96" s="46">
        <v>1755026</v>
      </c>
      <c r="AC96" s="46">
        <v>842871</v>
      </c>
      <c r="AD96" s="46">
        <v>816777</v>
      </c>
      <c r="AE96" s="46">
        <v>95378</v>
      </c>
      <c r="AF96" s="46">
        <v>84.244860419614795</v>
      </c>
      <c r="AG96" s="46">
        <v>11.206752545549151</v>
      </c>
      <c r="AH96" s="46">
        <v>87.027126923202474</v>
      </c>
      <c r="AI96" s="46">
        <v>0.11206752545549151</v>
      </c>
      <c r="AJ96" s="46">
        <v>0.84244860419614798</v>
      </c>
      <c r="AK96" s="46">
        <v>0.26914754104656008</v>
      </c>
      <c r="AL96" s="46">
        <v>39.206977195182127</v>
      </c>
      <c r="AM96" s="46">
        <v>40.459542905199783</v>
      </c>
      <c r="AN96" s="46">
        <v>96.904152592745504</v>
      </c>
      <c r="AO96" s="46" t="s">
        <v>925</v>
      </c>
      <c r="AP96" s="46">
        <v>0.8</v>
      </c>
      <c r="AQ96" s="46">
        <v>44.904696713395069</v>
      </c>
      <c r="AR96" s="46">
        <v>233.09987515605479</v>
      </c>
      <c r="AS96" s="46" t="s">
        <v>1016</v>
      </c>
      <c r="AT96" s="46">
        <v>95378</v>
      </c>
      <c r="AU96" s="46">
        <v>4.5783403192328889E-2</v>
      </c>
    </row>
    <row r="97" spans="1:47">
      <c r="A97" s="46" t="s">
        <v>226</v>
      </c>
      <c r="B97" s="46" t="s">
        <v>227</v>
      </c>
      <c r="C97" s="46" t="s">
        <v>110</v>
      </c>
      <c r="D97" s="46" t="s">
        <v>226</v>
      </c>
      <c r="E97" s="46">
        <v>2423920</v>
      </c>
      <c r="F97" s="47">
        <v>229855</v>
      </c>
      <c r="G97" s="47">
        <v>10956</v>
      </c>
      <c r="H97" s="47">
        <v>2475</v>
      </c>
      <c r="J97" s="47">
        <v>216424</v>
      </c>
      <c r="L97" s="47">
        <v>1</v>
      </c>
      <c r="N97" s="46">
        <v>0</v>
      </c>
      <c r="O97" s="46">
        <v>9482.7799597346439</v>
      </c>
      <c r="P97" s="46">
        <v>83620.664048318431</v>
      </c>
      <c r="Q97" s="46">
        <v>451.99511535034162</v>
      </c>
      <c r="R97" s="46">
        <v>0.1134023517710314</v>
      </c>
      <c r="T97" s="46">
        <v>1.076765787126667E-2</v>
      </c>
      <c r="U97" s="46">
        <v>0.98392772230147407</v>
      </c>
      <c r="V97" s="46">
        <v>1.8235294117647061</v>
      </c>
      <c r="W97" s="46">
        <v>60.975609756097562</v>
      </c>
      <c r="Y97" s="46">
        <v>10346</v>
      </c>
      <c r="Z97" s="46">
        <v>31</v>
      </c>
      <c r="AA97" s="46">
        <v>2.9963270829306012E-3</v>
      </c>
      <c r="AB97" s="46">
        <v>2206312</v>
      </c>
      <c r="AC97" s="46">
        <v>1171577</v>
      </c>
      <c r="AD97" s="46">
        <v>1034735</v>
      </c>
      <c r="AE97" s="46">
        <v>0</v>
      </c>
      <c r="AF97" s="46">
        <v>91.022475989306571</v>
      </c>
      <c r="AG97" s="46">
        <v>9.4827799597346445</v>
      </c>
      <c r="AH97" s="46">
        <v>91.403008350110554</v>
      </c>
      <c r="AI97" s="46">
        <v>9.482779959734644E-2</v>
      </c>
      <c r="AJ97" s="46">
        <v>0.91022475989306573</v>
      </c>
      <c r="AK97" s="46">
        <v>0.2211294102115581</v>
      </c>
      <c r="AL97" s="46">
        <v>42.688496320010557</v>
      </c>
      <c r="AM97" s="46">
        <v>48.333979669296014</v>
      </c>
      <c r="AN97" s="46">
        <v>88.319845814658365</v>
      </c>
      <c r="AO97" s="46" t="s">
        <v>925</v>
      </c>
      <c r="AP97" s="46">
        <v>0.8</v>
      </c>
      <c r="AQ97" s="46">
        <v>45.891770355457282</v>
      </c>
      <c r="AR97" s="46">
        <v>272.55792910447758</v>
      </c>
      <c r="AS97" s="46" t="s">
        <v>1015</v>
      </c>
      <c r="AT97" s="46">
        <v>0</v>
      </c>
      <c r="AU97" s="46">
        <v>0</v>
      </c>
    </row>
    <row r="98" spans="1:47">
      <c r="A98" s="46" t="s">
        <v>241</v>
      </c>
      <c r="B98" s="46" t="s">
        <v>242</v>
      </c>
      <c r="C98" s="46" t="s">
        <v>110</v>
      </c>
      <c r="D98" s="46" t="s">
        <v>241</v>
      </c>
      <c r="E98" s="46">
        <v>15192515</v>
      </c>
      <c r="F98" s="47">
        <v>222291</v>
      </c>
      <c r="G98" s="47">
        <v>22825</v>
      </c>
      <c r="H98" s="47">
        <v>5160</v>
      </c>
      <c r="I98" s="47">
        <v>12</v>
      </c>
      <c r="J98" s="47">
        <v>194306</v>
      </c>
      <c r="K98" s="47">
        <v>1757</v>
      </c>
      <c r="L98" s="47">
        <v>12</v>
      </c>
      <c r="M98" s="47">
        <v>373</v>
      </c>
      <c r="N98" s="46">
        <v>4242</v>
      </c>
      <c r="O98" s="46">
        <v>1463.1613001533981</v>
      </c>
      <c r="P98" s="46">
        <v>12460.767687245991</v>
      </c>
      <c r="Q98" s="46">
        <v>150.23845623979969</v>
      </c>
      <c r="R98" s="46">
        <v>0.117421441188651</v>
      </c>
      <c r="S98" s="46">
        <v>8.7930221593587932E-2</v>
      </c>
      <c r="T98" s="46">
        <v>2.3212815633561409E-2</v>
      </c>
      <c r="U98" s="46">
        <v>0.70418922770019954</v>
      </c>
      <c r="V98" s="46">
        <v>0.90780141843971629</v>
      </c>
      <c r="W98" s="46">
        <v>6.9705377944336409</v>
      </c>
      <c r="X98" s="46">
        <v>8.4194518970449829E-4</v>
      </c>
      <c r="Y98" s="46">
        <v>7413</v>
      </c>
      <c r="Z98" s="46">
        <v>128</v>
      </c>
      <c r="AA98" s="46">
        <v>1.7266963442600841E-2</v>
      </c>
      <c r="AB98" s="46">
        <v>7354591</v>
      </c>
      <c r="AC98" s="46">
        <v>4168084</v>
      </c>
      <c r="AD98" s="46">
        <v>3186507</v>
      </c>
      <c r="AE98" s="46">
        <v>0</v>
      </c>
      <c r="AF98" s="46">
        <v>48.409305503400851</v>
      </c>
      <c r="AG98" s="46">
        <v>1.4631613001533981</v>
      </c>
      <c r="AH98" s="46">
        <v>45.031536253214163</v>
      </c>
      <c r="AI98" s="46">
        <v>1.4631613001533979E-2</v>
      </c>
      <c r="AJ98" s="46">
        <v>0.48409305503400851</v>
      </c>
      <c r="AK98" s="46">
        <v>6.6203653575461333E-2</v>
      </c>
      <c r="AL98" s="46">
        <v>20.974190250922909</v>
      </c>
      <c r="AM98" s="46">
        <v>27.435115252477949</v>
      </c>
      <c r="AN98" s="46">
        <v>76.450162712651675</v>
      </c>
      <c r="AO98" s="46" t="s">
        <v>988</v>
      </c>
      <c r="AP98" s="46">
        <v>0.79339999999999999</v>
      </c>
      <c r="AQ98" s="46">
        <v>20.667132793352511</v>
      </c>
      <c r="AR98" s="46">
        <v>1878.417818522998</v>
      </c>
      <c r="AS98" s="46" t="s">
        <v>1014</v>
      </c>
      <c r="AT98" s="46">
        <v>0</v>
      </c>
      <c r="AU98" s="46">
        <v>0</v>
      </c>
    </row>
    <row r="99" spans="1:47">
      <c r="A99" s="46" t="s">
        <v>601</v>
      </c>
      <c r="B99" s="46" t="s">
        <v>1013</v>
      </c>
      <c r="C99" s="46" t="s">
        <v>218</v>
      </c>
      <c r="D99" s="46" t="s">
        <v>601</v>
      </c>
      <c r="E99" s="46">
        <v>45056895</v>
      </c>
      <c r="F99" s="47">
        <v>222157</v>
      </c>
      <c r="G99" s="47">
        <v>63428</v>
      </c>
      <c r="H99" s="47">
        <v>6339</v>
      </c>
      <c r="I99" s="47">
        <v>9</v>
      </c>
      <c r="J99" s="47">
        <v>152390</v>
      </c>
      <c r="K99" s="47">
        <v>274</v>
      </c>
      <c r="L99" s="47">
        <v>35</v>
      </c>
      <c r="M99" s="47">
        <v>415</v>
      </c>
      <c r="N99" s="46">
        <v>0</v>
      </c>
      <c r="O99" s="46">
        <v>493.05883150625448</v>
      </c>
      <c r="P99" s="46">
        <v>512.37662959242971</v>
      </c>
      <c r="Q99" s="46">
        <v>140.77312695426531</v>
      </c>
      <c r="R99" s="46">
        <v>0.96229765963068692</v>
      </c>
      <c r="T99" s="46">
        <v>2.8533874692222169E-2</v>
      </c>
      <c r="U99" s="46">
        <v>1.188739095955591</v>
      </c>
      <c r="V99" s="46">
        <v>0.90566037735849059</v>
      </c>
      <c r="W99" s="46">
        <v>0.95054422699503427</v>
      </c>
      <c r="X99" s="46">
        <v>-2.9848564355482239E-3</v>
      </c>
      <c r="Y99" s="46">
        <v>2998</v>
      </c>
      <c r="Z99" s="46">
        <v>48</v>
      </c>
      <c r="AA99" s="46">
        <v>1.6010673782521679E-2</v>
      </c>
      <c r="AB99" s="46">
        <v>12545356</v>
      </c>
      <c r="AC99" s="46">
        <v>7060737</v>
      </c>
      <c r="AD99" s="46">
        <v>5609040</v>
      </c>
      <c r="AE99" s="46">
        <v>25381</v>
      </c>
      <c r="AF99" s="46">
        <v>27.843365593656639</v>
      </c>
      <c r="AG99" s="46">
        <v>0.49305883150625451</v>
      </c>
      <c r="AH99" s="46">
        <v>25.55208786579723</v>
      </c>
      <c r="AI99" s="46">
        <v>4.9305883150625451E-3</v>
      </c>
      <c r="AJ99" s="46">
        <v>0.27843365593656638</v>
      </c>
      <c r="AK99" s="46">
        <v>8.5407571915463776E-2</v>
      </c>
      <c r="AL99" s="46">
        <v>12.44879390823535</v>
      </c>
      <c r="AM99" s="46">
        <v>15.670713661027911</v>
      </c>
      <c r="AN99" s="46">
        <v>79.439865838367865</v>
      </c>
      <c r="AO99" s="46" t="s">
        <v>1008</v>
      </c>
      <c r="AP99" s="46">
        <v>0.93199999999999994</v>
      </c>
      <c r="AQ99" s="46">
        <v>13.46806719815025</v>
      </c>
      <c r="AR99" s="46">
        <v>1420.402872933402</v>
      </c>
      <c r="AS99" s="46" t="s">
        <v>1012</v>
      </c>
      <c r="AT99" s="46">
        <v>25381</v>
      </c>
      <c r="AU99" s="46">
        <v>5.6331001059882176E-4</v>
      </c>
    </row>
    <row r="100" spans="1:47">
      <c r="A100" s="46" t="s">
        <v>278</v>
      </c>
      <c r="B100" s="46" t="s">
        <v>279</v>
      </c>
      <c r="C100" s="46" t="s">
        <v>116</v>
      </c>
      <c r="D100" s="46" t="s">
        <v>278</v>
      </c>
      <c r="E100" s="46">
        <v>2873006</v>
      </c>
      <c r="F100" s="47">
        <v>219694</v>
      </c>
      <c r="G100" s="47">
        <v>13340</v>
      </c>
      <c r="H100" s="47">
        <v>3240</v>
      </c>
      <c r="I100" s="47">
        <v>3</v>
      </c>
      <c r="J100" s="47">
        <v>203114</v>
      </c>
      <c r="K100" s="47">
        <v>147</v>
      </c>
      <c r="L100" s="47">
        <v>23</v>
      </c>
      <c r="M100" s="47">
        <v>1207</v>
      </c>
      <c r="N100" s="46">
        <v>34667</v>
      </c>
      <c r="O100" s="46">
        <v>7646.8340128771051</v>
      </c>
      <c r="P100" s="46">
        <v>53242.805618923179</v>
      </c>
      <c r="Q100" s="46">
        <v>464.32203761495799</v>
      </c>
      <c r="R100" s="46">
        <v>0.1436219208207789</v>
      </c>
      <c r="S100" s="46">
        <v>3.4816972913721982E-2</v>
      </c>
      <c r="T100" s="46">
        <v>1.474778555627373E-2</v>
      </c>
      <c r="U100" s="46">
        <v>2.773614609571788</v>
      </c>
      <c r="V100" s="46">
        <v>0.76923076923076927</v>
      </c>
      <c r="W100" s="46">
        <v>43.801807981903671</v>
      </c>
      <c r="X100" s="46">
        <v>-6.6882206013779621E-3</v>
      </c>
      <c r="Y100" s="46">
        <v>8809</v>
      </c>
      <c r="Z100" s="46">
        <v>20</v>
      </c>
      <c r="AA100" s="46">
        <v>2.2704052673402199E-3</v>
      </c>
      <c r="AB100" s="46">
        <v>2398207</v>
      </c>
      <c r="AC100" s="46">
        <v>1175177</v>
      </c>
      <c r="AD100" s="46">
        <v>1060267</v>
      </c>
      <c r="AE100" s="46">
        <v>162763</v>
      </c>
      <c r="AF100" s="46">
        <v>83.473790169599368</v>
      </c>
      <c r="AG100" s="46">
        <v>7.6468340128771048</v>
      </c>
      <c r="AH100" s="46">
        <v>82.773245165516542</v>
      </c>
      <c r="AI100" s="46">
        <v>7.6468340128771045E-2</v>
      </c>
      <c r="AJ100" s="46">
        <v>0.83473790169599371</v>
      </c>
      <c r="AK100" s="46">
        <v>0.22530408916653849</v>
      </c>
      <c r="AL100" s="46">
        <v>36.904447815284747</v>
      </c>
      <c r="AM100" s="46">
        <v>40.904091394170429</v>
      </c>
      <c r="AN100" s="46">
        <v>90.221898488483006</v>
      </c>
      <c r="AO100" s="46" t="s">
        <v>927</v>
      </c>
      <c r="AP100" s="46">
        <v>0.94499999999999995</v>
      </c>
      <c r="AQ100" s="46">
        <v>47.088199868012808</v>
      </c>
      <c r="AR100" s="46">
        <v>215.22282382578999</v>
      </c>
      <c r="AS100" s="46" t="s">
        <v>1011</v>
      </c>
      <c r="AT100" s="46">
        <v>162763</v>
      </c>
      <c r="AU100" s="46">
        <v>5.6652509601441838E-2</v>
      </c>
    </row>
    <row r="101" spans="1:47">
      <c r="A101" s="46" t="s">
        <v>239</v>
      </c>
      <c r="B101" s="46" t="s">
        <v>240</v>
      </c>
      <c r="C101" s="46" t="s">
        <v>110</v>
      </c>
      <c r="D101" s="46" t="s">
        <v>239</v>
      </c>
      <c r="E101" s="46">
        <v>32587703</v>
      </c>
      <c r="F101" s="47">
        <v>210399</v>
      </c>
      <c r="G101" s="47">
        <v>39224</v>
      </c>
      <c r="H101" s="47">
        <v>2085</v>
      </c>
      <c r="I101" s="47">
        <v>8</v>
      </c>
      <c r="J101" s="47">
        <v>169090</v>
      </c>
      <c r="K101" s="47">
        <v>3430</v>
      </c>
      <c r="L101" s="47">
        <v>13</v>
      </c>
      <c r="M101" s="47">
        <v>1010</v>
      </c>
      <c r="N101" s="46">
        <v>3107</v>
      </c>
      <c r="O101" s="46">
        <v>645.63924619050317</v>
      </c>
      <c r="P101" s="46">
        <v>3533.842198083124</v>
      </c>
      <c r="Q101" s="46">
        <v>120.3644208982757</v>
      </c>
      <c r="R101" s="46">
        <v>0.1827017761406324</v>
      </c>
      <c r="S101" s="46">
        <v>0.3250724171226263</v>
      </c>
      <c r="T101" s="46">
        <v>9.9097429170290734E-3</v>
      </c>
      <c r="U101" s="46">
        <v>0.85657009211970792</v>
      </c>
      <c r="V101" s="46">
        <v>1.294117647058824</v>
      </c>
      <c r="W101" s="46">
        <v>7.8671217965693554</v>
      </c>
      <c r="X101" s="46">
        <v>1.7216270181479409E-3</v>
      </c>
      <c r="Y101" s="46">
        <v>17946</v>
      </c>
      <c r="Z101" s="46">
        <v>66</v>
      </c>
      <c r="AA101" s="46">
        <v>3.67769976596456E-3</v>
      </c>
      <c r="AB101" s="46">
        <v>15480413</v>
      </c>
      <c r="AC101" s="46">
        <v>8991420</v>
      </c>
      <c r="AD101" s="46">
        <v>6488993</v>
      </c>
      <c r="AE101" s="46">
        <v>0</v>
      </c>
      <c r="AF101" s="46">
        <v>47.503848307442837</v>
      </c>
      <c r="AG101" s="46">
        <v>0.64563924619050317</v>
      </c>
      <c r="AH101" s="46">
        <v>43.399102722889069</v>
      </c>
      <c r="AI101" s="46">
        <v>6.4563924619050316E-3</v>
      </c>
      <c r="AJ101" s="46">
        <v>0.47503848307442842</v>
      </c>
      <c r="AK101" s="46">
        <v>0.36952896004974639</v>
      </c>
      <c r="AL101" s="46">
        <v>19.912397630480431</v>
      </c>
      <c r="AM101" s="46">
        <v>27.59145067696241</v>
      </c>
      <c r="AN101" s="46">
        <v>72.168723071550446</v>
      </c>
      <c r="AO101" s="46" t="s">
        <v>925</v>
      </c>
      <c r="AP101" s="46">
        <v>0.8</v>
      </c>
      <c r="AQ101" s="46">
        <v>19.647178569167639</v>
      </c>
      <c r="AR101" s="46">
        <v>340.65544838524841</v>
      </c>
      <c r="AS101" s="46" t="s">
        <v>1010</v>
      </c>
      <c r="AT101" s="46">
        <v>0</v>
      </c>
      <c r="AU101" s="46">
        <v>0</v>
      </c>
    </row>
    <row r="102" spans="1:47">
      <c r="A102" s="46" t="s">
        <v>245</v>
      </c>
      <c r="B102" s="46" t="s">
        <v>246</v>
      </c>
      <c r="C102" s="46" t="s">
        <v>218</v>
      </c>
      <c r="D102" s="46" t="s">
        <v>245</v>
      </c>
      <c r="E102" s="46">
        <v>1220755</v>
      </c>
      <c r="F102" s="47">
        <v>204372</v>
      </c>
      <c r="G102" s="47">
        <v>79345</v>
      </c>
      <c r="H102" s="47">
        <v>657</v>
      </c>
      <c r="I102" s="47">
        <v>3</v>
      </c>
      <c r="J102" s="47">
        <v>124370</v>
      </c>
      <c r="L102" s="47">
        <v>60</v>
      </c>
      <c r="M102" s="47">
        <v>3012</v>
      </c>
      <c r="N102" s="46">
        <v>0</v>
      </c>
      <c r="O102" s="46">
        <v>16741.442795646959</v>
      </c>
      <c r="P102" s="46">
        <v>776334.15386379743</v>
      </c>
      <c r="Q102" s="46">
        <v>6499.6661901855823</v>
      </c>
      <c r="R102" s="46">
        <v>2.1564738215271322E-2</v>
      </c>
      <c r="T102" s="46">
        <v>3.214726087722389E-3</v>
      </c>
      <c r="U102" s="46">
        <v>1.443907553448512</v>
      </c>
      <c r="V102" s="46">
        <v>1.636363636363636</v>
      </c>
      <c r="W102" s="46">
        <v>370.67224791215273</v>
      </c>
      <c r="X102" s="46">
        <v>-5.702562417688942E-3</v>
      </c>
      <c r="Y102" s="46">
        <v>31675</v>
      </c>
      <c r="Z102" s="46">
        <v>18</v>
      </c>
      <c r="AA102" s="46">
        <v>5.6827150749802686E-4</v>
      </c>
      <c r="AB102" s="46">
        <v>1595454</v>
      </c>
      <c r="AC102" s="46">
        <v>650349</v>
      </c>
      <c r="AD102" s="46">
        <v>616931</v>
      </c>
      <c r="AE102" s="46">
        <v>328174</v>
      </c>
      <c r="AF102" s="46">
        <v>130.69403770617359</v>
      </c>
      <c r="AG102" s="46">
        <v>16.74144279564695</v>
      </c>
      <c r="AH102" s="46">
        <v>134.36607673120321</v>
      </c>
      <c r="AI102" s="46">
        <v>0.16741442795646949</v>
      </c>
      <c r="AJ102" s="46">
        <v>1.306940377061736</v>
      </c>
      <c r="AK102" s="46">
        <v>0.36903391753464038</v>
      </c>
      <c r="AL102" s="46">
        <v>50.536839906451327</v>
      </c>
      <c r="AM102" s="46">
        <v>53.274326134236603</v>
      </c>
      <c r="AN102" s="46">
        <v>94.861528194861521</v>
      </c>
      <c r="AO102" s="46" t="s">
        <v>927</v>
      </c>
      <c r="AP102" s="46">
        <v>0.94499999999999995</v>
      </c>
      <c r="AQ102" s="46">
        <v>78.494375611814007</v>
      </c>
      <c r="AR102" s="46">
        <v>-48.715073786327999</v>
      </c>
      <c r="AS102" s="46" t="s">
        <v>926</v>
      </c>
      <c r="AT102" s="46">
        <v>328174</v>
      </c>
      <c r="AU102" s="46">
        <v>0.26882871665485703</v>
      </c>
    </row>
    <row r="103" spans="1:47">
      <c r="A103" s="46" t="s">
        <v>283</v>
      </c>
      <c r="B103" s="46" t="s">
        <v>285</v>
      </c>
      <c r="C103" s="46" t="s">
        <v>284</v>
      </c>
      <c r="D103" s="46" t="s">
        <v>283</v>
      </c>
      <c r="E103" s="46">
        <v>34208112</v>
      </c>
      <c r="F103" s="47">
        <v>200341</v>
      </c>
      <c r="G103" s="47">
        <v>1774</v>
      </c>
      <c r="H103" s="47">
        <v>1494</v>
      </c>
      <c r="I103" s="47">
        <v>2</v>
      </c>
      <c r="J103" s="47">
        <v>197073</v>
      </c>
      <c r="K103" s="47">
        <v>121</v>
      </c>
      <c r="L103" s="47">
        <v>23</v>
      </c>
      <c r="M103" s="47">
        <v>369</v>
      </c>
      <c r="N103" s="46">
        <v>0</v>
      </c>
      <c r="O103" s="46">
        <v>585.65348476408167</v>
      </c>
      <c r="P103" s="46">
        <v>4028.0358062438522</v>
      </c>
      <c r="Q103" s="46">
        <v>5.1859044427824603</v>
      </c>
      <c r="R103" s="46">
        <v>0.14539430951836649</v>
      </c>
      <c r="T103" s="46">
        <v>7.4572853285148821E-3</v>
      </c>
      <c r="U103" s="46">
        <v>1.396118721461187</v>
      </c>
      <c r="V103" s="46">
        <v>1.5</v>
      </c>
      <c r="W103" s="46">
        <v>0.51073934075720318</v>
      </c>
      <c r="X103" s="46">
        <v>-1.2858421646342699E-3</v>
      </c>
      <c r="Y103" s="46">
        <v>1223</v>
      </c>
      <c r="Z103" s="46">
        <v>9</v>
      </c>
      <c r="AA103" s="46">
        <v>7.3589533932951756E-3</v>
      </c>
      <c r="AB103" s="46">
        <v>39808447</v>
      </c>
      <c r="AC103" s="46">
        <v>18913506</v>
      </c>
      <c r="AD103" s="46">
        <v>11102403</v>
      </c>
      <c r="AE103" s="46">
        <v>0</v>
      </c>
      <c r="AF103" s="46">
        <v>116.3713653650339</v>
      </c>
      <c r="AG103" s="46">
        <v>0.58565348476408163</v>
      </c>
      <c r="AH103" s="46">
        <v>105.3198823132946</v>
      </c>
      <c r="AI103" s="46">
        <v>5.856534847640817E-3</v>
      </c>
      <c r="AJ103" s="46">
        <v>1.163713653650339</v>
      </c>
      <c r="AK103" s="46">
        <v>0.31296377888379218</v>
      </c>
      <c r="AL103" s="46">
        <v>32.455468457306267</v>
      </c>
      <c r="AM103" s="46">
        <v>55.289534833141332</v>
      </c>
      <c r="AN103" s="46">
        <v>58.700925148409823</v>
      </c>
      <c r="AO103" s="46" t="s">
        <v>925</v>
      </c>
      <c r="AP103" s="46">
        <v>0.8</v>
      </c>
      <c r="AQ103" s="46">
        <v>47.134199630777637</v>
      </c>
      <c r="AR103" s="46">
        <v>182.6553255681446</v>
      </c>
      <c r="AS103" s="46" t="s">
        <v>1009</v>
      </c>
      <c r="AT103" s="46">
        <v>0</v>
      </c>
      <c r="AU103" s="46">
        <v>0</v>
      </c>
    </row>
    <row r="104" spans="1:47">
      <c r="A104" s="46" t="s">
        <v>268</v>
      </c>
      <c r="B104" s="46" t="s">
        <v>269</v>
      </c>
      <c r="C104" s="46" t="s">
        <v>116</v>
      </c>
      <c r="D104" s="46" t="s">
        <v>268</v>
      </c>
      <c r="E104" s="46">
        <v>628187</v>
      </c>
      <c r="F104" s="47">
        <v>190279</v>
      </c>
      <c r="G104" s="47">
        <v>22040</v>
      </c>
      <c r="H104" s="47">
        <v>2442</v>
      </c>
      <c r="I104" s="47">
        <v>8</v>
      </c>
      <c r="J104" s="47">
        <v>165797</v>
      </c>
      <c r="K104" s="47">
        <v>1740</v>
      </c>
      <c r="L104" s="47">
        <v>60</v>
      </c>
      <c r="M104" s="47">
        <v>2454</v>
      </c>
      <c r="N104" s="46">
        <v>6644</v>
      </c>
      <c r="O104" s="46">
        <v>30290.184292256919</v>
      </c>
      <c r="P104" s="46">
        <v>164642.85316315049</v>
      </c>
      <c r="Q104" s="46">
        <v>3508.5094088225319</v>
      </c>
      <c r="R104" s="46">
        <v>0.18397509342383239</v>
      </c>
      <c r="S104" s="46">
        <v>0.36935580975316068</v>
      </c>
      <c r="T104" s="46">
        <v>1.2833786177139881E-2</v>
      </c>
      <c r="U104" s="46">
        <v>1.748876174908051</v>
      </c>
      <c r="V104" s="46">
        <v>1.1818181818181821</v>
      </c>
      <c r="W104" s="46">
        <v>389.28353681763099</v>
      </c>
      <c r="X104" s="46">
        <v>-1.301699412110733E-2</v>
      </c>
      <c r="Y104" s="46">
        <v>17118</v>
      </c>
      <c r="Z104" s="46">
        <v>26</v>
      </c>
      <c r="AA104" s="46">
        <v>1.5188690267554619E-3</v>
      </c>
      <c r="AB104" s="46">
        <v>640239</v>
      </c>
      <c r="AC104" s="46">
        <v>284747</v>
      </c>
      <c r="AD104" s="46">
        <v>274227</v>
      </c>
      <c r="AE104" s="46">
        <v>81265</v>
      </c>
      <c r="AF104" s="46">
        <v>101.9185369961492</v>
      </c>
      <c r="AG104" s="46">
        <v>30.290184292256921</v>
      </c>
      <c r="AH104" s="46">
        <v>122.0168675887912</v>
      </c>
      <c r="AI104" s="46">
        <v>0.30290184292256922</v>
      </c>
      <c r="AJ104" s="46">
        <v>1.0191853699614919</v>
      </c>
      <c r="AK104" s="46">
        <v>0.41197923548242799</v>
      </c>
      <c r="AL104" s="46">
        <v>43.653720946151388</v>
      </c>
      <c r="AM104" s="46">
        <v>45.328381516968683</v>
      </c>
      <c r="AN104" s="46">
        <v>96.305492243992035</v>
      </c>
      <c r="AO104" s="46" t="s">
        <v>1008</v>
      </c>
      <c r="AP104" s="46">
        <v>0.93199999999999994</v>
      </c>
      <c r="AQ104" s="46">
        <v>77.784222532462465</v>
      </c>
      <c r="AR104" s="46">
        <v>-40.546558563458937</v>
      </c>
      <c r="AS104" s="46" t="s">
        <v>926</v>
      </c>
      <c r="AT104" s="46">
        <v>81265</v>
      </c>
      <c r="AU104" s="46">
        <v>0.12936434533029181</v>
      </c>
    </row>
    <row r="105" spans="1:47">
      <c r="A105" s="46" t="s">
        <v>286</v>
      </c>
      <c r="B105" s="46" t="s">
        <v>287</v>
      </c>
      <c r="C105" s="46" t="s">
        <v>284</v>
      </c>
      <c r="D105" s="46" t="s">
        <v>286</v>
      </c>
      <c r="E105" s="46">
        <v>6688137</v>
      </c>
      <c r="F105" s="47">
        <v>185867</v>
      </c>
      <c r="G105" s="47">
        <v>2768</v>
      </c>
      <c r="H105" s="47">
        <v>2818</v>
      </c>
      <c r="I105" s="47">
        <v>2</v>
      </c>
      <c r="J105" s="47">
        <v>180281</v>
      </c>
      <c r="K105" s="47">
        <v>60</v>
      </c>
      <c r="L105" s="47">
        <v>131</v>
      </c>
      <c r="M105" s="47">
        <v>190</v>
      </c>
      <c r="N105" s="46">
        <v>0</v>
      </c>
      <c r="O105" s="46">
        <v>2779.0549146944809</v>
      </c>
      <c r="P105" s="46">
        <v>28516.08751435564</v>
      </c>
      <c r="Q105" s="46">
        <v>41.386712024589208</v>
      </c>
      <c r="R105" s="46">
        <v>9.7455687541127156E-2</v>
      </c>
      <c r="T105" s="46">
        <v>1.516137883540381E-2</v>
      </c>
      <c r="U105" s="46">
        <v>3.4983818770226538</v>
      </c>
      <c r="V105" s="46">
        <v>1.555555555555556</v>
      </c>
      <c r="W105" s="46">
        <v>2.3089923461282482</v>
      </c>
      <c r="X105" s="46">
        <v>-3.4388498647958841E-3</v>
      </c>
      <c r="Y105" s="46">
        <v>1081</v>
      </c>
      <c r="Z105" s="46">
        <v>14</v>
      </c>
      <c r="AA105" s="46">
        <v>1.295097132284921E-2</v>
      </c>
      <c r="AB105" s="46">
        <v>2292871</v>
      </c>
      <c r="AC105" s="46">
        <v>1246270</v>
      </c>
      <c r="AD105" s="46">
        <v>1015129</v>
      </c>
      <c r="AE105" s="46">
        <v>0</v>
      </c>
      <c r="AF105" s="46">
        <v>34.28265599224418</v>
      </c>
      <c r="AG105" s="46">
        <v>2.779054914694481</v>
      </c>
      <c r="AH105" s="46">
        <v>33.633445307714247</v>
      </c>
      <c r="AI105" s="46">
        <v>2.7790549146944812E-2</v>
      </c>
      <c r="AJ105" s="46">
        <v>0.34282655992244182</v>
      </c>
      <c r="AK105" s="46">
        <v>7.9932573151536818E-2</v>
      </c>
      <c r="AL105" s="46">
        <v>15.17805332037905</v>
      </c>
      <c r="AM105" s="46">
        <v>18.634038148441039</v>
      </c>
      <c r="AN105" s="46">
        <v>81.453376876599776</v>
      </c>
      <c r="AO105" s="46" t="s">
        <v>925</v>
      </c>
      <c r="AP105" s="46">
        <v>0.8</v>
      </c>
      <c r="AQ105" s="46">
        <v>16.49211731159215</v>
      </c>
      <c r="AR105" s="46">
        <v>1673.531846240179</v>
      </c>
      <c r="AS105" s="46" t="s">
        <v>1007</v>
      </c>
      <c r="AT105" s="46">
        <v>0</v>
      </c>
      <c r="AU105" s="46">
        <v>0</v>
      </c>
    </row>
    <row r="106" spans="1:47">
      <c r="A106" s="46" t="s">
        <v>1006</v>
      </c>
      <c r="B106" s="46" t="s">
        <v>265</v>
      </c>
      <c r="C106" s="46" t="s">
        <v>131</v>
      </c>
      <c r="D106" s="46" t="s">
        <v>264</v>
      </c>
      <c r="E106" s="46">
        <v>40262884</v>
      </c>
      <c r="F106" s="47">
        <v>158381</v>
      </c>
      <c r="G106" s="47">
        <v>5214</v>
      </c>
      <c r="H106" s="47">
        <v>7373</v>
      </c>
      <c r="I106" s="47">
        <v>4</v>
      </c>
      <c r="J106" s="47">
        <v>145794</v>
      </c>
      <c r="K106" s="47">
        <v>14</v>
      </c>
      <c r="L106" s="47">
        <v>1124</v>
      </c>
      <c r="M106" s="47">
        <v>36</v>
      </c>
      <c r="N106" s="46">
        <v>858</v>
      </c>
      <c r="O106" s="46">
        <v>393.36725108911719</v>
      </c>
      <c r="P106" s="46">
        <v>2059.8946662638468</v>
      </c>
      <c r="Q106" s="46">
        <v>12.949892014690249</v>
      </c>
      <c r="R106" s="46">
        <v>0.19096474083434109</v>
      </c>
      <c r="S106" s="46">
        <v>4.195804195804196E-2</v>
      </c>
      <c r="T106" s="46">
        <v>4.6552301096722461E-2</v>
      </c>
      <c r="U106" s="46">
        <v>1.097560975609756</v>
      </c>
      <c r="V106" s="46">
        <v>1.714285714285714</v>
      </c>
      <c r="W106" s="46">
        <v>7.9832475842657333E-2</v>
      </c>
      <c r="X106" s="46">
        <v>-5.913869454980656E-3</v>
      </c>
      <c r="Y106" s="46">
        <v>225</v>
      </c>
      <c r="Z106" s="46">
        <v>12</v>
      </c>
      <c r="AA106" s="46">
        <v>5.3333333333333337E-2</v>
      </c>
      <c r="AB106" s="46">
        <v>4903368</v>
      </c>
      <c r="AC106" s="46">
        <v>4358570</v>
      </c>
      <c r="AD106" s="46">
        <v>3809353</v>
      </c>
      <c r="AE106" s="46">
        <v>0</v>
      </c>
      <c r="AF106" s="46">
        <v>12.178382452682721</v>
      </c>
      <c r="AG106" s="46">
        <v>0.39336725108911719</v>
      </c>
      <c r="AH106" s="46">
        <v>11.353911458503569</v>
      </c>
      <c r="AI106" s="46">
        <v>3.9336725108911723E-3</v>
      </c>
      <c r="AJ106" s="46">
        <v>0.12178382452682721</v>
      </c>
      <c r="AK106" s="46">
        <v>4.2061070438968062E-2</v>
      </c>
      <c r="AL106" s="46">
        <v>9.4612025308470198</v>
      </c>
      <c r="AM106" s="46">
        <v>10.825280176154299</v>
      </c>
      <c r="AN106" s="46">
        <v>87.39914696792755</v>
      </c>
      <c r="AO106" s="46" t="s">
        <v>925</v>
      </c>
      <c r="AP106" s="46">
        <v>0.8</v>
      </c>
      <c r="AQ106" s="46">
        <v>5.2647202321622073</v>
      </c>
      <c r="AR106" s="46">
        <v>3847.6956894006489</v>
      </c>
      <c r="AS106" s="46" t="s">
        <v>1005</v>
      </c>
      <c r="AT106" s="46">
        <v>0</v>
      </c>
      <c r="AU106" s="46">
        <v>0</v>
      </c>
    </row>
    <row r="107" spans="1:47">
      <c r="A107" s="46" t="s">
        <v>253</v>
      </c>
      <c r="B107" s="46" t="s">
        <v>254</v>
      </c>
      <c r="C107" s="46" t="s">
        <v>119</v>
      </c>
      <c r="D107" s="46" t="s">
        <v>253</v>
      </c>
      <c r="E107" s="46">
        <v>47938051</v>
      </c>
      <c r="F107" s="47">
        <v>153762</v>
      </c>
      <c r="G107" s="47">
        <v>51730</v>
      </c>
      <c r="H107" s="47">
        <v>3339</v>
      </c>
      <c r="I107" s="47">
        <v>2</v>
      </c>
      <c r="J107" s="47">
        <v>98693</v>
      </c>
      <c r="K107" s="47">
        <v>14</v>
      </c>
      <c r="L107" s="47">
        <v>84</v>
      </c>
      <c r="M107" s="47">
        <v>984</v>
      </c>
      <c r="N107" s="46">
        <v>8784</v>
      </c>
      <c r="O107" s="46">
        <v>320.75146317483791</v>
      </c>
      <c r="P107" s="46">
        <v>4619.4410365160657</v>
      </c>
      <c r="Q107" s="46">
        <v>107.91010256132439</v>
      </c>
      <c r="R107" s="46">
        <v>6.9435124431579565E-2</v>
      </c>
      <c r="S107" s="46">
        <v>0.11202185792349729</v>
      </c>
      <c r="T107" s="46">
        <v>2.171537831193663E-2</v>
      </c>
      <c r="U107" s="46">
        <v>0.90482731554160123</v>
      </c>
      <c r="V107" s="46">
        <v>1.37037037037037</v>
      </c>
      <c r="W107" s="46">
        <v>2.7481896821974909</v>
      </c>
      <c r="X107" s="46">
        <v>3.4436690693160281E-3</v>
      </c>
      <c r="Y107" s="46">
        <v>9222</v>
      </c>
      <c r="Z107" s="46">
        <v>37</v>
      </c>
      <c r="AA107" s="46">
        <v>4.0121448709607458E-3</v>
      </c>
      <c r="AB107" s="46">
        <v>12085428</v>
      </c>
      <c r="AC107" s="46">
        <v>8354808</v>
      </c>
      <c r="AD107" s="46">
        <v>1408222</v>
      </c>
      <c r="AE107" s="46">
        <v>0</v>
      </c>
      <c r="AF107" s="46">
        <v>25.210511791561991</v>
      </c>
      <c r="AG107" s="46">
        <v>0.32075146317483783</v>
      </c>
      <c r="AH107" s="46">
        <v>23.010212075580629</v>
      </c>
      <c r="AI107" s="46">
        <v>3.2075146317483792E-3</v>
      </c>
      <c r="AJ107" s="46">
        <v>0.2521051179156199</v>
      </c>
      <c r="AK107" s="46">
        <v>0.28497612470728112</v>
      </c>
      <c r="AL107" s="46">
        <v>2.9375870954787038</v>
      </c>
      <c r="AM107" s="46">
        <v>17.428343092212909</v>
      </c>
      <c r="AN107" s="46">
        <v>16.855228749721121</v>
      </c>
      <c r="AO107" s="46" t="s">
        <v>925</v>
      </c>
      <c r="AP107" s="46">
        <v>0.8</v>
      </c>
      <c r="AQ107" s="46">
        <v>10.40495617979964</v>
      </c>
      <c r="AR107" s="46">
        <v>522.80733939917423</v>
      </c>
      <c r="AS107" s="46" t="s">
        <v>1004</v>
      </c>
      <c r="AT107" s="46">
        <v>0</v>
      </c>
      <c r="AU107" s="46">
        <v>0</v>
      </c>
    </row>
    <row r="108" spans="1:47">
      <c r="A108" s="46" t="s">
        <v>247</v>
      </c>
      <c r="B108" s="46" t="s">
        <v>248</v>
      </c>
      <c r="C108" s="46" t="s">
        <v>110</v>
      </c>
      <c r="D108" s="46" t="s">
        <v>247</v>
      </c>
      <c r="E108" s="46">
        <v>2610980</v>
      </c>
      <c r="F108" s="47">
        <v>152375</v>
      </c>
      <c r="G108" s="47">
        <v>8926</v>
      </c>
      <c r="H108" s="47">
        <v>3724</v>
      </c>
      <c r="I108" s="47">
        <v>19</v>
      </c>
      <c r="J108" s="47">
        <v>139725</v>
      </c>
      <c r="K108" s="47">
        <v>2817</v>
      </c>
      <c r="L108" s="47">
        <v>35</v>
      </c>
      <c r="M108" s="47">
        <v>434</v>
      </c>
      <c r="N108" s="46">
        <v>2702</v>
      </c>
      <c r="O108" s="46">
        <v>5835.931336126665</v>
      </c>
      <c r="P108" s="46">
        <v>34039.939026725588</v>
      </c>
      <c r="Q108" s="46">
        <v>341.86397444637652</v>
      </c>
      <c r="R108" s="46">
        <v>0.17144364834333961</v>
      </c>
      <c r="S108" s="46">
        <v>0.1606217616580311</v>
      </c>
      <c r="T108" s="46">
        <v>2.4439704675963909E-2</v>
      </c>
      <c r="U108" s="46">
        <v>0.75423066909658942</v>
      </c>
      <c r="V108" s="46">
        <v>1.533333333333333</v>
      </c>
      <c r="W108" s="46">
        <v>15.850643928989991</v>
      </c>
      <c r="X108" s="46">
        <v>-2.7573699053474641E-4</v>
      </c>
      <c r="Y108" s="46">
        <v>2897</v>
      </c>
      <c r="Z108" s="46">
        <v>69</v>
      </c>
      <c r="AA108" s="46">
        <v>2.381774249223334E-2</v>
      </c>
      <c r="AB108" s="46">
        <v>749624</v>
      </c>
      <c r="AC108" s="46">
        <v>405410</v>
      </c>
      <c r="AD108" s="46">
        <v>344214</v>
      </c>
      <c r="AE108" s="46">
        <v>0</v>
      </c>
      <c r="AF108" s="46">
        <v>28.71044588621897</v>
      </c>
      <c r="AG108" s="46">
        <v>5.8359313361266647</v>
      </c>
      <c r="AH108" s="46">
        <v>31.67533263372373</v>
      </c>
      <c r="AI108" s="46">
        <v>5.8359313361266651E-2</v>
      </c>
      <c r="AJ108" s="46">
        <v>0.28710445886218972</v>
      </c>
      <c r="AK108" s="46">
        <v>4.4849060506016898E-2</v>
      </c>
      <c r="AL108" s="46">
        <v>13.183325801040221</v>
      </c>
      <c r="AM108" s="46">
        <v>15.527120085178749</v>
      </c>
      <c r="AN108" s="46">
        <v>84.905157741545594</v>
      </c>
      <c r="AO108" s="46" t="s">
        <v>925</v>
      </c>
      <c r="AP108" s="46">
        <v>0.8</v>
      </c>
      <c r="AQ108" s="46">
        <v>17.320109690614249</v>
      </c>
      <c r="AR108" s="46">
        <v>2936.510247651579</v>
      </c>
      <c r="AS108" s="46" t="s">
        <v>1003</v>
      </c>
      <c r="AT108" s="46">
        <v>0</v>
      </c>
      <c r="AU108" s="46">
        <v>0</v>
      </c>
    </row>
    <row r="109" spans="1:47">
      <c r="A109" s="46" t="s">
        <v>272</v>
      </c>
      <c r="B109" s="46" t="s">
        <v>273</v>
      </c>
      <c r="C109" s="46" t="s">
        <v>85</v>
      </c>
      <c r="D109" s="46" t="s">
        <v>272</v>
      </c>
      <c r="E109" s="46">
        <v>32060424</v>
      </c>
      <c r="F109" s="47">
        <v>150874</v>
      </c>
      <c r="G109" s="47">
        <v>13007</v>
      </c>
      <c r="H109" s="47">
        <v>1325</v>
      </c>
      <c r="I109" s="47">
        <v>6</v>
      </c>
      <c r="J109" s="47">
        <v>136542</v>
      </c>
      <c r="K109" s="47">
        <v>2157</v>
      </c>
      <c r="L109" s="47">
        <v>5</v>
      </c>
      <c r="M109" s="47">
        <v>1507</v>
      </c>
      <c r="N109" s="46">
        <v>8918</v>
      </c>
      <c r="O109" s="46">
        <v>470.5926534221756</v>
      </c>
      <c r="P109" s="46">
        <v>6732.9708428060712</v>
      </c>
      <c r="Q109" s="46">
        <v>40.570268191088182</v>
      </c>
      <c r="R109" s="46">
        <v>6.9893760779461314E-2</v>
      </c>
      <c r="S109" s="46">
        <v>0.16898407714734251</v>
      </c>
      <c r="T109" s="46">
        <v>8.7821625992550081E-3</v>
      </c>
      <c r="U109" s="46">
        <v>0.67571959145775307</v>
      </c>
      <c r="V109" s="46">
        <v>0.75862068965517238</v>
      </c>
      <c r="W109" s="46">
        <v>2.5942086284145391</v>
      </c>
      <c r="X109" s="46">
        <v>-8.5423718038184649E-3</v>
      </c>
      <c r="Y109" s="46">
        <v>5822</v>
      </c>
      <c r="Z109" s="46">
        <v>22</v>
      </c>
      <c r="AA109" s="46">
        <v>3.7787701820680181E-3</v>
      </c>
      <c r="AB109" s="46">
        <v>8848172</v>
      </c>
      <c r="AC109" s="46">
        <v>6275099</v>
      </c>
      <c r="AD109" s="46">
        <v>2573073</v>
      </c>
      <c r="AE109" s="46">
        <v>0</v>
      </c>
      <c r="AF109" s="46">
        <v>27.598424774419701</v>
      </c>
      <c r="AG109" s="46">
        <v>0.4705926534221756</v>
      </c>
      <c r="AH109" s="46">
        <v>25.30917495039991</v>
      </c>
      <c r="AI109" s="46">
        <v>4.7059265342217563E-3</v>
      </c>
      <c r="AJ109" s="46">
        <v>0.275984247744197</v>
      </c>
      <c r="AK109" s="46">
        <v>0.33201993835140797</v>
      </c>
      <c r="AL109" s="46">
        <v>8.0256985996192682</v>
      </c>
      <c r="AM109" s="46">
        <v>19.57272617480043</v>
      </c>
      <c r="AN109" s="46">
        <v>41.004500486765217</v>
      </c>
      <c r="AO109" s="46" t="s">
        <v>925</v>
      </c>
      <c r="AP109" s="46">
        <v>0.8</v>
      </c>
      <c r="AQ109" s="46">
        <v>11.50996256319006</v>
      </c>
      <c r="AR109" s="46">
        <v>440.41057991300829</v>
      </c>
      <c r="AS109" s="46" t="s">
        <v>1002</v>
      </c>
      <c r="AT109" s="46">
        <v>0</v>
      </c>
      <c r="AU109" s="46">
        <v>0</v>
      </c>
    </row>
    <row r="110" spans="1:47">
      <c r="A110" s="46" t="s">
        <v>261</v>
      </c>
      <c r="B110" s="46" t="s">
        <v>263</v>
      </c>
      <c r="C110" s="46" t="s">
        <v>262</v>
      </c>
      <c r="D110" s="46" t="s">
        <v>261</v>
      </c>
      <c r="E110" s="46">
        <v>6536093</v>
      </c>
      <c r="F110" s="47">
        <v>122469</v>
      </c>
      <c r="G110" s="47">
        <v>2451</v>
      </c>
      <c r="H110" s="47">
        <v>3827</v>
      </c>
      <c r="J110" s="47">
        <v>116191</v>
      </c>
      <c r="K110" s="47">
        <v>112</v>
      </c>
      <c r="L110" s="47">
        <v>80</v>
      </c>
      <c r="M110" s="47">
        <v>138</v>
      </c>
      <c r="N110" s="46">
        <v>2477</v>
      </c>
      <c r="O110" s="46">
        <v>1873.73404876583</v>
      </c>
      <c r="P110" s="46">
        <v>23638.020450443411</v>
      </c>
      <c r="Q110" s="46">
        <v>37.499466424360847</v>
      </c>
      <c r="R110" s="46">
        <v>7.9267807246976213E-2</v>
      </c>
      <c r="S110" s="46">
        <v>5.5712555510698418E-2</v>
      </c>
      <c r="T110" s="46">
        <v>3.124872416693204E-2</v>
      </c>
      <c r="U110" s="46">
        <v>1.9327354260089691</v>
      </c>
      <c r="V110" s="46">
        <v>0.2857142857142857</v>
      </c>
      <c r="W110" s="46">
        <v>0.94202191693766557</v>
      </c>
      <c r="X110" s="46">
        <v>-2.3923310293734149E-3</v>
      </c>
      <c r="Y110" s="46">
        <v>431</v>
      </c>
      <c r="Z110" s="46">
        <v>2</v>
      </c>
      <c r="AA110" s="46">
        <v>4.6403712296983757E-3</v>
      </c>
      <c r="AB110" s="46">
        <v>9651029</v>
      </c>
      <c r="AC110" s="46">
        <v>4486892</v>
      </c>
      <c r="AD110" s="46">
        <v>4164802</v>
      </c>
      <c r="AE110" s="46">
        <v>999335</v>
      </c>
      <c r="AF110" s="46">
        <v>147.65746142229011</v>
      </c>
      <c r="AG110" s="46">
        <v>1.8737340487658301</v>
      </c>
      <c r="AH110" s="46">
        <v>134.76544932882689</v>
      </c>
      <c r="AI110" s="46">
        <v>1.8737340487658301E-2</v>
      </c>
      <c r="AJ110" s="46">
        <v>1.476574614222901</v>
      </c>
      <c r="AK110" s="46">
        <v>0.13180657007175389</v>
      </c>
      <c r="AL110" s="46">
        <v>63.720054166915922</v>
      </c>
      <c r="AM110" s="46">
        <v>68.647921625350193</v>
      </c>
      <c r="AN110" s="46">
        <v>92.821534371676421</v>
      </c>
      <c r="AO110" s="46" t="s">
        <v>923</v>
      </c>
      <c r="AP110" s="46">
        <v>0.8</v>
      </c>
      <c r="AQ110" s="46">
        <v>60.936718617681848</v>
      </c>
      <c r="AR110" s="46">
        <v>171.90496227510141</v>
      </c>
      <c r="AS110" s="46" t="s">
        <v>1001</v>
      </c>
      <c r="AT110" s="46">
        <v>999335</v>
      </c>
      <c r="AU110" s="46">
        <v>0.1528948563002393</v>
      </c>
    </row>
    <row r="111" spans="1:47">
      <c r="A111" s="46" t="s">
        <v>195</v>
      </c>
      <c r="B111" s="46" t="s">
        <v>196</v>
      </c>
      <c r="C111" s="46" t="s">
        <v>119</v>
      </c>
      <c r="D111" s="46" t="s">
        <v>195</v>
      </c>
      <c r="E111" s="46">
        <v>13440850</v>
      </c>
      <c r="F111" s="47">
        <v>120984</v>
      </c>
      <c r="G111" s="47">
        <v>74087</v>
      </c>
      <c r="H111" s="47">
        <v>1375</v>
      </c>
      <c r="I111" s="47">
        <v>2</v>
      </c>
      <c r="J111" s="47">
        <v>45522</v>
      </c>
      <c r="L111" s="47">
        <v>5</v>
      </c>
      <c r="M111" s="47">
        <v>610</v>
      </c>
      <c r="N111" s="46">
        <v>20835</v>
      </c>
      <c r="O111" s="46">
        <v>900.12164409244951</v>
      </c>
      <c r="P111" s="46">
        <v>31102.89899820324</v>
      </c>
      <c r="Q111" s="46">
        <v>551.20769891785119</v>
      </c>
      <c r="R111" s="46">
        <v>2.894012047380046E-2</v>
      </c>
      <c r="S111" s="46">
        <v>2.9277657787377009E-2</v>
      </c>
      <c r="T111" s="46">
        <v>1.1365139191959269E-2</v>
      </c>
      <c r="U111" s="46">
        <v>0.86522501461133838</v>
      </c>
      <c r="V111" s="46">
        <v>2.5</v>
      </c>
      <c r="W111" s="46">
        <v>7.8672745505572292</v>
      </c>
      <c r="X111" s="46">
        <v>7.5514982226966704E-3</v>
      </c>
      <c r="Y111" s="46">
        <v>7402</v>
      </c>
      <c r="Z111" s="46">
        <v>20</v>
      </c>
      <c r="AA111" s="46">
        <v>2.7019724398811128E-3</v>
      </c>
      <c r="AB111" s="46">
        <v>13447741</v>
      </c>
      <c r="AC111" s="46">
        <v>7722485</v>
      </c>
      <c r="AD111" s="46">
        <v>5528620</v>
      </c>
      <c r="AE111" s="46">
        <v>0</v>
      </c>
      <c r="AF111" s="46">
        <v>100.05126907896449</v>
      </c>
      <c r="AG111" s="46">
        <v>0.90012164409244955</v>
      </c>
      <c r="AH111" s="46">
        <v>90.946263815160492</v>
      </c>
      <c r="AI111" s="46">
        <v>9.001216440924496E-3</v>
      </c>
      <c r="AJ111" s="46">
        <v>1.0005126907896451</v>
      </c>
      <c r="AK111" s="46">
        <v>0.69959117168929053</v>
      </c>
      <c r="AL111" s="46">
        <v>41.132964061052689</v>
      </c>
      <c r="AM111" s="46">
        <v>57.455332066052371</v>
      </c>
      <c r="AN111" s="46">
        <v>71.59120412665095</v>
      </c>
      <c r="AO111" s="46" t="s">
        <v>934</v>
      </c>
      <c r="AP111" s="46">
        <v>0.94099999999999995</v>
      </c>
      <c r="AQ111" s="46">
        <v>47.974243745745241</v>
      </c>
      <c r="AR111" s="46">
        <v>66.9155236197401</v>
      </c>
      <c r="AS111" s="46" t="s">
        <v>1000</v>
      </c>
      <c r="AT111" s="46">
        <v>0</v>
      </c>
      <c r="AU111" s="46">
        <v>0</v>
      </c>
    </row>
    <row r="112" spans="1:47">
      <c r="A112" s="46" t="s">
        <v>82</v>
      </c>
      <c r="B112" s="46" t="s">
        <v>83</v>
      </c>
      <c r="C112" s="46" t="s">
        <v>60</v>
      </c>
      <c r="D112" s="46" t="s">
        <v>82</v>
      </c>
      <c r="E112" s="46">
        <v>17071457</v>
      </c>
      <c r="F112" s="47">
        <v>120621</v>
      </c>
      <c r="G112" s="47">
        <v>592</v>
      </c>
      <c r="H112" s="47">
        <v>3015</v>
      </c>
      <c r="J112" s="47">
        <v>117014</v>
      </c>
      <c r="K112" s="47">
        <v>11</v>
      </c>
      <c r="M112" s="47">
        <v>30</v>
      </c>
      <c r="N112" s="46">
        <v>2233</v>
      </c>
      <c r="O112" s="46">
        <v>706.56535057318195</v>
      </c>
      <c r="P112" s="46">
        <v>16253.451594670571</v>
      </c>
      <c r="Q112" s="46">
        <v>3.4677766519869979</v>
      </c>
      <c r="R112" s="46">
        <v>4.3471711005978672E-2</v>
      </c>
      <c r="S112" s="46">
        <v>1.343484102104792E-2</v>
      </c>
      <c r="T112" s="46">
        <v>2.4995647524062969E-2</v>
      </c>
      <c r="U112" s="46">
        <v>1.819672131147541</v>
      </c>
      <c r="V112" s="46">
        <v>0.4</v>
      </c>
      <c r="W112" s="46">
        <v>9.2886874606794581E-2</v>
      </c>
      <c r="X112" s="46">
        <v>-2.4156688871716102E-3</v>
      </c>
      <c r="Y112" s="46">
        <v>111</v>
      </c>
      <c r="Z112" s="46">
        <v>2</v>
      </c>
      <c r="AA112" s="46">
        <v>1.8018018018018021E-2</v>
      </c>
      <c r="AB112" s="46">
        <v>30826697</v>
      </c>
      <c r="AC112" s="46">
        <v>14282788</v>
      </c>
      <c r="AD112" s="46">
        <v>13685179</v>
      </c>
      <c r="AE112" s="46">
        <v>3911881</v>
      </c>
      <c r="AF112" s="46">
        <v>180.57449343661759</v>
      </c>
      <c r="AG112" s="46">
        <v>0.70656535057318193</v>
      </c>
      <c r="AH112" s="46">
        <v>163.22360944352911</v>
      </c>
      <c r="AI112" s="46">
        <v>7.0656535057318191E-3</v>
      </c>
      <c r="AJ112" s="46">
        <v>1.805744934366176</v>
      </c>
      <c r="AK112" s="46">
        <v>0.26425981098156998</v>
      </c>
      <c r="AL112" s="46">
        <v>80.164094956862797</v>
      </c>
      <c r="AM112" s="46">
        <v>83.664727621081198</v>
      </c>
      <c r="AN112" s="46">
        <v>95.815879924843813</v>
      </c>
      <c r="AO112" s="46" t="s">
        <v>988</v>
      </c>
      <c r="AP112" s="46">
        <v>0.79339999999999999</v>
      </c>
      <c r="AQ112" s="46">
        <v>72.340466896879391</v>
      </c>
      <c r="AR112" s="46">
        <v>-22.32591065571221</v>
      </c>
      <c r="AS112" s="46" t="s">
        <v>926</v>
      </c>
      <c r="AT112" s="46">
        <v>3911881</v>
      </c>
      <c r="AU112" s="46">
        <v>0.22914745941134371</v>
      </c>
    </row>
    <row r="113" spans="1:47">
      <c r="A113" s="46" t="s">
        <v>62</v>
      </c>
      <c r="B113" s="46" t="s">
        <v>61</v>
      </c>
      <c r="C113" s="46" t="s">
        <v>60</v>
      </c>
      <c r="D113" s="46" t="s">
        <v>59</v>
      </c>
      <c r="E113" s="46">
        <v>7436386</v>
      </c>
      <c r="F113" s="47">
        <v>118880</v>
      </c>
      <c r="G113" s="47">
        <v>110783</v>
      </c>
      <c r="H113" s="47">
        <v>437</v>
      </c>
      <c r="I113" s="47">
        <v>7</v>
      </c>
      <c r="J113" s="47">
        <v>7660</v>
      </c>
      <c r="M113" s="47">
        <v>924</v>
      </c>
      <c r="N113" s="46">
        <v>0</v>
      </c>
      <c r="O113" s="46">
        <v>1598.6259992421051</v>
      </c>
      <c r="P113" s="46">
        <v>12490.39520003399</v>
      </c>
      <c r="Q113" s="46">
        <v>1489.7424636106839</v>
      </c>
      <c r="R113" s="46">
        <v>0.127988424196358</v>
      </c>
      <c r="T113" s="46">
        <v>3.675975773889637E-3</v>
      </c>
      <c r="U113" s="46">
        <v>0.93528151774785806</v>
      </c>
      <c r="V113" s="46">
        <v>1.0363636363636359</v>
      </c>
      <c r="W113" s="46">
        <v>11.743415609218159</v>
      </c>
      <c r="X113" s="46">
        <v>-6.0969619075231336E-3</v>
      </c>
      <c r="Y113" s="46">
        <v>6113</v>
      </c>
      <c r="Z113" s="46">
        <v>57</v>
      </c>
      <c r="AA113" s="46">
        <v>9.3243906428921962E-3</v>
      </c>
      <c r="AB113" s="46">
        <v>5830021</v>
      </c>
      <c r="AC113" s="46">
        <v>4590479</v>
      </c>
      <c r="AD113" s="46">
        <v>3643020</v>
      </c>
      <c r="AE113" s="46">
        <v>0</v>
      </c>
      <c r="AF113" s="46">
        <v>78.398579632633385</v>
      </c>
      <c r="AG113" s="46">
        <v>1.598625999242105</v>
      </c>
      <c r="AH113" s="46">
        <v>72.157347668612147</v>
      </c>
      <c r="AI113" s="46">
        <v>1.5986259992421051E-2</v>
      </c>
      <c r="AJ113" s="46">
        <v>0.78398579632633381</v>
      </c>
      <c r="AK113" s="46">
        <v>0.31234258146363031</v>
      </c>
      <c r="AL113" s="46">
        <v>48.989119176976558</v>
      </c>
      <c r="AM113" s="46">
        <v>61.729972059008233</v>
      </c>
      <c r="AN113" s="46">
        <v>79.360345619705484</v>
      </c>
      <c r="AO113" s="46" t="s">
        <v>925</v>
      </c>
      <c r="AP113" s="46">
        <v>0.8</v>
      </c>
      <c r="AQ113" s="46">
        <v>32.958057852295461</v>
      </c>
      <c r="AR113" s="46">
        <v>296.48488827657462</v>
      </c>
      <c r="AS113" s="46" t="s">
        <v>999</v>
      </c>
      <c r="AT113" s="46">
        <v>0</v>
      </c>
      <c r="AU113" s="46">
        <v>0</v>
      </c>
    </row>
    <row r="114" spans="1:47">
      <c r="A114" s="46" t="s">
        <v>259</v>
      </c>
      <c r="B114" s="46" t="s">
        <v>260</v>
      </c>
      <c r="C114" s="46" t="s">
        <v>91</v>
      </c>
      <c r="D114" s="46" t="s">
        <v>259</v>
      </c>
      <c r="E114" s="46">
        <v>641489</v>
      </c>
      <c r="F114" s="47">
        <v>112203</v>
      </c>
      <c r="G114" s="47">
        <v>13766</v>
      </c>
      <c r="H114" s="47">
        <v>922</v>
      </c>
      <c r="I114" s="46" t="s">
        <v>47</v>
      </c>
      <c r="J114" s="47">
        <v>97515</v>
      </c>
      <c r="L114" s="47">
        <v>22</v>
      </c>
      <c r="N114" s="46">
        <v>0</v>
      </c>
      <c r="O114" s="46">
        <v>17491.024787642498</v>
      </c>
      <c r="P114" s="46">
        <v>599836.94186494232</v>
      </c>
      <c r="Q114" s="46">
        <v>2145.9448252425218</v>
      </c>
      <c r="R114" s="46">
        <v>2.9159632504896189E-2</v>
      </c>
      <c r="T114" s="46">
        <v>8.2172490931615022E-3</v>
      </c>
      <c r="U114" s="46">
        <v>1.7639556763537529</v>
      </c>
      <c r="V114" s="46">
        <v>0.875</v>
      </c>
      <c r="W114" s="46">
        <v>187.88875791879741</v>
      </c>
      <c r="X114" s="46">
        <v>-1.83274144903737E-2</v>
      </c>
      <c r="Y114" s="46">
        <v>8437</v>
      </c>
      <c r="Z114" s="46">
        <v>7</v>
      </c>
      <c r="AA114" s="46">
        <v>8.2967879578049069E-4</v>
      </c>
      <c r="AB114" s="46">
        <v>1076765</v>
      </c>
      <c r="AC114" s="46">
        <v>464758</v>
      </c>
      <c r="AD114" s="46">
        <v>429705</v>
      </c>
      <c r="AE114" s="46">
        <v>208801</v>
      </c>
      <c r="AF114" s="46">
        <v>167.85400840856201</v>
      </c>
      <c r="AG114" s="46">
        <v>17.491024787642498</v>
      </c>
      <c r="AH114" s="46">
        <v>168.55963235534821</v>
      </c>
      <c r="AI114" s="46">
        <v>0.17491024787642501</v>
      </c>
      <c r="AJ114" s="46">
        <v>1.6785400840856191</v>
      </c>
      <c r="AK114" s="46">
        <v>0.69229558106218503</v>
      </c>
      <c r="AL114" s="46">
        <v>66.985560157695616</v>
      </c>
      <c r="AM114" s="46">
        <v>72.449878329947978</v>
      </c>
      <c r="AN114" s="46">
        <v>92.457795239673132</v>
      </c>
      <c r="AO114" s="46" t="s">
        <v>934</v>
      </c>
      <c r="AP114" s="46">
        <v>0.94099999999999995</v>
      </c>
      <c r="AQ114" s="46">
        <v>96.4663357438709</v>
      </c>
      <c r="AR114" s="46">
        <v>-81.253603450219103</v>
      </c>
      <c r="AS114" s="46" t="s">
        <v>926</v>
      </c>
      <c r="AT114" s="46">
        <v>208801</v>
      </c>
      <c r="AU114" s="46">
        <v>0.3254942797148509</v>
      </c>
    </row>
    <row r="115" spans="1:47">
      <c r="A115" s="46" t="s">
        <v>237</v>
      </c>
      <c r="B115" s="46" t="s">
        <v>238</v>
      </c>
      <c r="C115" s="46" t="s">
        <v>153</v>
      </c>
      <c r="D115" s="46" t="s">
        <v>237</v>
      </c>
      <c r="E115" s="46">
        <v>27551497</v>
      </c>
      <c r="F115" s="47">
        <v>109367</v>
      </c>
      <c r="G115" s="47">
        <v>1466</v>
      </c>
      <c r="H115" s="47">
        <v>1851</v>
      </c>
      <c r="J115" s="47">
        <v>106050</v>
      </c>
      <c r="L115" s="47">
        <v>13</v>
      </c>
      <c r="N115" s="46">
        <v>0</v>
      </c>
      <c r="O115" s="46">
        <v>396.95483697310527</v>
      </c>
      <c r="P115" s="46">
        <v>6358.1808277060227</v>
      </c>
      <c r="Q115" s="46">
        <v>5.3209449925715466</v>
      </c>
      <c r="R115" s="46">
        <v>6.2432140219000863E-2</v>
      </c>
      <c r="T115" s="46">
        <v>1.692466648989183E-2</v>
      </c>
      <c r="U115" s="46">
        <v>0</v>
      </c>
      <c r="V115" s="46">
        <v>0</v>
      </c>
      <c r="W115" s="46">
        <v>0</v>
      </c>
      <c r="X115" s="46">
        <v>-9.80058357700897E-3</v>
      </c>
      <c r="Y115" s="46">
        <v>0</v>
      </c>
      <c r="Z115" s="46">
        <v>0</v>
      </c>
      <c r="AB115" s="46">
        <v>1024333</v>
      </c>
      <c r="AC115" s="46">
        <v>837860</v>
      </c>
      <c r="AD115" s="46">
        <v>663317</v>
      </c>
      <c r="AE115" s="46">
        <v>0</v>
      </c>
      <c r="AF115" s="46">
        <v>3.7178850935032681</v>
      </c>
      <c r="AG115" s="46">
        <v>0.39695483697310541</v>
      </c>
      <c r="AH115" s="46">
        <v>3.7430514211260459</v>
      </c>
      <c r="AI115" s="46">
        <v>3.9695483697310529E-3</v>
      </c>
      <c r="AJ115" s="46">
        <v>3.7178850935032683E-2</v>
      </c>
      <c r="AK115" s="46">
        <v>3.9598574262589073E-3</v>
      </c>
      <c r="AL115" s="46">
        <v>2.4075533899301371</v>
      </c>
      <c r="AM115" s="46">
        <v>3.0410688754952231</v>
      </c>
      <c r="AN115" s="46">
        <v>79.167999427111937</v>
      </c>
      <c r="AO115" s="46" t="s">
        <v>925</v>
      </c>
      <c r="AP115" s="46">
        <v>0.8</v>
      </c>
      <c r="AQ115" s="46">
        <v>1.884108874374413</v>
      </c>
      <c r="AR115" s="46">
        <v>43004.004812098981</v>
      </c>
      <c r="AS115" s="46" t="s">
        <v>998</v>
      </c>
      <c r="AT115" s="46">
        <v>0</v>
      </c>
      <c r="AU115" s="46">
        <v>0</v>
      </c>
    </row>
    <row r="116" spans="1:47">
      <c r="A116" s="46" t="s">
        <v>211</v>
      </c>
      <c r="B116" s="46" t="s">
        <v>212</v>
      </c>
      <c r="C116" s="46" t="s">
        <v>49</v>
      </c>
      <c r="D116" s="46" t="s">
        <v>211</v>
      </c>
      <c r="E116" s="46">
        <v>2980869</v>
      </c>
      <c r="F116" s="47">
        <v>102505</v>
      </c>
      <c r="G116" s="47">
        <v>33523</v>
      </c>
      <c r="H116" s="47">
        <v>2499</v>
      </c>
      <c r="I116" s="47">
        <v>4</v>
      </c>
      <c r="J116" s="47">
        <v>66483</v>
      </c>
      <c r="K116" s="47">
        <v>247</v>
      </c>
      <c r="L116" s="47">
        <v>10</v>
      </c>
      <c r="M116" s="47">
        <v>1449</v>
      </c>
      <c r="N116" s="46">
        <v>4251</v>
      </c>
      <c r="O116" s="46">
        <v>3438.7623206521321</v>
      </c>
      <c r="P116" s="46">
        <v>24533.617545755951</v>
      </c>
      <c r="Q116" s="46">
        <v>1124.604939029525</v>
      </c>
      <c r="R116" s="46">
        <v>0.14016531863834331</v>
      </c>
      <c r="S116" s="46">
        <v>0.34086097388849679</v>
      </c>
      <c r="T116" s="46">
        <v>2.4379298570801421E-2</v>
      </c>
      <c r="U116" s="46">
        <v>2.9644012944983822</v>
      </c>
      <c r="V116" s="46">
        <v>1.7692307692307689</v>
      </c>
      <c r="W116" s="46">
        <v>35.11919319021208</v>
      </c>
      <c r="X116" s="46">
        <v>-6.1948003752758021E-3</v>
      </c>
      <c r="Y116" s="46">
        <v>7328</v>
      </c>
      <c r="Z116" s="46">
        <v>23</v>
      </c>
      <c r="AA116" s="46">
        <v>3.1386462882096069E-3</v>
      </c>
      <c r="AB116" s="46">
        <v>1236487</v>
      </c>
      <c r="AC116" s="46">
        <v>722127</v>
      </c>
      <c r="AD116" s="46">
        <v>581375</v>
      </c>
      <c r="AE116" s="46">
        <v>10138</v>
      </c>
      <c r="AF116" s="46">
        <v>41.480756115079203</v>
      </c>
      <c r="AG116" s="46">
        <v>3.4387623206521321</v>
      </c>
      <c r="AH116" s="46">
        <v>40.771442824223413</v>
      </c>
      <c r="AI116" s="46">
        <v>3.438762320652132E-2</v>
      </c>
      <c r="AJ116" s="46">
        <v>0.41480756115079198</v>
      </c>
      <c r="AK116" s="46">
        <v>6.8537060836957278E-2</v>
      </c>
      <c r="AL116" s="46">
        <v>19.503540746003939</v>
      </c>
      <c r="AM116" s="46">
        <v>24.225385281942948</v>
      </c>
      <c r="AN116" s="46">
        <v>80.508691684426694</v>
      </c>
      <c r="AO116" s="46" t="s">
        <v>925</v>
      </c>
      <c r="AP116" s="46">
        <v>0.8</v>
      </c>
      <c r="AQ116" s="46">
        <v>20.031064766683809</v>
      </c>
      <c r="AR116" s="46">
        <v>1822.697626040137</v>
      </c>
      <c r="AS116" s="46" t="s">
        <v>997</v>
      </c>
      <c r="AT116" s="46">
        <v>10138</v>
      </c>
      <c r="AU116" s="46">
        <v>3.4010216483850849E-3</v>
      </c>
    </row>
    <row r="117" spans="1:47">
      <c r="A117" s="46" t="s">
        <v>213</v>
      </c>
      <c r="B117" s="46" t="s">
        <v>214</v>
      </c>
      <c r="C117" s="46" t="s">
        <v>104</v>
      </c>
      <c r="D117" s="46" t="s">
        <v>213</v>
      </c>
      <c r="E117" s="46">
        <v>555043</v>
      </c>
      <c r="F117" s="47">
        <v>98052</v>
      </c>
      <c r="G117" s="47">
        <v>3524</v>
      </c>
      <c r="H117" s="47">
        <v>264</v>
      </c>
      <c r="J117" s="47">
        <v>94264</v>
      </c>
      <c r="K117" s="47">
        <v>173</v>
      </c>
      <c r="L117" s="47">
        <v>23</v>
      </c>
      <c r="M117" s="47">
        <v>384</v>
      </c>
      <c r="N117" s="46">
        <v>3730</v>
      </c>
      <c r="O117" s="46">
        <v>17665.658336381141</v>
      </c>
      <c r="P117" s="46">
        <v>344775.62999623461</v>
      </c>
      <c r="Q117" s="46">
        <v>634.90576405791978</v>
      </c>
      <c r="R117" s="46">
        <v>5.1238129378732719E-2</v>
      </c>
      <c r="S117" s="46">
        <v>0.1029490616621984</v>
      </c>
      <c r="T117" s="46">
        <v>2.6924489046628321E-3</v>
      </c>
      <c r="U117" s="46">
        <v>1.6835016835016841</v>
      </c>
      <c r="V117" s="46">
        <v>2</v>
      </c>
      <c r="W117" s="46">
        <v>51.476063244520823</v>
      </c>
      <c r="X117" s="46">
        <v>-3.9144429240331206E-3</v>
      </c>
      <c r="Y117" s="46">
        <v>2000</v>
      </c>
      <c r="Z117" s="46">
        <v>2</v>
      </c>
      <c r="AA117" s="46">
        <v>1E-3</v>
      </c>
      <c r="AB117" s="46">
        <v>792581</v>
      </c>
      <c r="AC117" s="46">
        <v>396954</v>
      </c>
      <c r="AD117" s="46">
        <v>368153</v>
      </c>
      <c r="AE117" s="46">
        <v>27474</v>
      </c>
      <c r="AF117" s="46">
        <v>142.79632388841949</v>
      </c>
      <c r="AG117" s="46">
        <v>17.665658336381149</v>
      </c>
      <c r="AH117" s="46">
        <v>146.18234983595869</v>
      </c>
      <c r="AI117" s="46">
        <v>0.1766565833638114</v>
      </c>
      <c r="AJ117" s="46">
        <v>1.427963238884195</v>
      </c>
      <c r="AK117" s="46">
        <v>6.7021834344366107E-2</v>
      </c>
      <c r="AL117" s="46">
        <v>66.328734890810267</v>
      </c>
      <c r="AM117" s="46">
        <v>71.517702232079316</v>
      </c>
      <c r="AN117" s="46">
        <v>92.744499362646565</v>
      </c>
      <c r="AO117" s="46" t="s">
        <v>923</v>
      </c>
      <c r="AP117" s="46">
        <v>0.8</v>
      </c>
      <c r="AQ117" s="46">
        <v>74.784187891748928</v>
      </c>
      <c r="AR117" s="46">
        <v>-178.4563172043014</v>
      </c>
      <c r="AS117" s="46" t="s">
        <v>926</v>
      </c>
      <c r="AT117" s="46">
        <v>27474</v>
      </c>
      <c r="AU117" s="46">
        <v>4.9498867655298782E-2</v>
      </c>
    </row>
    <row r="118" spans="1:47">
      <c r="A118" s="46" t="s">
        <v>172</v>
      </c>
      <c r="B118" s="46" t="s">
        <v>173</v>
      </c>
      <c r="C118" s="46" t="s">
        <v>49</v>
      </c>
      <c r="D118" s="46" t="s">
        <v>172</v>
      </c>
      <c r="E118" s="46">
        <v>1406397</v>
      </c>
      <c r="F118" s="47">
        <v>96952</v>
      </c>
      <c r="G118" s="47">
        <v>16125</v>
      </c>
      <c r="H118" s="47">
        <v>3066</v>
      </c>
      <c r="I118" s="47">
        <v>19</v>
      </c>
      <c r="J118" s="47">
        <v>77761</v>
      </c>
      <c r="K118" s="47">
        <v>1957</v>
      </c>
      <c r="L118" s="47">
        <v>22</v>
      </c>
      <c r="M118" s="47">
        <v>397</v>
      </c>
      <c r="N118" s="46">
        <v>4313</v>
      </c>
      <c r="O118" s="46">
        <v>6893.6438288761992</v>
      </c>
      <c r="P118" s="46">
        <v>37317.556849168483</v>
      </c>
      <c r="Q118" s="46">
        <v>1146.546814306344</v>
      </c>
      <c r="R118" s="46">
        <v>0.1847292376813196</v>
      </c>
      <c r="S118" s="46">
        <v>9.204729886389984E-2</v>
      </c>
      <c r="T118" s="46">
        <v>3.1623896361085903E-2</v>
      </c>
      <c r="U118" s="46">
        <v>1.516961130742049</v>
      </c>
      <c r="V118" s="46">
        <v>1.0410958904109591</v>
      </c>
      <c r="W118" s="46">
        <v>43.606870199930341</v>
      </c>
      <c r="X118" s="46">
        <v>-1.6366907973032489E-3</v>
      </c>
      <c r="Y118" s="46">
        <v>4293</v>
      </c>
      <c r="Z118" s="46">
        <v>152</v>
      </c>
      <c r="AA118" s="46">
        <v>3.5406475658047977E-2</v>
      </c>
      <c r="AB118" s="46">
        <v>1435282</v>
      </c>
      <c r="AC118" s="46">
        <v>721124</v>
      </c>
      <c r="AD118" s="46">
        <v>674530</v>
      </c>
      <c r="AE118" s="46">
        <v>90134</v>
      </c>
      <c r="AF118" s="46">
        <v>102.0538297507745</v>
      </c>
      <c r="AG118" s="46">
        <v>6.8936438288761996</v>
      </c>
      <c r="AH118" s="46">
        <v>98.742090604573249</v>
      </c>
      <c r="AI118" s="46">
        <v>6.8936438288761989E-2</v>
      </c>
      <c r="AJ118" s="46">
        <v>1.0205382975077451</v>
      </c>
      <c r="AK118" s="46">
        <v>0.19304648687390541</v>
      </c>
      <c r="AL118" s="46">
        <v>47.961564195600531</v>
      </c>
      <c r="AM118" s="46">
        <v>51.274568987277419</v>
      </c>
      <c r="AN118" s="46">
        <v>93.538697921577977</v>
      </c>
      <c r="AO118" s="46" t="s">
        <v>923</v>
      </c>
      <c r="AP118" s="46">
        <v>0.8</v>
      </c>
      <c r="AQ118" s="46">
        <v>47.715175729186001</v>
      </c>
      <c r="AR118" s="46">
        <v>288.59401473296492</v>
      </c>
      <c r="AS118" s="46" t="s">
        <v>996</v>
      </c>
      <c r="AT118" s="46">
        <v>90134</v>
      </c>
      <c r="AU118" s="46">
        <v>6.4088589495000348E-2</v>
      </c>
    </row>
    <row r="119" spans="1:47">
      <c r="A119" s="46" t="s">
        <v>230</v>
      </c>
      <c r="B119" s="46" t="s">
        <v>231</v>
      </c>
      <c r="C119" s="46" t="s">
        <v>110</v>
      </c>
      <c r="D119" s="46" t="s">
        <v>230</v>
      </c>
      <c r="E119" s="46">
        <v>34421275</v>
      </c>
      <c r="F119" s="47">
        <v>89718</v>
      </c>
      <c r="G119" s="47">
        <v>11083</v>
      </c>
      <c r="H119" s="47">
        <v>1826</v>
      </c>
      <c r="I119" s="47">
        <v>7</v>
      </c>
      <c r="J119" s="47">
        <v>76809</v>
      </c>
      <c r="K119" s="47">
        <v>467</v>
      </c>
      <c r="L119" s="47">
        <v>12</v>
      </c>
      <c r="M119" s="47">
        <v>467</v>
      </c>
      <c r="N119" s="46">
        <v>1636</v>
      </c>
      <c r="O119" s="46">
        <v>260.64694001021172</v>
      </c>
      <c r="P119" s="46">
        <v>3800.9748331518808</v>
      </c>
      <c r="Q119" s="46">
        <v>32.198110035145412</v>
      </c>
      <c r="R119" s="46">
        <v>6.8573708443650905E-2</v>
      </c>
      <c r="S119" s="46">
        <v>0.28545232273838628</v>
      </c>
      <c r="T119" s="46">
        <v>2.0352660558639289E-2</v>
      </c>
      <c r="U119" s="46">
        <v>0.60870343839541552</v>
      </c>
      <c r="V119" s="46">
        <v>2.347826086956522</v>
      </c>
      <c r="W119" s="46">
        <v>2.82134481405136</v>
      </c>
      <c r="X119" s="46">
        <v>1.462655624075685E-3</v>
      </c>
      <c r="Y119" s="46">
        <v>6798</v>
      </c>
      <c r="Z119" s="46">
        <v>54</v>
      </c>
      <c r="AA119" s="46">
        <v>7.9435127978817292E-3</v>
      </c>
      <c r="AB119" s="46">
        <v>12099891</v>
      </c>
      <c r="AC119" s="46">
        <v>8176125</v>
      </c>
      <c r="AD119" s="46">
        <v>4174988</v>
      </c>
      <c r="AE119" s="46">
        <v>0</v>
      </c>
      <c r="AF119" s="46">
        <v>35.15236143925523</v>
      </c>
      <c r="AG119" s="46">
        <v>0.26064694001021171</v>
      </c>
      <c r="AH119" s="46">
        <v>31.897772235339922</v>
      </c>
      <c r="AI119" s="46">
        <v>2.6064694001021169E-3</v>
      </c>
      <c r="AJ119" s="46">
        <v>0.35152361439255231</v>
      </c>
      <c r="AK119" s="46">
        <v>0.1437599275448106</v>
      </c>
      <c r="AL119" s="46">
        <v>12.12909167368147</v>
      </c>
      <c r="AM119" s="46">
        <v>23.753114897690459</v>
      </c>
      <c r="AN119" s="46">
        <v>51.063162561726969</v>
      </c>
      <c r="AO119" s="46" t="s">
        <v>925</v>
      </c>
      <c r="AP119" s="46">
        <v>0.8</v>
      </c>
      <c r="AQ119" s="46">
        <v>14.321591515712299</v>
      </c>
      <c r="AR119" s="46">
        <v>968.25327883760383</v>
      </c>
      <c r="AS119" s="46" t="s">
        <v>995</v>
      </c>
      <c r="AT119" s="46">
        <v>0</v>
      </c>
      <c r="AU119" s="46">
        <v>0</v>
      </c>
    </row>
    <row r="120" spans="1:47">
      <c r="A120" s="46" t="s">
        <v>186</v>
      </c>
      <c r="B120" s="46" t="s">
        <v>187</v>
      </c>
      <c r="C120" s="46" t="s">
        <v>99</v>
      </c>
      <c r="D120" s="46" t="s">
        <v>186</v>
      </c>
      <c r="E120" s="46">
        <v>905050</v>
      </c>
      <c r="F120" s="47">
        <v>85960</v>
      </c>
      <c r="G120" s="47">
        <v>13094</v>
      </c>
      <c r="H120" s="47">
        <v>419</v>
      </c>
      <c r="J120" s="47">
        <v>72447</v>
      </c>
      <c r="L120" s="47">
        <v>34</v>
      </c>
      <c r="N120" s="46">
        <v>0</v>
      </c>
      <c r="O120" s="46">
        <v>9497.8178001215401</v>
      </c>
      <c r="P120" s="46">
        <v>157371.52643500359</v>
      </c>
      <c r="Q120" s="46">
        <v>1446.7708966355449</v>
      </c>
      <c r="R120" s="46">
        <v>6.0352835200110089E-2</v>
      </c>
      <c r="T120" s="46">
        <v>4.874360167519777E-3</v>
      </c>
      <c r="U120" s="46">
        <v>1.9467443311836909</v>
      </c>
      <c r="V120" s="46">
        <v>1.25</v>
      </c>
      <c r="W120" s="46">
        <v>147.71086048916001</v>
      </c>
      <c r="X120" s="46">
        <v>-1.414319042674202E-2</v>
      </c>
      <c r="Y120" s="46">
        <v>9358</v>
      </c>
      <c r="Z120" s="46">
        <v>10</v>
      </c>
      <c r="AA120" s="46">
        <v>1.0686044026501391E-3</v>
      </c>
      <c r="AB120" s="46">
        <v>0</v>
      </c>
      <c r="AC120" s="46">
        <v>0</v>
      </c>
      <c r="AD120" s="46">
        <v>0</v>
      </c>
      <c r="AE120" s="46">
        <v>0</v>
      </c>
      <c r="AF120" s="46">
        <v>0</v>
      </c>
      <c r="AG120" s="46">
        <v>9.4978178001215401</v>
      </c>
      <c r="AH120" s="46">
        <v>9.4978178001215401</v>
      </c>
      <c r="AI120" s="46">
        <v>9.4978178001215399E-2</v>
      </c>
      <c r="AJ120" s="46">
        <v>0</v>
      </c>
      <c r="AK120" s="46">
        <v>0.05</v>
      </c>
      <c r="AL120" s="46">
        <v>0</v>
      </c>
      <c r="AM120" s="46">
        <v>0</v>
      </c>
      <c r="AO120" s="46" t="s">
        <v>925</v>
      </c>
      <c r="AP120" s="46">
        <v>0.8</v>
      </c>
      <c r="AQ120" s="46">
        <v>9.4978178001215401</v>
      </c>
      <c r="AR120" s="46">
        <v>3025.1091099939222</v>
      </c>
      <c r="AS120" s="46" t="s">
        <v>994</v>
      </c>
      <c r="AT120" s="46">
        <v>0</v>
      </c>
      <c r="AU120" s="46">
        <v>0</v>
      </c>
    </row>
    <row r="121" spans="1:47">
      <c r="A121" s="46" t="s">
        <v>993</v>
      </c>
      <c r="B121" s="46" t="s">
        <v>992</v>
      </c>
      <c r="C121" s="46" t="s">
        <v>153</v>
      </c>
      <c r="D121" s="46" t="s">
        <v>991</v>
      </c>
      <c r="E121" s="46">
        <v>93703086</v>
      </c>
      <c r="F121" s="47">
        <v>80175</v>
      </c>
      <c r="G121" s="47">
        <v>28020</v>
      </c>
      <c r="H121" s="47">
        <v>1225</v>
      </c>
      <c r="J121" s="47">
        <v>50930</v>
      </c>
      <c r="N121" s="46">
        <v>0</v>
      </c>
      <c r="O121" s="46">
        <v>85.562817002633196</v>
      </c>
      <c r="P121" s="46">
        <v>903.60311078762118</v>
      </c>
      <c r="Q121" s="46">
        <v>29.902963921593791</v>
      </c>
      <c r="R121" s="46">
        <v>9.4690706551522133E-2</v>
      </c>
      <c r="T121" s="46">
        <v>1.5279077019020889E-2</v>
      </c>
      <c r="U121" s="46">
        <v>1.136882129277567</v>
      </c>
      <c r="V121" s="46">
        <v>0.1</v>
      </c>
      <c r="W121" s="46">
        <v>0.82052488949738844</v>
      </c>
      <c r="X121" s="46">
        <v>-2.068126066253396E-3</v>
      </c>
      <c r="Y121" s="46">
        <v>5382</v>
      </c>
      <c r="Z121" s="46">
        <v>20</v>
      </c>
      <c r="AA121" s="46">
        <v>3.716090672612412E-3</v>
      </c>
      <c r="AB121" s="46">
        <v>0</v>
      </c>
      <c r="AC121" s="46">
        <v>0</v>
      </c>
      <c r="AD121" s="46">
        <v>0</v>
      </c>
      <c r="AE121" s="46">
        <v>0</v>
      </c>
      <c r="AF121" s="46">
        <v>0</v>
      </c>
      <c r="AG121" s="46">
        <v>8.5562817002633199E-2</v>
      </c>
      <c r="AH121" s="46">
        <v>8.5562817002633199E-2</v>
      </c>
      <c r="AI121" s="46">
        <v>8.5562817002633198E-4</v>
      </c>
      <c r="AJ121" s="46">
        <v>0</v>
      </c>
      <c r="AK121" s="46">
        <v>0.05</v>
      </c>
      <c r="AL121" s="46">
        <v>0</v>
      </c>
      <c r="AM121" s="46">
        <v>0</v>
      </c>
      <c r="AO121" s="46" t="s">
        <v>925</v>
      </c>
      <c r="AP121" s="46">
        <v>0.8</v>
      </c>
      <c r="AQ121" s="46">
        <v>8.5562817002633199E-2</v>
      </c>
      <c r="AR121" s="46">
        <v>3495.7218591498672</v>
      </c>
      <c r="AS121" s="46" t="s">
        <v>990</v>
      </c>
      <c r="AT121" s="46">
        <v>0</v>
      </c>
      <c r="AU121" s="46">
        <v>0</v>
      </c>
    </row>
    <row r="122" spans="1:47">
      <c r="A122" s="46" t="s">
        <v>207</v>
      </c>
      <c r="B122" s="46" t="s">
        <v>208</v>
      </c>
      <c r="C122" s="46" t="s">
        <v>110</v>
      </c>
      <c r="D122" s="46" t="s">
        <v>207</v>
      </c>
      <c r="E122" s="46">
        <v>19882183</v>
      </c>
      <c r="F122" s="47">
        <v>79987</v>
      </c>
      <c r="G122" s="47">
        <v>15224</v>
      </c>
      <c r="H122" s="47">
        <v>2413</v>
      </c>
      <c r="I122" s="47">
        <v>2</v>
      </c>
      <c r="J122" s="47">
        <v>62350</v>
      </c>
      <c r="K122" s="47">
        <v>210</v>
      </c>
      <c r="L122" s="47">
        <v>67</v>
      </c>
      <c r="M122" s="47">
        <v>274</v>
      </c>
      <c r="N122" s="46">
        <v>1190</v>
      </c>
      <c r="O122" s="46">
        <v>402.30491792576299</v>
      </c>
      <c r="P122" s="46">
        <v>2530.5923398854138</v>
      </c>
      <c r="Q122" s="46">
        <v>76.571068679933191</v>
      </c>
      <c r="R122" s="46">
        <v>0.1589765809312374</v>
      </c>
      <c r="S122" s="46">
        <v>0.23025210084033609</v>
      </c>
      <c r="T122" s="46">
        <v>3.0167402202857969E-2</v>
      </c>
      <c r="U122" s="46">
        <v>0.77505435856888716</v>
      </c>
      <c r="V122" s="46">
        <v>1.0769230769230771</v>
      </c>
      <c r="W122" s="46">
        <v>2.8173106400985102</v>
      </c>
      <c r="X122" s="46">
        <v>2.2499353079749678E-3</v>
      </c>
      <c r="Y122" s="46">
        <v>3921</v>
      </c>
      <c r="Z122" s="46">
        <v>42</v>
      </c>
      <c r="AA122" s="46">
        <v>1.0711553175210411E-2</v>
      </c>
      <c r="AB122" s="46">
        <v>1840646</v>
      </c>
      <c r="AC122" s="46">
        <v>1498758</v>
      </c>
      <c r="AD122" s="46">
        <v>740970</v>
      </c>
      <c r="AE122" s="46">
        <v>0</v>
      </c>
      <c r="AF122" s="46">
        <v>9.2577661114979168</v>
      </c>
      <c r="AG122" s="46">
        <v>0.40230491792576301</v>
      </c>
      <c r="AH122" s="46">
        <v>8.7342944182738886</v>
      </c>
      <c r="AI122" s="46">
        <v>4.0230491792576303E-3</v>
      </c>
      <c r="AJ122" s="46">
        <v>9.2577661114979171E-2</v>
      </c>
      <c r="AK122" s="46">
        <v>4.2953029855926778E-2</v>
      </c>
      <c r="AL122" s="46">
        <v>3.726804043600243</v>
      </c>
      <c r="AM122" s="46">
        <v>7.5381963841696864</v>
      </c>
      <c r="AN122" s="46">
        <v>49.438935438543098</v>
      </c>
      <c r="AO122" s="46" t="s">
        <v>925</v>
      </c>
      <c r="AP122" s="46">
        <v>0.8</v>
      </c>
      <c r="AQ122" s="46">
        <v>4.1054113625249302</v>
      </c>
      <c r="AR122" s="46">
        <v>3835.2701112412169</v>
      </c>
      <c r="AS122" s="46" t="s">
        <v>989</v>
      </c>
      <c r="AT122" s="46">
        <v>0</v>
      </c>
      <c r="AU122" s="46">
        <v>0</v>
      </c>
    </row>
    <row r="123" spans="1:47">
      <c r="A123" s="46" t="s">
        <v>232</v>
      </c>
      <c r="B123" s="46" t="s">
        <v>233</v>
      </c>
      <c r="C123" s="46" t="s">
        <v>85</v>
      </c>
      <c r="D123" s="46" t="s">
        <v>232</v>
      </c>
      <c r="E123" s="46">
        <v>17415345</v>
      </c>
      <c r="F123" s="47">
        <v>79290</v>
      </c>
      <c r="G123" s="47">
        <v>3510</v>
      </c>
      <c r="H123" s="47">
        <v>1898</v>
      </c>
      <c r="I123" s="47">
        <v>1</v>
      </c>
      <c r="J123" s="47">
        <v>73882</v>
      </c>
      <c r="K123" s="47">
        <v>197</v>
      </c>
      <c r="L123" s="47">
        <v>2</v>
      </c>
      <c r="M123" s="47">
        <v>666</v>
      </c>
      <c r="N123" s="46">
        <v>2517</v>
      </c>
      <c r="O123" s="46">
        <v>455.28813813335307</v>
      </c>
      <c r="P123" s="46">
        <v>5393.7432764036548</v>
      </c>
      <c r="Q123" s="46">
        <v>20.154639486039471</v>
      </c>
      <c r="R123" s="46">
        <v>8.4410420519109713E-2</v>
      </c>
      <c r="S123" s="46">
        <v>0.26460071513706801</v>
      </c>
      <c r="T123" s="46">
        <v>2.393744482280237E-2</v>
      </c>
      <c r="U123" s="46">
        <v>2.8745035742652898</v>
      </c>
      <c r="V123" s="46">
        <v>0.1</v>
      </c>
      <c r="W123" s="46">
        <v>2.9686463288553862</v>
      </c>
      <c r="X123" s="46">
        <v>2.7645634659678947E-4</v>
      </c>
      <c r="Y123" s="46">
        <v>3619</v>
      </c>
      <c r="Z123" s="46">
        <v>8</v>
      </c>
      <c r="AA123" s="46">
        <v>2.2105554020447641E-3</v>
      </c>
      <c r="AB123" s="46">
        <v>2360122</v>
      </c>
      <c r="AC123" s="46">
        <v>1365479</v>
      </c>
      <c r="AD123" s="46">
        <v>994643</v>
      </c>
      <c r="AE123" s="46">
        <v>0</v>
      </c>
      <c r="AF123" s="46">
        <v>13.55196810628787</v>
      </c>
      <c r="AG123" s="46">
        <v>0.45528813813335312</v>
      </c>
      <c r="AH123" s="46">
        <v>12.65205943379244</v>
      </c>
      <c r="AI123" s="46">
        <v>4.5528813813335307E-3</v>
      </c>
      <c r="AJ123" s="46">
        <v>0.13551968106287879</v>
      </c>
      <c r="AK123" s="46">
        <v>2.561534095362452E-2</v>
      </c>
      <c r="AL123" s="46">
        <v>5.7113023026532064</v>
      </c>
      <c r="AM123" s="46">
        <v>7.8406658036346686</v>
      </c>
      <c r="AN123" s="46">
        <v>72.842057622270275</v>
      </c>
      <c r="AO123" s="46" t="s">
        <v>988</v>
      </c>
      <c r="AP123" s="46">
        <v>0.79339999999999999</v>
      </c>
      <c r="AQ123" s="46">
        <v>5.8313538858977534</v>
      </c>
      <c r="AR123" s="46">
        <v>6314.8135888169963</v>
      </c>
      <c r="AS123" s="46" t="s">
        <v>987</v>
      </c>
      <c r="AT123" s="46">
        <v>0</v>
      </c>
      <c r="AU123" s="46">
        <v>0</v>
      </c>
    </row>
    <row r="124" spans="1:47">
      <c r="A124" s="46" t="s">
        <v>236</v>
      </c>
      <c r="B124" s="46" t="s">
        <v>235</v>
      </c>
      <c r="C124" s="46" t="s">
        <v>85</v>
      </c>
      <c r="D124" s="46" t="s">
        <v>234</v>
      </c>
      <c r="E124" s="46">
        <v>27372376</v>
      </c>
      <c r="F124" s="47">
        <v>77449</v>
      </c>
      <c r="G124" s="47">
        <v>9454</v>
      </c>
      <c r="H124" s="47">
        <v>735</v>
      </c>
      <c r="I124" s="47">
        <v>2</v>
      </c>
      <c r="J124" s="47">
        <v>67260</v>
      </c>
      <c r="K124" s="47">
        <v>1539</v>
      </c>
      <c r="M124" s="47">
        <v>717</v>
      </c>
      <c r="N124" s="46">
        <v>7228</v>
      </c>
      <c r="O124" s="46">
        <v>282.94584291842261</v>
      </c>
      <c r="P124" s="46">
        <v>4690.4550777762224</v>
      </c>
      <c r="Q124" s="46">
        <v>34.53847046379898</v>
      </c>
      <c r="R124" s="46">
        <v>6.0323750729229707E-2</v>
      </c>
      <c r="S124" s="46">
        <v>9.919756502490315E-2</v>
      </c>
      <c r="T124" s="46">
        <v>9.49011607638575E-3</v>
      </c>
      <c r="U124" s="46">
        <v>0.64331692540704277</v>
      </c>
      <c r="V124" s="46">
        <v>1.153846153846154</v>
      </c>
      <c r="W124" s="46">
        <v>2.660137567680851</v>
      </c>
      <c r="X124" s="46">
        <v>-6.2217924079699151E-3</v>
      </c>
      <c r="Y124" s="46">
        <v>5097</v>
      </c>
      <c r="Z124" s="46">
        <v>15</v>
      </c>
      <c r="AA124" s="46">
        <v>2.942907592701589E-3</v>
      </c>
      <c r="AB124" s="46">
        <v>0</v>
      </c>
      <c r="AC124" s="46">
        <v>0</v>
      </c>
      <c r="AD124" s="46">
        <v>0</v>
      </c>
      <c r="AE124" s="46">
        <v>0</v>
      </c>
      <c r="AF124" s="46">
        <v>0</v>
      </c>
      <c r="AG124" s="46">
        <v>0.28294584291842262</v>
      </c>
      <c r="AH124" s="46">
        <v>0.28294584291842262</v>
      </c>
      <c r="AI124" s="46">
        <v>2.829458429184225E-3</v>
      </c>
      <c r="AJ124" s="46">
        <v>0</v>
      </c>
      <c r="AK124" s="46">
        <v>0.05</v>
      </c>
      <c r="AL124" s="46">
        <v>0</v>
      </c>
      <c r="AM124" s="46">
        <v>0</v>
      </c>
      <c r="AO124" s="46" t="s">
        <v>925</v>
      </c>
      <c r="AP124" s="46">
        <v>0.8</v>
      </c>
      <c r="AQ124" s="46">
        <v>0.28294584291842262</v>
      </c>
      <c r="AR124" s="46">
        <v>3485.8527078540778</v>
      </c>
      <c r="AS124" s="46" t="s">
        <v>986</v>
      </c>
      <c r="AT124" s="46">
        <v>0</v>
      </c>
      <c r="AU124" s="46">
        <v>0</v>
      </c>
    </row>
    <row r="125" spans="1:47">
      <c r="A125" s="46" t="s">
        <v>206</v>
      </c>
      <c r="B125" s="46" t="s">
        <v>205</v>
      </c>
      <c r="C125" s="46" t="s">
        <v>110</v>
      </c>
      <c r="D125" s="46" t="s">
        <v>204</v>
      </c>
      <c r="E125" s="46">
        <v>1178469</v>
      </c>
      <c r="F125" s="47">
        <v>67294</v>
      </c>
      <c r="G125" s="47">
        <v>1754</v>
      </c>
      <c r="H125" s="47">
        <v>1336</v>
      </c>
      <c r="I125" s="47">
        <v>4</v>
      </c>
      <c r="J125" s="47">
        <v>64204</v>
      </c>
      <c r="K125" s="47">
        <v>600</v>
      </c>
      <c r="L125" s="47">
        <v>11</v>
      </c>
      <c r="M125" s="47">
        <v>54</v>
      </c>
      <c r="N125" s="46">
        <v>1278</v>
      </c>
      <c r="O125" s="46">
        <v>5710.2902155253978</v>
      </c>
      <c r="P125" s="46">
        <v>37251.043514933357</v>
      </c>
      <c r="Q125" s="46">
        <v>148.83717772805221</v>
      </c>
      <c r="R125" s="46">
        <v>0.15329208732733171</v>
      </c>
      <c r="S125" s="46">
        <v>4.2253521126760563E-2</v>
      </c>
      <c r="T125" s="46">
        <v>1.9853181561506231E-2</v>
      </c>
      <c r="U125" s="46">
        <v>0.54693434617471515</v>
      </c>
      <c r="V125" s="46">
        <v>0.78787878787878785</v>
      </c>
      <c r="W125" s="46">
        <v>12.219243781550469</v>
      </c>
      <c r="X125" s="46">
        <v>-9.7517649419800437E-4</v>
      </c>
      <c r="Y125" s="46">
        <v>1008</v>
      </c>
      <c r="Z125" s="46">
        <v>26</v>
      </c>
      <c r="AA125" s="46">
        <v>2.5793650793650789E-2</v>
      </c>
      <c r="AB125" s="46">
        <v>417510</v>
      </c>
      <c r="AC125" s="46">
        <v>341385</v>
      </c>
      <c r="AD125" s="46">
        <v>311347</v>
      </c>
      <c r="AE125" s="46">
        <v>0</v>
      </c>
      <c r="AF125" s="46">
        <v>35.428169939132893</v>
      </c>
      <c r="AG125" s="46">
        <v>5.7102902155253981</v>
      </c>
      <c r="AH125" s="46">
        <v>37.595643160745013</v>
      </c>
      <c r="AI125" s="46">
        <v>5.710290215525398E-2</v>
      </c>
      <c r="AJ125" s="46">
        <v>0.35428169939132892</v>
      </c>
      <c r="AK125" s="46">
        <v>9.6141688920115848E-2</v>
      </c>
      <c r="AL125" s="46">
        <v>26.419617317044398</v>
      </c>
      <c r="AM125" s="46">
        <v>28.968517627531991</v>
      </c>
      <c r="AN125" s="46">
        <v>91.201136546714125</v>
      </c>
      <c r="AO125" s="46" t="s">
        <v>925</v>
      </c>
      <c r="AP125" s="46">
        <v>0.8</v>
      </c>
      <c r="AQ125" s="46">
        <v>19.881558191178559</v>
      </c>
      <c r="AR125" s="46">
        <v>1303.2442630185351</v>
      </c>
      <c r="AS125" s="46" t="s">
        <v>985</v>
      </c>
      <c r="AT125" s="46">
        <v>0</v>
      </c>
      <c r="AU125" s="46">
        <v>0</v>
      </c>
    </row>
    <row r="126" spans="1:47">
      <c r="A126" s="46" t="s">
        <v>217</v>
      </c>
      <c r="B126" s="46" t="s">
        <v>219</v>
      </c>
      <c r="C126" s="46" t="s">
        <v>218</v>
      </c>
      <c r="D126" s="46" t="s">
        <v>217</v>
      </c>
      <c r="E126" s="46">
        <v>443336</v>
      </c>
      <c r="F126" s="47">
        <v>60386</v>
      </c>
      <c r="G126" s="47">
        <v>14572</v>
      </c>
      <c r="H126" s="47">
        <v>487</v>
      </c>
      <c r="J126" s="47">
        <v>45327</v>
      </c>
      <c r="K126" s="47">
        <v>1018</v>
      </c>
      <c r="L126" s="47">
        <v>7</v>
      </c>
      <c r="M126" s="47">
        <v>563</v>
      </c>
      <c r="N126" s="46">
        <v>0</v>
      </c>
      <c r="O126" s="46">
        <v>13620.820325892781</v>
      </c>
      <c r="P126" s="46">
        <v>273259.10821589042</v>
      </c>
      <c r="Q126" s="46">
        <v>3286.897522420918</v>
      </c>
      <c r="R126" s="46">
        <v>4.9845805377991437E-2</v>
      </c>
      <c r="T126" s="46">
        <v>8.0647832279005065E-3</v>
      </c>
      <c r="U126" s="46">
        <v>0.76700000000000002</v>
      </c>
      <c r="V126" s="46">
        <v>2</v>
      </c>
      <c r="W126" s="46">
        <v>197.7216893217398</v>
      </c>
      <c r="X126" s="46">
        <v>-3.0369892664658189E-3</v>
      </c>
      <c r="Y126" s="46">
        <v>6136</v>
      </c>
      <c r="Z126" s="46">
        <v>8</v>
      </c>
      <c r="AA126" s="46">
        <v>1.3037809647979139E-3</v>
      </c>
      <c r="AB126" s="46">
        <v>1128125</v>
      </c>
      <c r="AC126" s="46">
        <v>449879</v>
      </c>
      <c r="AD126" s="46">
        <v>437118</v>
      </c>
      <c r="AE126" s="46">
        <v>273692</v>
      </c>
      <c r="AF126" s="46">
        <v>254.46275511124739</v>
      </c>
      <c r="AG126" s="46">
        <v>13.62082032589278</v>
      </c>
      <c r="AH126" s="46">
        <v>242.63729992601549</v>
      </c>
      <c r="AI126" s="46">
        <v>0.1362082032589278</v>
      </c>
      <c r="AJ126" s="46">
        <v>2.544627551112475</v>
      </c>
      <c r="AK126" s="46">
        <v>1.3610444448454451</v>
      </c>
      <c r="AL126" s="46">
        <v>98.597452045401226</v>
      </c>
      <c r="AM126" s="46">
        <v>101.4758557843261</v>
      </c>
      <c r="AN126" s="46">
        <v>97.163459508001026</v>
      </c>
      <c r="AO126" s="46" t="s">
        <v>927</v>
      </c>
      <c r="AP126" s="46">
        <v>0.94499999999999995</v>
      </c>
      <c r="AQ126" s="46">
        <v>133.85447211595721</v>
      </c>
      <c r="AR126" s="46">
        <v>-99.292672211962909</v>
      </c>
      <c r="AS126" s="46" t="s">
        <v>926</v>
      </c>
      <c r="AT126" s="46">
        <v>273692</v>
      </c>
      <c r="AU126" s="46">
        <v>0.61734666257646575</v>
      </c>
    </row>
    <row r="127" spans="1:47">
      <c r="A127" s="46" t="s">
        <v>182</v>
      </c>
      <c r="B127" s="46" t="s">
        <v>183</v>
      </c>
      <c r="C127" s="46" t="s">
        <v>49</v>
      </c>
      <c r="D127" s="46" t="s">
        <v>182</v>
      </c>
      <c r="E127" s="46">
        <v>400228</v>
      </c>
      <c r="F127" s="47">
        <v>59355</v>
      </c>
      <c r="G127" s="47">
        <v>56354</v>
      </c>
      <c r="H127" s="47">
        <v>751</v>
      </c>
      <c r="J127" s="47">
        <v>2250</v>
      </c>
      <c r="L127" s="47">
        <v>23</v>
      </c>
      <c r="N127" s="46">
        <v>0</v>
      </c>
      <c r="O127" s="46">
        <v>14830.296730863411</v>
      </c>
      <c r="P127" s="46">
        <v>151806.72016950339</v>
      </c>
      <c r="Q127" s="46">
        <v>14080.47412974604</v>
      </c>
      <c r="R127" s="46">
        <v>9.7691964586971436E-2</v>
      </c>
      <c r="T127" s="46">
        <v>1.265268300901356E-2</v>
      </c>
      <c r="U127" s="46">
        <v>0.01</v>
      </c>
      <c r="V127" s="46">
        <v>0.1</v>
      </c>
      <c r="W127" s="46">
        <v>118.50388135905391</v>
      </c>
      <c r="Y127" s="46">
        <v>3320</v>
      </c>
      <c r="Z127" s="46">
        <v>1</v>
      </c>
      <c r="AA127" s="46">
        <v>3.0120481927710851E-4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14.830296730863409</v>
      </c>
      <c r="AH127" s="46">
        <v>14.830296730863409</v>
      </c>
      <c r="AI127" s="46">
        <v>0.1483029673086341</v>
      </c>
      <c r="AJ127" s="46">
        <v>0</v>
      </c>
      <c r="AK127" s="46">
        <v>0.05</v>
      </c>
      <c r="AL127" s="46">
        <v>0</v>
      </c>
      <c r="AM127" s="46">
        <v>0</v>
      </c>
      <c r="AO127" s="46" t="s">
        <v>925</v>
      </c>
      <c r="AP127" s="46">
        <v>0.8</v>
      </c>
      <c r="AQ127" s="46">
        <v>14.830296730863409</v>
      </c>
      <c r="AR127" s="46">
        <v>2758.485163456829</v>
      </c>
      <c r="AS127" s="46" t="s">
        <v>984</v>
      </c>
      <c r="AT127" s="46">
        <v>0</v>
      </c>
      <c r="AU127" s="46">
        <v>0</v>
      </c>
    </row>
    <row r="128" spans="1:47">
      <c r="A128" s="46" t="s">
        <v>72</v>
      </c>
      <c r="B128" s="46" t="s">
        <v>73</v>
      </c>
      <c r="C128" s="46" t="s">
        <v>64</v>
      </c>
      <c r="D128" s="46" t="s">
        <v>72</v>
      </c>
      <c r="E128" s="46">
        <v>906346</v>
      </c>
      <c r="F128" s="47">
        <v>57756</v>
      </c>
      <c r="G128" s="47">
        <v>5521</v>
      </c>
      <c r="H128" s="47">
        <v>709</v>
      </c>
      <c r="J128" s="47">
        <v>51526</v>
      </c>
      <c r="K128" s="47">
        <v>45</v>
      </c>
      <c r="M128" s="47">
        <v>499</v>
      </c>
      <c r="N128" s="46">
        <v>824</v>
      </c>
      <c r="O128" s="46">
        <v>6372.4008270572167</v>
      </c>
      <c r="P128" s="46">
        <v>53131.585509286742</v>
      </c>
      <c r="Q128" s="46">
        <v>609.14926529162153</v>
      </c>
      <c r="R128" s="46">
        <v>0.119936206796302</v>
      </c>
      <c r="S128" s="46">
        <v>0.60558252427184467</v>
      </c>
      <c r="T128" s="46">
        <v>1.227578087125147E-2</v>
      </c>
      <c r="U128" s="46">
        <v>1.5460317460317461</v>
      </c>
      <c r="V128" s="46">
        <v>3</v>
      </c>
      <c r="W128" s="46">
        <v>46.056204962406348</v>
      </c>
      <c r="X128" s="46">
        <v>5.3838051670944617E-3</v>
      </c>
      <c r="Y128" s="46">
        <v>2922</v>
      </c>
      <c r="Z128" s="46">
        <v>9</v>
      </c>
      <c r="AA128" s="46">
        <v>3.0800821355236141E-3</v>
      </c>
      <c r="AB128" s="46">
        <v>1272805</v>
      </c>
      <c r="AC128" s="46">
        <v>662848</v>
      </c>
      <c r="AD128" s="46">
        <v>609957</v>
      </c>
      <c r="AE128" s="46">
        <v>0</v>
      </c>
      <c r="AF128" s="46">
        <v>140.43257210822361</v>
      </c>
      <c r="AG128" s="46">
        <v>6.3724008270572163</v>
      </c>
      <c r="AH128" s="46">
        <v>132.76171572445841</v>
      </c>
      <c r="AI128" s="46">
        <v>6.3724008270572161E-2</v>
      </c>
      <c r="AJ128" s="46">
        <v>1.404325721082236</v>
      </c>
      <c r="AK128" s="46">
        <v>4.2367925714903582E-2</v>
      </c>
      <c r="AL128" s="46">
        <v>67.298471003347501</v>
      </c>
      <c r="AM128" s="46">
        <v>73.134101104876066</v>
      </c>
      <c r="AN128" s="46">
        <v>92.020644250265505</v>
      </c>
      <c r="AO128" s="46" t="s">
        <v>925</v>
      </c>
      <c r="AP128" s="46">
        <v>0.8</v>
      </c>
      <c r="AQ128" s="46">
        <v>62.54542967034665</v>
      </c>
      <c r="AR128" s="46">
        <v>439.87109374999989</v>
      </c>
      <c r="AS128" s="46" t="s">
        <v>983</v>
      </c>
      <c r="AT128" s="46">
        <v>0</v>
      </c>
      <c r="AU128" s="46">
        <v>0</v>
      </c>
    </row>
    <row r="129" spans="1:47">
      <c r="A129" s="46" t="s">
        <v>176</v>
      </c>
      <c r="B129" s="46" t="s">
        <v>177</v>
      </c>
      <c r="C129" s="46" t="s">
        <v>49</v>
      </c>
      <c r="D129" s="46" t="s">
        <v>176</v>
      </c>
      <c r="E129" s="46">
        <v>594642</v>
      </c>
      <c r="F129" s="47">
        <v>57339</v>
      </c>
      <c r="G129" s="47">
        <v>7040</v>
      </c>
      <c r="H129" s="47">
        <v>1196</v>
      </c>
      <c r="J129" s="47">
        <v>49103</v>
      </c>
      <c r="L129" s="47">
        <v>4</v>
      </c>
      <c r="M129" s="47">
        <v>547</v>
      </c>
      <c r="N129" s="46">
        <v>996</v>
      </c>
      <c r="O129" s="46">
        <v>9642.6084938500808</v>
      </c>
      <c r="P129" s="46">
        <v>30429.064882736169</v>
      </c>
      <c r="Q129" s="46">
        <v>1183.9056104345141</v>
      </c>
      <c r="R129" s="46">
        <v>0.31688809797506412</v>
      </c>
      <c r="S129" s="46">
        <v>0.54919678714859432</v>
      </c>
      <c r="T129" s="46">
        <v>2.0858403529883669E-2</v>
      </c>
      <c r="U129" s="46">
        <v>4.5715667311411989</v>
      </c>
      <c r="V129" s="46">
        <v>1.5</v>
      </c>
      <c r="W129" s="46">
        <v>113.56172525413849</v>
      </c>
      <c r="X129" s="46">
        <v>-5.0136615228555618E-3</v>
      </c>
      <c r="Y129" s="46">
        <v>4727</v>
      </c>
      <c r="Z129" s="46">
        <v>6</v>
      </c>
      <c r="AA129" s="46">
        <v>1.2693039983075951E-3</v>
      </c>
      <c r="AB129" s="46">
        <v>492421</v>
      </c>
      <c r="AC129" s="46">
        <v>262555</v>
      </c>
      <c r="AD129" s="46">
        <v>229866</v>
      </c>
      <c r="AE129" s="46">
        <v>0</v>
      </c>
      <c r="AF129" s="46">
        <v>82.809656902808754</v>
      </c>
      <c r="AG129" s="46">
        <v>9.64260849385008</v>
      </c>
      <c r="AH129" s="46">
        <v>84.171299706377951</v>
      </c>
      <c r="AI129" s="46">
        <v>9.6426084938500814E-2</v>
      </c>
      <c r="AJ129" s="46">
        <v>0.82809656902808759</v>
      </c>
      <c r="AK129" s="46">
        <v>4.490096562301351E-2</v>
      </c>
      <c r="AL129" s="46">
        <v>38.656199864792598</v>
      </c>
      <c r="AM129" s="46">
        <v>44.15345703801615</v>
      </c>
      <c r="AN129" s="46">
        <v>87.549656262497379</v>
      </c>
      <c r="AO129" s="46" t="s">
        <v>925</v>
      </c>
      <c r="AP129" s="46">
        <v>0.8</v>
      </c>
      <c r="AQ129" s="46">
        <v>42.766471254973588</v>
      </c>
      <c r="AR129" s="46">
        <v>1516.3108614232201</v>
      </c>
      <c r="AS129" s="46" t="s">
        <v>982</v>
      </c>
      <c r="AT129" s="46">
        <v>0</v>
      </c>
      <c r="AU129" s="46">
        <v>0</v>
      </c>
    </row>
    <row r="130" spans="1:47">
      <c r="A130" s="46" t="s">
        <v>215</v>
      </c>
      <c r="B130" s="46" t="s">
        <v>216</v>
      </c>
      <c r="C130" s="46" t="s">
        <v>55</v>
      </c>
      <c r="D130" s="46" t="s">
        <v>215</v>
      </c>
      <c r="E130" s="46">
        <v>310463</v>
      </c>
      <c r="F130" s="47">
        <v>55980</v>
      </c>
      <c r="G130" s="47">
        <v>44383</v>
      </c>
      <c r="H130" s="47">
        <v>343</v>
      </c>
      <c r="J130" s="47">
        <v>11254</v>
      </c>
      <c r="L130" s="47">
        <v>6</v>
      </c>
      <c r="N130" s="46">
        <v>0</v>
      </c>
      <c r="O130" s="46">
        <v>18031.13414480953</v>
      </c>
      <c r="P130" s="46">
        <v>164114.24227685749</v>
      </c>
      <c r="Q130" s="46">
        <v>14295.74538672885</v>
      </c>
      <c r="R130" s="46">
        <v>0.10986940496237591</v>
      </c>
      <c r="T130" s="46">
        <v>6.1271882815291173E-3</v>
      </c>
      <c r="U130" s="46">
        <v>4.1235362997658083</v>
      </c>
      <c r="V130" s="46">
        <v>2</v>
      </c>
      <c r="W130" s="46">
        <v>324.07818553027482</v>
      </c>
      <c r="X130" s="46">
        <v>-8.0560898901566556E-4</v>
      </c>
      <c r="Y130" s="46">
        <v>7043</v>
      </c>
      <c r="Z130" s="46">
        <v>4</v>
      </c>
      <c r="AA130" s="46">
        <v>5.6793979838137159E-4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18.031134144809531</v>
      </c>
      <c r="AH130" s="46">
        <v>18.031134144809531</v>
      </c>
      <c r="AI130" s="46">
        <v>0.1803113414480953</v>
      </c>
      <c r="AJ130" s="46">
        <v>0</v>
      </c>
      <c r="AK130" s="46">
        <v>0.05</v>
      </c>
      <c r="AL130" s="46">
        <v>0</v>
      </c>
      <c r="AM130" s="46">
        <v>0</v>
      </c>
      <c r="AO130" s="46" t="s">
        <v>925</v>
      </c>
      <c r="AP130" s="46">
        <v>0.8</v>
      </c>
      <c r="AQ130" s="46">
        <v>18.031134144809531</v>
      </c>
      <c r="AR130" s="46">
        <v>2598.443292759523</v>
      </c>
      <c r="AS130" s="46" t="s">
        <v>981</v>
      </c>
      <c r="AT130" s="46">
        <v>0</v>
      </c>
      <c r="AU130" s="46">
        <v>0</v>
      </c>
    </row>
    <row r="131" spans="1:47">
      <c r="A131" s="46" t="s">
        <v>224</v>
      </c>
      <c r="B131" s="46" t="s">
        <v>225</v>
      </c>
      <c r="C131" s="46" t="s">
        <v>99</v>
      </c>
      <c r="D131" s="46" t="s">
        <v>224</v>
      </c>
      <c r="E131" s="46">
        <v>28774322</v>
      </c>
      <c r="F131" s="47">
        <v>54101</v>
      </c>
      <c r="G131" s="47">
        <v>4706</v>
      </c>
      <c r="H131" s="47">
        <v>1117</v>
      </c>
      <c r="J131" s="47">
        <v>48278</v>
      </c>
      <c r="L131" s="47">
        <v>22</v>
      </c>
      <c r="N131" s="46">
        <v>0</v>
      </c>
      <c r="O131" s="46">
        <v>188.0183310661499</v>
      </c>
      <c r="P131" s="46">
        <v>1186.286856732889</v>
      </c>
      <c r="Q131" s="46">
        <v>16.354859725278668</v>
      </c>
      <c r="R131" s="46">
        <v>0.15849314185606389</v>
      </c>
      <c r="T131" s="46">
        <v>2.0646568455296579E-2</v>
      </c>
      <c r="U131" s="46">
        <v>5.5471698113207548</v>
      </c>
      <c r="V131" s="46">
        <v>0.1</v>
      </c>
      <c r="W131" s="46">
        <v>1.8975251614964199</v>
      </c>
      <c r="X131" s="46">
        <v>2.3446142397564201E-3</v>
      </c>
      <c r="Y131" s="46">
        <v>3822</v>
      </c>
      <c r="Z131" s="46">
        <v>90</v>
      </c>
      <c r="AA131" s="46">
        <v>2.3547880690737839E-2</v>
      </c>
      <c r="AB131" s="46">
        <v>971426</v>
      </c>
      <c r="AC131" s="46">
        <v>817386</v>
      </c>
      <c r="AD131" s="46">
        <v>767113</v>
      </c>
      <c r="AE131" s="46">
        <v>0</v>
      </c>
      <c r="AF131" s="46">
        <v>3.376016991816523</v>
      </c>
      <c r="AG131" s="46">
        <v>0.1880183310661499</v>
      </c>
      <c r="AH131" s="46">
        <v>3.2264336237010212</v>
      </c>
      <c r="AI131" s="46">
        <v>1.880183310661499E-3</v>
      </c>
      <c r="AJ131" s="46">
        <v>3.3760169918165231E-2</v>
      </c>
      <c r="AK131" s="46">
        <v>2.6568827581758481E-2</v>
      </c>
      <c r="AL131" s="46">
        <v>2.6659637714487241</v>
      </c>
      <c r="AM131" s="46">
        <v>2.840678574459548</v>
      </c>
      <c r="AN131" s="46">
        <v>93.849539874673653</v>
      </c>
      <c r="AO131" s="46" t="s">
        <v>925</v>
      </c>
      <c r="AP131" s="46">
        <v>0.8</v>
      </c>
      <c r="AQ131" s="46">
        <v>1.538425127792759</v>
      </c>
      <c r="AR131" s="46">
        <v>6441.9077828646159</v>
      </c>
      <c r="AS131" s="46" t="s">
        <v>980</v>
      </c>
      <c r="AT131" s="46">
        <v>0</v>
      </c>
      <c r="AU131" s="46">
        <v>0</v>
      </c>
    </row>
    <row r="132" spans="1:47">
      <c r="A132" s="46" t="s">
        <v>979</v>
      </c>
      <c r="B132" s="46" t="s">
        <v>978</v>
      </c>
      <c r="C132" s="46" t="s">
        <v>218</v>
      </c>
      <c r="D132" s="46" t="s">
        <v>836</v>
      </c>
      <c r="E132" s="46">
        <v>18147692</v>
      </c>
      <c r="F132" s="47">
        <v>50502</v>
      </c>
      <c r="G132" s="47">
        <v>13978</v>
      </c>
      <c r="H132" s="47">
        <v>2926</v>
      </c>
      <c r="I132" s="47">
        <v>2</v>
      </c>
      <c r="J132" s="47">
        <v>33598</v>
      </c>
      <c r="K132" s="47">
        <v>120</v>
      </c>
      <c r="M132" s="47">
        <v>20</v>
      </c>
      <c r="N132" s="46">
        <v>0</v>
      </c>
      <c r="O132" s="46">
        <v>278.28332109669918</v>
      </c>
      <c r="P132" s="46">
        <v>805.99229918603419</v>
      </c>
      <c r="Q132" s="46">
        <v>77.023568616879771</v>
      </c>
      <c r="R132" s="46">
        <v>0.34526796518742858</v>
      </c>
      <c r="T132" s="46">
        <v>5.7938299473288192E-2</v>
      </c>
      <c r="U132" s="46">
        <v>0.66532258064516125</v>
      </c>
      <c r="V132" s="46">
        <v>0.7</v>
      </c>
      <c r="W132" s="46">
        <v>0.129886646585299</v>
      </c>
      <c r="X132" s="46">
        <v>8.0748173173584795E-3</v>
      </c>
      <c r="Y132" s="46">
        <v>165</v>
      </c>
      <c r="Z132" s="46">
        <v>21</v>
      </c>
      <c r="AA132" s="46">
        <v>0.12727272727272729</v>
      </c>
      <c r="AB132" s="46">
        <v>2894288</v>
      </c>
      <c r="AC132" s="46">
        <v>2276557</v>
      </c>
      <c r="AD132" s="46">
        <v>852203</v>
      </c>
      <c r="AE132" s="46">
        <v>0</v>
      </c>
      <c r="AF132" s="46">
        <v>15.9485184121485</v>
      </c>
      <c r="AG132" s="46">
        <v>0.27828332109669918</v>
      </c>
      <c r="AH132" s="46">
        <v>14.631949892030351</v>
      </c>
      <c r="AI132" s="46">
        <v>2.7828332109669919E-3</v>
      </c>
      <c r="AJ132" s="46">
        <v>0.15948518412148499</v>
      </c>
      <c r="AK132" s="46">
        <v>0.47566379239850443</v>
      </c>
      <c r="AL132" s="46">
        <v>4.6959304797546704</v>
      </c>
      <c r="AM132" s="46">
        <v>12.544608978375869</v>
      </c>
      <c r="AN132" s="46">
        <v>37.43385296304902</v>
      </c>
      <c r="AO132" s="46" t="s">
        <v>925</v>
      </c>
      <c r="AP132" s="46">
        <v>0.8</v>
      </c>
      <c r="AQ132" s="46">
        <v>6.6576906859560996</v>
      </c>
      <c r="AR132" s="46">
        <v>332.91534023771459</v>
      </c>
      <c r="AS132" s="46" t="s">
        <v>938</v>
      </c>
      <c r="AT132" s="46">
        <v>0</v>
      </c>
      <c r="AU132" s="46">
        <v>0</v>
      </c>
    </row>
    <row r="133" spans="1:47">
      <c r="A133" s="46" t="s">
        <v>203</v>
      </c>
      <c r="B133" s="46" t="s">
        <v>202</v>
      </c>
      <c r="C133" s="46" t="s">
        <v>85</v>
      </c>
      <c r="D133" s="46" t="s">
        <v>201</v>
      </c>
      <c r="E133" s="46">
        <v>565189</v>
      </c>
      <c r="F133" s="47">
        <v>50250</v>
      </c>
      <c r="G133" s="47">
        <v>6261</v>
      </c>
      <c r="H133" s="47">
        <v>361</v>
      </c>
      <c r="I133" s="47">
        <v>1</v>
      </c>
      <c r="J133" s="47">
        <v>43628</v>
      </c>
      <c r="K133" s="47">
        <v>851</v>
      </c>
      <c r="L133" s="47">
        <v>23</v>
      </c>
      <c r="M133" s="47">
        <v>400</v>
      </c>
      <c r="N133" s="46">
        <v>0</v>
      </c>
      <c r="O133" s="46">
        <v>8890.8312086753285</v>
      </c>
      <c r="P133" s="46">
        <v>69829.561438739955</v>
      </c>
      <c r="Q133" s="46">
        <v>1107.7710288062931</v>
      </c>
      <c r="R133" s="46">
        <v>0.12732188238751971</v>
      </c>
      <c r="T133" s="46">
        <v>7.1840796019900502E-3</v>
      </c>
      <c r="U133" s="46">
        <v>1.989569403583846</v>
      </c>
      <c r="V133" s="46">
        <v>9</v>
      </c>
      <c r="W133" s="46">
        <v>188.0281261160932</v>
      </c>
      <c r="X133" s="46">
        <v>-8.0883426737991858E-4</v>
      </c>
      <c r="Y133" s="46">
        <v>7439</v>
      </c>
      <c r="Z133" s="46">
        <v>9</v>
      </c>
      <c r="AA133" s="46">
        <v>1.2098400322624011E-3</v>
      </c>
      <c r="AB133" s="46">
        <v>591452</v>
      </c>
      <c r="AC133" s="46">
        <v>317299</v>
      </c>
      <c r="AD133" s="46">
        <v>260515</v>
      </c>
      <c r="AE133" s="46">
        <v>0</v>
      </c>
      <c r="AF133" s="46">
        <v>104.64676417977</v>
      </c>
      <c r="AG133" s="46">
        <v>8.8908312086753281</v>
      </c>
      <c r="AH133" s="46">
        <v>103.07291897046829</v>
      </c>
      <c r="AI133" s="46">
        <v>8.8908312086753288E-2</v>
      </c>
      <c r="AJ133" s="46">
        <v>1.0464676417976999</v>
      </c>
      <c r="AK133" s="46">
        <v>0.1712701414924919</v>
      </c>
      <c r="AL133" s="46">
        <v>46.093430693095577</v>
      </c>
      <c r="AM133" s="46">
        <v>56.140335356845227</v>
      </c>
      <c r="AN133" s="46">
        <v>82.103946120220996</v>
      </c>
      <c r="AO133" s="46" t="s">
        <v>925</v>
      </c>
      <c r="AP133" s="46">
        <v>0.8</v>
      </c>
      <c r="AQ133" s="46">
        <v>50.749536880583307</v>
      </c>
      <c r="AR133" s="46">
        <v>280.99560950413189</v>
      </c>
      <c r="AS133" s="46" t="s">
        <v>977</v>
      </c>
      <c r="AT133" s="46">
        <v>0</v>
      </c>
      <c r="AU133" s="46">
        <v>0</v>
      </c>
    </row>
    <row r="134" spans="1:47">
      <c r="A134" s="46" t="s">
        <v>162</v>
      </c>
      <c r="B134" s="46" t="s">
        <v>163</v>
      </c>
      <c r="C134" s="46" t="s">
        <v>116</v>
      </c>
      <c r="D134" s="46" t="s">
        <v>162</v>
      </c>
      <c r="E134" s="46">
        <v>374821</v>
      </c>
      <c r="F134" s="47">
        <v>50005</v>
      </c>
      <c r="G134" s="47">
        <v>49113</v>
      </c>
      <c r="H134" s="47">
        <v>788</v>
      </c>
      <c r="J134" s="47">
        <v>104</v>
      </c>
      <c r="L134" s="47">
        <v>1</v>
      </c>
      <c r="N134" s="46">
        <v>0</v>
      </c>
      <c r="O134" s="46">
        <v>13341.03478727179</v>
      </c>
      <c r="P134" s="46">
        <v>130433.4602383538</v>
      </c>
      <c r="Q134" s="46">
        <v>13103.05452469312</v>
      </c>
      <c r="R134" s="46">
        <v>0.10228230365806761</v>
      </c>
      <c r="T134" s="46">
        <v>1.5758424157584241E-2</v>
      </c>
      <c r="U134" s="46">
        <v>1.3060528559249791</v>
      </c>
      <c r="V134" s="46">
        <v>0.9</v>
      </c>
      <c r="W134" s="46">
        <v>58.389776148386261</v>
      </c>
      <c r="Y134" s="46">
        <v>1532</v>
      </c>
      <c r="Z134" s="46">
        <v>9</v>
      </c>
      <c r="AA134" s="46">
        <v>5.8746736292428197E-3</v>
      </c>
      <c r="AB134" s="46">
        <v>0</v>
      </c>
      <c r="AC134" s="46">
        <v>0</v>
      </c>
      <c r="AD134" s="46">
        <v>0</v>
      </c>
      <c r="AE134" s="46">
        <v>0</v>
      </c>
      <c r="AF134" s="46">
        <v>0</v>
      </c>
      <c r="AG134" s="46">
        <v>13.34103478727179</v>
      </c>
      <c r="AH134" s="46">
        <v>13.34103478727179</v>
      </c>
      <c r="AI134" s="46">
        <v>0.13341034787271791</v>
      </c>
      <c r="AJ134" s="46">
        <v>0</v>
      </c>
      <c r="AK134" s="46">
        <v>0.05</v>
      </c>
      <c r="AL134" s="46">
        <v>0</v>
      </c>
      <c r="AM134" s="46">
        <v>0</v>
      </c>
      <c r="AO134" s="46" t="s">
        <v>925</v>
      </c>
      <c r="AP134" s="46">
        <v>0.8</v>
      </c>
      <c r="AQ134" s="46">
        <v>13.34103478727179</v>
      </c>
      <c r="AR134" s="46">
        <v>2832.9482606364099</v>
      </c>
      <c r="AS134" s="46" t="s">
        <v>976</v>
      </c>
      <c r="AT134" s="46">
        <v>0</v>
      </c>
      <c r="AU134" s="46">
        <v>0</v>
      </c>
    </row>
    <row r="135" spans="1:47">
      <c r="A135" s="46" t="s">
        <v>220</v>
      </c>
      <c r="B135" s="46" t="s">
        <v>221</v>
      </c>
      <c r="C135" s="46" t="s">
        <v>85</v>
      </c>
      <c r="D135" s="46" t="s">
        <v>220</v>
      </c>
      <c r="E135" s="46">
        <v>4835632</v>
      </c>
      <c r="F135" s="47">
        <v>49006</v>
      </c>
      <c r="G135" s="47">
        <v>8367</v>
      </c>
      <c r="H135" s="47">
        <v>886</v>
      </c>
      <c r="I135" s="47">
        <v>1</v>
      </c>
      <c r="J135" s="47">
        <v>39753</v>
      </c>
      <c r="K135" s="47">
        <v>110</v>
      </c>
      <c r="L135" s="47">
        <v>17</v>
      </c>
      <c r="M135" s="47">
        <v>901</v>
      </c>
      <c r="N135" s="46">
        <v>4606</v>
      </c>
      <c r="O135" s="46">
        <v>1013.435265545434</v>
      </c>
      <c r="P135" s="46">
        <v>12394.036601627249</v>
      </c>
      <c r="Q135" s="46">
        <v>173.02805507118819</v>
      </c>
      <c r="R135" s="46">
        <v>8.1767974237898985E-2</v>
      </c>
      <c r="S135" s="46">
        <v>0.1956144159791576</v>
      </c>
      <c r="T135" s="46">
        <v>1.807941884667184E-2</v>
      </c>
      <c r="U135" s="46">
        <v>4.066746126340882</v>
      </c>
      <c r="V135" s="46">
        <v>1.4</v>
      </c>
      <c r="W135" s="46">
        <v>20.159870371797169</v>
      </c>
      <c r="X135" s="46">
        <v>-4.2867705893003616E-3</v>
      </c>
      <c r="Y135" s="46">
        <v>6824</v>
      </c>
      <c r="Z135" s="46">
        <v>14</v>
      </c>
      <c r="AA135" s="46">
        <v>2.0515826494724499E-3</v>
      </c>
      <c r="AB135" s="46">
        <v>2424087</v>
      </c>
      <c r="AC135" s="46">
        <v>1450549</v>
      </c>
      <c r="AD135" s="46">
        <v>968079</v>
      </c>
      <c r="AE135" s="46">
        <v>0</v>
      </c>
      <c r="AF135" s="46">
        <v>50.12968315206782</v>
      </c>
      <c r="AG135" s="46">
        <v>1.0134352655454339</v>
      </c>
      <c r="AH135" s="46">
        <v>46.130150102406468</v>
      </c>
      <c r="AI135" s="46">
        <v>1.0134352655454339E-2</v>
      </c>
      <c r="AJ135" s="46">
        <v>0.50129683152067817</v>
      </c>
      <c r="AK135" s="46">
        <v>0.8771552508544902</v>
      </c>
      <c r="AL135" s="46">
        <v>20.019699596660789</v>
      </c>
      <c r="AM135" s="46">
        <v>29.997092417288989</v>
      </c>
      <c r="AN135" s="46">
        <v>66.738800274930384</v>
      </c>
      <c r="AO135" s="46" t="s">
        <v>925</v>
      </c>
      <c r="AP135" s="46">
        <v>0.8</v>
      </c>
      <c r="AQ135" s="46">
        <v>21.065308526372569</v>
      </c>
      <c r="AR135" s="46">
        <v>139.46986986043001</v>
      </c>
      <c r="AS135" s="46" t="s">
        <v>975</v>
      </c>
      <c r="AT135" s="46">
        <v>0</v>
      </c>
      <c r="AU135" s="46">
        <v>0</v>
      </c>
    </row>
    <row r="136" spans="1:47">
      <c r="A136" s="46" t="s">
        <v>805</v>
      </c>
      <c r="B136" s="46" t="s">
        <v>974</v>
      </c>
      <c r="C136" s="46" t="s">
        <v>119</v>
      </c>
      <c r="D136" s="46" t="s">
        <v>805</v>
      </c>
      <c r="E136" s="46">
        <v>45407594</v>
      </c>
      <c r="F136" s="47">
        <v>47443</v>
      </c>
      <c r="G136" s="47">
        <v>5389</v>
      </c>
      <c r="H136" s="47">
        <v>3340</v>
      </c>
      <c r="J136" s="47">
        <v>38714</v>
      </c>
      <c r="N136" s="46">
        <v>0</v>
      </c>
      <c r="O136" s="46">
        <v>104.4825233418005</v>
      </c>
      <c r="P136" s="46">
        <v>1239.7507782508801</v>
      </c>
      <c r="Q136" s="46">
        <v>11.868058897813439</v>
      </c>
      <c r="R136" s="46">
        <v>8.4277037913387018E-2</v>
      </c>
      <c r="T136" s="46">
        <v>7.0400269797441142E-2</v>
      </c>
      <c r="U136" s="46">
        <v>2.2129186602870812</v>
      </c>
      <c r="V136" s="46">
        <v>0.27272727272727271</v>
      </c>
      <c r="W136" s="46">
        <v>0.29101488430075628</v>
      </c>
      <c r="X136" s="46">
        <v>-2.754153220738232E-3</v>
      </c>
      <c r="Y136" s="46">
        <v>925</v>
      </c>
      <c r="Z136" s="46">
        <v>9</v>
      </c>
      <c r="AA136" s="46">
        <v>9.7297297297297292E-3</v>
      </c>
      <c r="AB136" s="46">
        <v>5251235</v>
      </c>
      <c r="AC136" s="46">
        <v>4016849</v>
      </c>
      <c r="AD136" s="46">
        <v>1234386</v>
      </c>
      <c r="AE136" s="46">
        <v>0</v>
      </c>
      <c r="AF136" s="46">
        <v>11.564662509975751</v>
      </c>
      <c r="AG136" s="46">
        <v>0.1044825233418005</v>
      </c>
      <c r="AH136" s="46">
        <v>10.512678782319981</v>
      </c>
      <c r="AI136" s="46">
        <v>1.0448252334180051E-3</v>
      </c>
      <c r="AJ136" s="46">
        <v>0.1156466250997575</v>
      </c>
      <c r="AK136" s="46">
        <v>4.1301461601334792E-2</v>
      </c>
      <c r="AL136" s="46">
        <v>2.7184571814133118</v>
      </c>
      <c r="AM136" s="46">
        <v>8.8462053285624425</v>
      </c>
      <c r="AN136" s="46">
        <v>30.730206686883179</v>
      </c>
      <c r="AO136" s="46" t="s">
        <v>925</v>
      </c>
      <c r="AP136" s="46">
        <v>0.8</v>
      </c>
      <c r="AQ136" s="46">
        <v>4.7303475273321016</v>
      </c>
      <c r="AR136" s="46">
        <v>3950.807667697557</v>
      </c>
      <c r="AS136" s="46" t="s">
        <v>973</v>
      </c>
      <c r="AT136" s="46">
        <v>0</v>
      </c>
      <c r="AU136" s="46">
        <v>0</v>
      </c>
    </row>
    <row r="137" spans="1:47">
      <c r="A137" s="46" t="s">
        <v>168</v>
      </c>
      <c r="B137" s="46" t="s">
        <v>169</v>
      </c>
      <c r="C137" s="46" t="s">
        <v>49</v>
      </c>
      <c r="D137" s="46" t="s">
        <v>168</v>
      </c>
      <c r="E137" s="46">
        <v>792338</v>
      </c>
      <c r="F137" s="47">
        <v>44902</v>
      </c>
      <c r="G137" s="47">
        <v>5899</v>
      </c>
      <c r="H137" s="47">
        <v>1070</v>
      </c>
      <c r="I137" s="47">
        <v>3</v>
      </c>
      <c r="J137" s="47">
        <v>37933</v>
      </c>
      <c r="K137" s="47">
        <v>3</v>
      </c>
      <c r="L137" s="47">
        <v>5</v>
      </c>
      <c r="M137" s="47">
        <v>657</v>
      </c>
      <c r="N137" s="46">
        <v>2212</v>
      </c>
      <c r="O137" s="46">
        <v>5667.0259409494429</v>
      </c>
      <c r="P137" s="46">
        <v>56524.235869035692</v>
      </c>
      <c r="Q137" s="46">
        <v>744.50550144004205</v>
      </c>
      <c r="R137" s="46">
        <v>0.1002583379292328</v>
      </c>
      <c r="S137" s="46">
        <v>0.29701627486437621</v>
      </c>
      <c r="T137" s="46">
        <v>2.382967351120217E-2</v>
      </c>
      <c r="U137" s="46">
        <v>5.0807974816369361</v>
      </c>
      <c r="V137" s="46">
        <v>2.1428571428571428</v>
      </c>
      <c r="W137" s="46">
        <v>87.300405346491729</v>
      </c>
      <c r="X137" s="46">
        <v>-2.7849782613377232E-3</v>
      </c>
      <c r="Y137" s="46">
        <v>4842</v>
      </c>
      <c r="Z137" s="46">
        <v>15</v>
      </c>
      <c r="AA137" s="46">
        <v>3.0978934324659229E-3</v>
      </c>
      <c r="AB137" s="46">
        <v>718219</v>
      </c>
      <c r="AC137" s="46">
        <v>411081</v>
      </c>
      <c r="AD137" s="46">
        <v>295325</v>
      </c>
      <c r="AE137" s="46">
        <v>11813</v>
      </c>
      <c r="AF137" s="46">
        <v>90.645532588365072</v>
      </c>
      <c r="AG137" s="46">
        <v>5.6670259409494426</v>
      </c>
      <c r="AH137" s="46">
        <v>87.248005270478004</v>
      </c>
      <c r="AI137" s="46">
        <v>5.6670259409494432E-2</v>
      </c>
      <c r="AJ137" s="46">
        <v>0.90645532588365074</v>
      </c>
      <c r="AK137" s="46">
        <v>0.1062677796596907</v>
      </c>
      <c r="AL137" s="46">
        <v>37.272603358667638</v>
      </c>
      <c r="AM137" s="46">
        <v>51.88202509535072</v>
      </c>
      <c r="AN137" s="46">
        <v>71.841072683972257</v>
      </c>
      <c r="AO137" s="46" t="s">
        <v>923</v>
      </c>
      <c r="AP137" s="46">
        <v>0.8</v>
      </c>
      <c r="AQ137" s="46">
        <v>41.925238976295468</v>
      </c>
      <c r="AR137" s="46">
        <v>660.47209026128235</v>
      </c>
      <c r="AS137" s="46" t="s">
        <v>972</v>
      </c>
      <c r="AT137" s="46">
        <v>11813</v>
      </c>
      <c r="AU137" s="46">
        <v>1.490904134346706E-2</v>
      </c>
    </row>
    <row r="138" spans="1:47">
      <c r="A138" s="46" t="s">
        <v>191</v>
      </c>
      <c r="B138" s="46" t="s">
        <v>192</v>
      </c>
      <c r="C138" s="46" t="s">
        <v>153</v>
      </c>
      <c r="D138" s="46" t="s">
        <v>191</v>
      </c>
      <c r="E138" s="46">
        <v>2305670</v>
      </c>
      <c r="F138" s="47">
        <v>43939</v>
      </c>
      <c r="G138" s="47">
        <v>5054</v>
      </c>
      <c r="H138" s="47">
        <v>295</v>
      </c>
      <c r="J138" s="47">
        <v>38590</v>
      </c>
      <c r="L138" s="47">
        <v>19</v>
      </c>
      <c r="N138" s="46">
        <v>0</v>
      </c>
      <c r="O138" s="46">
        <v>1905.6933559442591</v>
      </c>
      <c r="P138" s="46">
        <v>65286.185794150937</v>
      </c>
      <c r="Q138" s="46">
        <v>219.19875784479129</v>
      </c>
      <c r="R138" s="46">
        <v>2.918984058822123E-2</v>
      </c>
      <c r="T138" s="46">
        <v>6.7138532966157629E-3</v>
      </c>
      <c r="U138" s="46">
        <v>0.73121584699453557</v>
      </c>
      <c r="V138" s="46">
        <v>7</v>
      </c>
      <c r="W138" s="46">
        <v>13.265434466213421</v>
      </c>
      <c r="X138" s="46">
        <v>-5.2773911177456077E-3</v>
      </c>
      <c r="Y138" s="46">
        <v>2141</v>
      </c>
      <c r="Z138" s="46">
        <v>7</v>
      </c>
      <c r="AA138" s="46">
        <v>3.269500233535731E-3</v>
      </c>
      <c r="AB138" s="46">
        <v>566021</v>
      </c>
      <c r="AC138" s="46">
        <v>392898</v>
      </c>
      <c r="AD138" s="46">
        <v>173123</v>
      </c>
      <c r="AE138" s="46">
        <v>0</v>
      </c>
      <c r="AF138" s="46">
        <v>24.549089852407331</v>
      </c>
      <c r="AG138" s="46">
        <v>1.905693355944259</v>
      </c>
      <c r="AH138" s="46">
        <v>23.999874223110851</v>
      </c>
      <c r="AI138" s="46">
        <v>1.9056933559442591E-2</v>
      </c>
      <c r="AJ138" s="46">
        <v>0.2454908985240733</v>
      </c>
      <c r="AK138" s="46">
        <v>9.1600272372022021E-2</v>
      </c>
      <c r="AL138" s="46">
        <v>7.5085766826996059</v>
      </c>
      <c r="AM138" s="46">
        <v>17.040513169707719</v>
      </c>
      <c r="AN138" s="46">
        <v>44.063090165895481</v>
      </c>
      <c r="AO138" s="46" t="s">
        <v>925</v>
      </c>
      <c r="AP138" s="46">
        <v>0.8</v>
      </c>
      <c r="AQ138" s="46">
        <v>11.725329296907191</v>
      </c>
      <c r="AR138" s="46">
        <v>1590.461174242424</v>
      </c>
      <c r="AS138" s="46" t="s">
        <v>971</v>
      </c>
      <c r="AT138" s="46">
        <v>0</v>
      </c>
      <c r="AU138" s="46">
        <v>0</v>
      </c>
    </row>
    <row r="139" spans="1:47">
      <c r="A139" s="46" t="s">
        <v>160</v>
      </c>
      <c r="B139" s="46" t="s">
        <v>161</v>
      </c>
      <c r="C139" s="46" t="s">
        <v>91</v>
      </c>
      <c r="D139" s="46" t="s">
        <v>160</v>
      </c>
      <c r="E139" s="46">
        <v>344619</v>
      </c>
      <c r="F139" s="47">
        <v>36447</v>
      </c>
      <c r="G139" s="47">
        <v>10161</v>
      </c>
      <c r="H139" s="47">
        <v>39</v>
      </c>
      <c r="J139" s="47">
        <v>26247</v>
      </c>
      <c r="L139" s="47">
        <v>8</v>
      </c>
      <c r="N139" s="46">
        <v>0</v>
      </c>
      <c r="O139" s="46">
        <v>10576.027438997849</v>
      </c>
      <c r="P139" s="46">
        <v>413648.69609626872</v>
      </c>
      <c r="Q139" s="46">
        <v>2948.473531639288</v>
      </c>
      <c r="R139" s="46">
        <v>2.556765569142876E-2</v>
      </c>
      <c r="T139" s="46">
        <v>1.070046917441765E-3</v>
      </c>
      <c r="U139" s="46">
        <v>0.81256245538900784</v>
      </c>
      <c r="V139" s="46">
        <v>0.1</v>
      </c>
      <c r="W139" s="46">
        <v>235.95415724114369</v>
      </c>
      <c r="X139" s="46">
        <v>-5.9763561741686642E-3</v>
      </c>
      <c r="Y139" s="46">
        <v>5692</v>
      </c>
      <c r="Z139" s="46">
        <v>2</v>
      </c>
      <c r="AA139" s="46">
        <v>3.5137034434293751E-4</v>
      </c>
      <c r="AB139" s="46">
        <v>721464</v>
      </c>
      <c r="AC139" s="46">
        <v>289118</v>
      </c>
      <c r="AD139" s="46">
        <v>284335</v>
      </c>
      <c r="AE139" s="46">
        <v>204735</v>
      </c>
      <c r="AF139" s="46">
        <v>209.3511965387863</v>
      </c>
      <c r="AG139" s="46">
        <v>10.576027438997849</v>
      </c>
      <c r="AH139" s="46">
        <v>198.99210432390561</v>
      </c>
      <c r="AI139" s="46">
        <v>0.1057602743899785</v>
      </c>
      <c r="AJ139" s="46">
        <v>2.0935119653878629</v>
      </c>
      <c r="AK139" s="46">
        <v>0.15582425809372091</v>
      </c>
      <c r="AL139" s="46">
        <v>82.50705851969856</v>
      </c>
      <c r="AM139" s="46">
        <v>83.894968066183239</v>
      </c>
      <c r="AN139" s="46">
        <v>98.345658174171092</v>
      </c>
      <c r="AO139" s="46" t="s">
        <v>927</v>
      </c>
      <c r="AP139" s="46">
        <v>0.94499999999999995</v>
      </c>
      <c r="AQ139" s="46">
        <v>109.49446780357439</v>
      </c>
      <c r="AR139" s="46">
        <v>-536.41311223434138</v>
      </c>
      <c r="AS139" s="46" t="s">
        <v>926</v>
      </c>
      <c r="AT139" s="46">
        <v>204735</v>
      </c>
      <c r="AU139" s="46">
        <v>0.59409086556458002</v>
      </c>
    </row>
    <row r="140" spans="1:47">
      <c r="A140" s="46" t="s">
        <v>101</v>
      </c>
      <c r="B140" s="46" t="s">
        <v>102</v>
      </c>
      <c r="C140" s="46" t="s">
        <v>64</v>
      </c>
      <c r="D140" s="46" t="s">
        <v>101</v>
      </c>
      <c r="E140" s="46">
        <v>9205097</v>
      </c>
      <c r="F140" s="47">
        <v>36357</v>
      </c>
      <c r="G140" s="47">
        <v>52</v>
      </c>
      <c r="H140" s="47">
        <v>591</v>
      </c>
      <c r="J140" s="47">
        <v>35714</v>
      </c>
      <c r="K140" s="47">
        <v>27</v>
      </c>
      <c r="L140" s="47">
        <v>7</v>
      </c>
      <c r="M140" s="47">
        <v>31</v>
      </c>
      <c r="N140" s="46">
        <v>0</v>
      </c>
      <c r="O140" s="46">
        <v>394.96596287904413</v>
      </c>
      <c r="P140" s="46">
        <v>2706.6417659694412</v>
      </c>
      <c r="Q140" s="46">
        <v>0.56490442197404334</v>
      </c>
      <c r="R140" s="46">
        <v>0.14592472777334051</v>
      </c>
      <c r="T140" s="46">
        <v>1.625546662265864E-2</v>
      </c>
      <c r="U140" s="46">
        <v>2.0874999999999999</v>
      </c>
      <c r="V140" s="46">
        <v>1</v>
      </c>
      <c r="W140" s="46">
        <v>0.25917318260897038</v>
      </c>
      <c r="X140" s="46">
        <v>-4.3593653013312E-3</v>
      </c>
      <c r="Y140" s="46">
        <v>167</v>
      </c>
      <c r="Z140" s="46">
        <v>1</v>
      </c>
      <c r="AA140" s="46">
        <v>5.9880239520958087E-3</v>
      </c>
      <c r="AB140" s="46">
        <v>510910</v>
      </c>
      <c r="AC140" s="46">
        <v>286837</v>
      </c>
      <c r="AD140" s="46">
        <v>224073</v>
      </c>
      <c r="AE140" s="46">
        <v>0</v>
      </c>
      <c r="AF140" s="46">
        <v>5.5502945813607392</v>
      </c>
      <c r="AG140" s="46">
        <v>0.39496596287904412</v>
      </c>
      <c r="AH140" s="46">
        <v>5.390231086103709</v>
      </c>
      <c r="AI140" s="46">
        <v>3.9496596287904411E-3</v>
      </c>
      <c r="AJ140" s="46">
        <v>5.5502945813607388E-2</v>
      </c>
      <c r="AK140" s="46">
        <v>4.9863678785785747E-3</v>
      </c>
      <c r="AL140" s="46">
        <v>2.4342274720190349</v>
      </c>
      <c r="AM140" s="46">
        <v>3.1160671093417052</v>
      </c>
      <c r="AN140" s="46">
        <v>78.118583027991519</v>
      </c>
      <c r="AO140" s="46" t="s">
        <v>925</v>
      </c>
      <c r="AP140" s="46">
        <v>0.8</v>
      </c>
      <c r="AQ140" s="46">
        <v>2.6150837954233399</v>
      </c>
      <c r="AR140" s="46">
        <v>33784.569172113283</v>
      </c>
      <c r="AS140" s="46" t="s">
        <v>970</v>
      </c>
      <c r="AT140" s="46">
        <v>0</v>
      </c>
      <c r="AU140" s="46">
        <v>0</v>
      </c>
    </row>
    <row r="141" spans="1:47">
      <c r="A141" s="46" t="s">
        <v>197</v>
      </c>
      <c r="B141" s="46" t="s">
        <v>198</v>
      </c>
      <c r="C141" s="46" t="s">
        <v>49</v>
      </c>
      <c r="D141" s="46" t="s">
        <v>197</v>
      </c>
      <c r="E141" s="46">
        <v>408620</v>
      </c>
      <c r="F141" s="47">
        <v>35802</v>
      </c>
      <c r="G141" s="47">
        <v>4302</v>
      </c>
      <c r="H141" s="47">
        <v>605</v>
      </c>
      <c r="J141" s="47">
        <v>30895</v>
      </c>
      <c r="L141" s="47">
        <v>4</v>
      </c>
      <c r="N141" s="46">
        <v>0</v>
      </c>
      <c r="O141" s="46">
        <v>8761.6856737310954</v>
      </c>
      <c r="P141" s="46">
        <v>97582.105623806958</v>
      </c>
      <c r="Q141" s="46">
        <v>1052.8119034800061</v>
      </c>
      <c r="R141" s="46">
        <v>8.9787831669759746E-2</v>
      </c>
      <c r="T141" s="46">
        <v>1.6898497290654148E-2</v>
      </c>
      <c r="U141" s="46">
        <v>2.2154076290201949</v>
      </c>
      <c r="V141" s="46">
        <v>0.3</v>
      </c>
      <c r="W141" s="46">
        <v>103.5541229364341</v>
      </c>
      <c r="X141" s="46">
        <v>-1.2183122832665611E-3</v>
      </c>
      <c r="Y141" s="46">
        <v>2962</v>
      </c>
      <c r="Z141" s="46">
        <v>3</v>
      </c>
      <c r="AA141" s="46">
        <v>1.012829169480081E-3</v>
      </c>
      <c r="AB141" s="46">
        <v>424634</v>
      </c>
      <c r="AC141" s="46">
        <v>230125</v>
      </c>
      <c r="AD141" s="46">
        <v>199119</v>
      </c>
      <c r="AE141" s="46">
        <v>0</v>
      </c>
      <c r="AF141" s="46">
        <v>103.9190445891048</v>
      </c>
      <c r="AG141" s="46">
        <v>8.7616856737310957</v>
      </c>
      <c r="AH141" s="46">
        <v>102.28882580392541</v>
      </c>
      <c r="AI141" s="46">
        <v>8.7616856737310955E-2</v>
      </c>
      <c r="AJ141" s="46">
        <v>1.0391904458910479</v>
      </c>
      <c r="AK141" s="46">
        <v>0.34849003964563652</v>
      </c>
      <c r="AL141" s="46">
        <v>48.729626547892913</v>
      </c>
      <c r="AM141" s="46">
        <v>56.317605599334343</v>
      </c>
      <c r="AN141" s="46">
        <v>86.526453014665933</v>
      </c>
      <c r="AO141" s="46" t="s">
        <v>923</v>
      </c>
      <c r="AP141" s="46">
        <v>0.8</v>
      </c>
      <c r="AQ141" s="46">
        <v>50.329303509373013</v>
      </c>
      <c r="AR141" s="46">
        <v>141.11376404494371</v>
      </c>
      <c r="AS141" s="46" t="s">
        <v>969</v>
      </c>
      <c r="AT141" s="46">
        <v>0</v>
      </c>
      <c r="AU141" s="46">
        <v>0</v>
      </c>
    </row>
    <row r="142" spans="1:47">
      <c r="A142" s="46" t="s">
        <v>118</v>
      </c>
      <c r="B142" s="46" t="s">
        <v>120</v>
      </c>
      <c r="C142" s="46" t="s">
        <v>119</v>
      </c>
      <c r="D142" s="46" t="s">
        <v>118</v>
      </c>
      <c r="E142" s="46">
        <v>12429496</v>
      </c>
      <c r="F142" s="47">
        <v>34722</v>
      </c>
      <c r="G142" s="47">
        <v>33911</v>
      </c>
      <c r="H142" s="47">
        <v>38</v>
      </c>
      <c r="J142" s="47">
        <v>773</v>
      </c>
      <c r="N142" s="46">
        <v>0</v>
      </c>
      <c r="O142" s="46">
        <v>279.3516326003886</v>
      </c>
      <c r="P142" s="46">
        <v>2781.6252565671211</v>
      </c>
      <c r="Q142" s="46">
        <v>272.82683062933518</v>
      </c>
      <c r="R142" s="46">
        <v>0.1004274863915868</v>
      </c>
      <c r="T142" s="46">
        <v>1.094407004204827E-3</v>
      </c>
      <c r="U142" s="46">
        <v>1.0422077922077919</v>
      </c>
      <c r="V142" s="46">
        <v>0</v>
      </c>
      <c r="W142" s="46">
        <v>5.5340710746207478</v>
      </c>
      <c r="X142" s="46">
        <v>9.897877171496487E-4</v>
      </c>
      <c r="Y142" s="46">
        <v>4815</v>
      </c>
      <c r="Z142" s="46">
        <v>0</v>
      </c>
      <c r="AA142" s="46">
        <v>0</v>
      </c>
      <c r="AB142" s="46">
        <v>9007</v>
      </c>
      <c r="AC142" s="46">
        <v>5474</v>
      </c>
      <c r="AD142" s="46">
        <v>3533</v>
      </c>
      <c r="AE142" s="46">
        <v>0</v>
      </c>
      <c r="AF142" s="46">
        <v>7.2464724233388067E-2</v>
      </c>
      <c r="AG142" s="46">
        <v>0.27935163260038859</v>
      </c>
      <c r="AH142" s="46">
        <v>0.34456988441043779</v>
      </c>
      <c r="AI142" s="46">
        <v>2.793516326003886E-3</v>
      </c>
      <c r="AJ142" s="46">
        <v>7.2464724233388064E-4</v>
      </c>
      <c r="AK142" s="46">
        <v>1.633211837390671E-3</v>
      </c>
      <c r="AL142" s="46">
        <v>2.842432227340513E-2</v>
      </c>
      <c r="AM142" s="46">
        <v>4.4040401959982933E-2</v>
      </c>
      <c r="AN142" s="46">
        <v>64.541468761417605</v>
      </c>
      <c r="AO142" s="46" t="s">
        <v>925</v>
      </c>
      <c r="AP142" s="46">
        <v>0.8</v>
      </c>
      <c r="AQ142" s="46">
        <v>0.30833752229374378</v>
      </c>
      <c r="AR142" s="46">
        <v>106678.84729064041</v>
      </c>
      <c r="AS142" s="46" t="s">
        <v>968</v>
      </c>
      <c r="AT142" s="46">
        <v>0</v>
      </c>
      <c r="AU142" s="46">
        <v>0</v>
      </c>
    </row>
    <row r="143" spans="1:47">
      <c r="A143" s="46" t="s">
        <v>209</v>
      </c>
      <c r="B143" s="46" t="s">
        <v>210</v>
      </c>
      <c r="C143" s="46" t="s">
        <v>85</v>
      </c>
      <c r="D143" s="46" t="s">
        <v>209</v>
      </c>
      <c r="E143" s="46">
        <v>13674805</v>
      </c>
      <c r="F143" s="47">
        <v>34673</v>
      </c>
      <c r="G143" s="47">
        <v>3555</v>
      </c>
      <c r="H143" s="47">
        <v>400</v>
      </c>
      <c r="I143" s="47">
        <v>3</v>
      </c>
      <c r="J143" s="47">
        <v>30718</v>
      </c>
      <c r="K143" s="47">
        <v>85</v>
      </c>
      <c r="L143" s="47">
        <v>49</v>
      </c>
      <c r="M143" s="47">
        <v>534</v>
      </c>
      <c r="N143" s="46">
        <v>1717</v>
      </c>
      <c r="O143" s="46">
        <v>253.55388979952551</v>
      </c>
      <c r="P143" s="46">
        <v>4224.3819930156224</v>
      </c>
      <c r="Q143" s="46">
        <v>25.99671439556176</v>
      </c>
      <c r="R143" s="46">
        <v>6.0021534562626801E-2</v>
      </c>
      <c r="S143" s="46">
        <v>0.31100757134536983</v>
      </c>
      <c r="T143" s="46">
        <v>1.153635393533874E-2</v>
      </c>
      <c r="U143" s="46">
        <v>1.288288288288288</v>
      </c>
      <c r="V143" s="46">
        <v>4.5</v>
      </c>
      <c r="W143" s="46">
        <v>2.0914375013025781</v>
      </c>
      <c r="X143" s="46">
        <v>-4.4799950936152289E-3</v>
      </c>
      <c r="Y143" s="46">
        <v>2002</v>
      </c>
      <c r="Z143" s="46">
        <v>9</v>
      </c>
      <c r="AA143" s="46">
        <v>4.4955044955044959E-3</v>
      </c>
      <c r="AB143" s="46">
        <v>3419035</v>
      </c>
      <c r="AC143" s="46">
        <v>2467717</v>
      </c>
      <c r="AD143" s="46">
        <v>1290932</v>
      </c>
      <c r="AE143" s="46">
        <v>0</v>
      </c>
      <c r="AF143" s="46">
        <v>25.002440619811399</v>
      </c>
      <c r="AG143" s="46">
        <v>0.25355388979952548</v>
      </c>
      <c r="AH143" s="46">
        <v>22.75575044762979</v>
      </c>
      <c r="AI143" s="46">
        <v>2.5355388979952549E-3</v>
      </c>
      <c r="AJ143" s="46">
        <v>0.250024406198114</v>
      </c>
      <c r="AK143" s="46">
        <v>0.42023999610963381</v>
      </c>
      <c r="AL143" s="46">
        <v>9.4402223651452442</v>
      </c>
      <c r="AM143" s="46">
        <v>18.04571984755907</v>
      </c>
      <c r="AN143" s="46">
        <v>52.312805722860439</v>
      </c>
      <c r="AO143" s="46" t="s">
        <v>925</v>
      </c>
      <c r="AP143" s="46">
        <v>0.8</v>
      </c>
      <c r="AQ143" s="46">
        <v>10.254530137724091</v>
      </c>
      <c r="AR143" s="46">
        <v>355.42470026275942</v>
      </c>
      <c r="AS143" s="46" t="s">
        <v>967</v>
      </c>
      <c r="AT143" s="46">
        <v>0</v>
      </c>
      <c r="AU143" s="46">
        <v>0</v>
      </c>
    </row>
    <row r="144" spans="1:47">
      <c r="A144" s="46" t="s">
        <v>150</v>
      </c>
      <c r="B144" s="46" t="s">
        <v>151</v>
      </c>
      <c r="C144" s="46" t="s">
        <v>85</v>
      </c>
      <c r="D144" s="46" t="s">
        <v>150</v>
      </c>
      <c r="E144" s="46">
        <v>8574053</v>
      </c>
      <c r="F144" s="47">
        <v>33915</v>
      </c>
      <c r="G144" s="47">
        <v>6856</v>
      </c>
      <c r="H144" s="47">
        <v>253</v>
      </c>
      <c r="J144" s="47">
        <v>26806</v>
      </c>
      <c r="N144" s="46">
        <v>0</v>
      </c>
      <c r="O144" s="46">
        <v>395.55388799206162</v>
      </c>
      <c r="P144" s="46">
        <v>7365.1982323878801</v>
      </c>
      <c r="Q144" s="46">
        <v>79.962183578757916</v>
      </c>
      <c r="R144" s="46">
        <v>5.3705803362174898E-2</v>
      </c>
      <c r="T144" s="46">
        <v>7.459826035677429E-3</v>
      </c>
      <c r="U144" s="46">
        <v>0.94925785295132892</v>
      </c>
      <c r="V144" s="46">
        <v>2.5</v>
      </c>
      <c r="W144" s="46">
        <v>4.5819304226034392</v>
      </c>
      <c r="X144" s="46">
        <v>7.103145565067406E-3</v>
      </c>
      <c r="Y144" s="46">
        <v>2750</v>
      </c>
      <c r="Z144" s="46">
        <v>5</v>
      </c>
      <c r="AA144" s="46">
        <v>1.818181818181818E-3</v>
      </c>
      <c r="AB144" s="46">
        <v>2446683</v>
      </c>
      <c r="AC144" s="46">
        <v>1399760</v>
      </c>
      <c r="AD144" s="46">
        <v>1040674</v>
      </c>
      <c r="AE144" s="46">
        <v>0</v>
      </c>
      <c r="AF144" s="46">
        <v>28.535897783696932</v>
      </c>
      <c r="AG144" s="46">
        <v>0.39555388799206159</v>
      </c>
      <c r="AH144" s="46">
        <v>26.077861893319302</v>
      </c>
      <c r="AI144" s="46">
        <v>3.9555388799206162E-3</v>
      </c>
      <c r="AJ144" s="46">
        <v>0.28535897783696929</v>
      </c>
      <c r="AK144" s="46">
        <v>6.777424865463276E-2</v>
      </c>
      <c r="AL144" s="46">
        <v>12.137480372467961</v>
      </c>
      <c r="AM144" s="46">
        <v>16.325534726692261</v>
      </c>
      <c r="AN144" s="46">
        <v>74.346602274675675</v>
      </c>
      <c r="AO144" s="46" t="s">
        <v>925</v>
      </c>
      <c r="AP144" s="46">
        <v>0.8</v>
      </c>
      <c r="AQ144" s="46">
        <v>11.80991300147083</v>
      </c>
      <c r="AR144" s="46">
        <v>2146.4674324556868</v>
      </c>
      <c r="AS144" s="46" t="s">
        <v>966</v>
      </c>
      <c r="AT144" s="46">
        <v>0</v>
      </c>
      <c r="AU144" s="46">
        <v>0</v>
      </c>
    </row>
    <row r="145" spans="1:47">
      <c r="A145" s="46" t="s">
        <v>170</v>
      </c>
      <c r="B145" s="46" t="s">
        <v>171</v>
      </c>
      <c r="C145" s="46" t="s">
        <v>110</v>
      </c>
      <c r="D145" s="46" t="s">
        <v>170</v>
      </c>
      <c r="E145" s="46">
        <v>2168131</v>
      </c>
      <c r="F145" s="47">
        <v>31106</v>
      </c>
      <c r="G145" s="47">
        <v>11709</v>
      </c>
      <c r="H145" s="47">
        <v>683</v>
      </c>
      <c r="I145" s="47">
        <v>4</v>
      </c>
      <c r="J145" s="47">
        <v>18714</v>
      </c>
      <c r="K145" s="47">
        <v>802</v>
      </c>
      <c r="M145" s="47">
        <v>253</v>
      </c>
      <c r="N145" s="46">
        <v>3003</v>
      </c>
      <c r="O145" s="46">
        <v>1434.691907453931</v>
      </c>
      <c r="P145" s="46">
        <v>16449.05220210402</v>
      </c>
      <c r="Q145" s="46">
        <v>540.05039363396395</v>
      </c>
      <c r="R145" s="46">
        <v>8.7220338888000959E-2</v>
      </c>
      <c r="S145" s="46">
        <v>8.4249084249084255E-2</v>
      </c>
      <c r="T145" s="46">
        <v>2.1957178679354469E-2</v>
      </c>
      <c r="U145" s="46">
        <v>0.61904761904761907</v>
      </c>
      <c r="V145" s="46">
        <v>1.25</v>
      </c>
      <c r="W145" s="46">
        <v>7.3664499845390212</v>
      </c>
      <c r="X145" s="46">
        <v>-2.5902254867020501E-5</v>
      </c>
      <c r="Y145" s="46">
        <v>1118</v>
      </c>
      <c r="Z145" s="46">
        <v>10</v>
      </c>
      <c r="AA145" s="46">
        <v>8.9445438282647581E-3</v>
      </c>
      <c r="AB145" s="46">
        <v>688097</v>
      </c>
      <c r="AC145" s="46">
        <v>648817</v>
      </c>
      <c r="AD145" s="46">
        <v>641007</v>
      </c>
      <c r="AE145" s="46">
        <v>0</v>
      </c>
      <c r="AF145" s="46">
        <v>31.736873832808069</v>
      </c>
      <c r="AG145" s="46">
        <v>1.434691907453931</v>
      </c>
      <c r="AH145" s="46">
        <v>29.9978783569812</v>
      </c>
      <c r="AI145" s="46">
        <v>1.434691907453931E-2</v>
      </c>
      <c r="AJ145" s="46">
        <v>0.31736873832808071</v>
      </c>
      <c r="AK145" s="46">
        <v>0.11253932534519361</v>
      </c>
      <c r="AL145" s="46">
        <v>29.56495709899448</v>
      </c>
      <c r="AM145" s="46">
        <v>29.925175185447738</v>
      </c>
      <c r="AN145" s="46">
        <v>98.796270751228775</v>
      </c>
      <c r="AO145" s="46" t="s">
        <v>925</v>
      </c>
      <c r="AP145" s="46">
        <v>0.8</v>
      </c>
      <c r="AQ145" s="46">
        <v>14.12944144057716</v>
      </c>
      <c r="AR145" s="46">
        <v>1241.1341188524591</v>
      </c>
      <c r="AS145" s="46" t="s">
        <v>965</v>
      </c>
      <c r="AT145" s="46">
        <v>0</v>
      </c>
      <c r="AU145" s="46">
        <v>0</v>
      </c>
    </row>
    <row r="146" spans="1:47">
      <c r="A146" s="46" t="s">
        <v>180</v>
      </c>
      <c r="B146" s="46" t="s">
        <v>181</v>
      </c>
      <c r="C146" s="46" t="s">
        <v>49</v>
      </c>
      <c r="D146" s="46" t="s">
        <v>180</v>
      </c>
      <c r="E146" s="46">
        <v>398970</v>
      </c>
      <c r="F146" s="47">
        <v>28619</v>
      </c>
      <c r="G146" s="47">
        <v>5766</v>
      </c>
      <c r="H146" s="47">
        <v>717</v>
      </c>
      <c r="J146" s="47">
        <v>22136</v>
      </c>
      <c r="K146" s="47">
        <v>14</v>
      </c>
      <c r="L146" s="47">
        <v>4</v>
      </c>
      <c r="M146" s="47">
        <v>291</v>
      </c>
      <c r="N146" s="46">
        <v>4502</v>
      </c>
      <c r="O146" s="46">
        <v>7173.2210441887864</v>
      </c>
      <c r="P146" s="46">
        <v>48639.496704012832</v>
      </c>
      <c r="Q146" s="46">
        <v>1445.221445221445</v>
      </c>
      <c r="R146" s="46">
        <v>0.14747728760106571</v>
      </c>
      <c r="S146" s="46">
        <v>6.4637938693913821E-2</v>
      </c>
      <c r="T146" s="46">
        <v>2.5053286278346552E-2</v>
      </c>
      <c r="U146" s="46">
        <v>1.9095074455899199</v>
      </c>
      <c r="V146" s="46">
        <v>0</v>
      </c>
      <c r="W146" s="46">
        <v>119.37882905624841</v>
      </c>
      <c r="X146" s="46">
        <v>5.5632155515473909E-3</v>
      </c>
      <c r="Y146" s="46">
        <v>3334</v>
      </c>
      <c r="Z146" s="46">
        <v>0</v>
      </c>
      <c r="AA146" s="46">
        <v>0</v>
      </c>
      <c r="AB146" s="46">
        <v>308249</v>
      </c>
      <c r="AC146" s="46">
        <v>158120</v>
      </c>
      <c r="AD146" s="46">
        <v>149393</v>
      </c>
      <c r="AE146" s="46">
        <v>11882</v>
      </c>
      <c r="AF146" s="46">
        <v>77.261197583778227</v>
      </c>
      <c r="AG146" s="46">
        <v>7.1732210441887867</v>
      </c>
      <c r="AH146" s="46">
        <v>76.7082988695892</v>
      </c>
      <c r="AI146" s="46">
        <v>7.1732210441887864E-2</v>
      </c>
      <c r="AJ146" s="46">
        <v>0.77261197583778229</v>
      </c>
      <c r="AK146" s="46">
        <v>0.21455247261698879</v>
      </c>
      <c r="AL146" s="46">
        <v>37.444670025315183</v>
      </c>
      <c r="AM146" s="46">
        <v>39.632052535278341</v>
      </c>
      <c r="AN146" s="46">
        <v>94.480774095623559</v>
      </c>
      <c r="AO146" s="46" t="s">
        <v>925</v>
      </c>
      <c r="AP146" s="46">
        <v>0.8</v>
      </c>
      <c r="AQ146" s="46">
        <v>38.077700077700079</v>
      </c>
      <c r="AR146" s="46">
        <v>371.9637850467289</v>
      </c>
      <c r="AS146" s="46" t="s">
        <v>964</v>
      </c>
      <c r="AT146" s="46">
        <v>11882</v>
      </c>
      <c r="AU146" s="46">
        <v>2.978168784620398E-2</v>
      </c>
    </row>
    <row r="147" spans="1:47">
      <c r="A147" s="46" t="s">
        <v>166</v>
      </c>
      <c r="B147" s="46" t="s">
        <v>167</v>
      </c>
      <c r="C147" s="46" t="s">
        <v>119</v>
      </c>
      <c r="D147" s="46" t="s">
        <v>166</v>
      </c>
      <c r="E147" s="46">
        <v>282833</v>
      </c>
      <c r="F147" s="47">
        <v>28134</v>
      </c>
      <c r="G147" s="47">
        <v>24984</v>
      </c>
      <c r="H147" s="47">
        <v>186</v>
      </c>
      <c r="J147" s="47">
        <v>2964</v>
      </c>
      <c r="N147" s="46">
        <v>0</v>
      </c>
      <c r="O147" s="46">
        <v>9947.2126661316033</v>
      </c>
      <c r="P147" s="46">
        <v>62552.460285751673</v>
      </c>
      <c r="Q147" s="46">
        <v>8833.481241580721</v>
      </c>
      <c r="R147" s="46">
        <v>0.15902192528784359</v>
      </c>
      <c r="T147" s="46">
        <v>6.6112177436553638E-3</v>
      </c>
      <c r="U147" s="46">
        <v>4.028337061894109</v>
      </c>
      <c r="V147" s="46">
        <v>0.1</v>
      </c>
      <c r="W147" s="46">
        <v>272.85157167455202</v>
      </c>
      <c r="X147" s="46">
        <v>-3.405931970625227E-3</v>
      </c>
      <c r="Y147" s="46">
        <v>5402</v>
      </c>
      <c r="Z147" s="46">
        <v>1</v>
      </c>
      <c r="AA147" s="46">
        <v>1.8511662347278789E-4</v>
      </c>
      <c r="AB147" s="46">
        <v>0</v>
      </c>
      <c r="AC147" s="46">
        <v>0</v>
      </c>
      <c r="AD147" s="46">
        <v>0</v>
      </c>
      <c r="AE147" s="46">
        <v>0</v>
      </c>
      <c r="AF147" s="46">
        <v>0</v>
      </c>
      <c r="AG147" s="46">
        <v>9.9472126661316036</v>
      </c>
      <c r="AH147" s="46">
        <v>9.9472126661316036</v>
      </c>
      <c r="AI147" s="46">
        <v>9.9472126661316038E-2</v>
      </c>
      <c r="AJ147" s="46">
        <v>0</v>
      </c>
      <c r="AK147" s="46">
        <v>0.05</v>
      </c>
      <c r="AL147" s="46">
        <v>0</v>
      </c>
      <c r="AM147" s="46">
        <v>0</v>
      </c>
      <c r="AO147" s="46" t="s">
        <v>925</v>
      </c>
      <c r="AP147" s="46">
        <v>0.8</v>
      </c>
      <c r="AQ147" s="46">
        <v>9.9472126661316036</v>
      </c>
      <c r="AR147" s="46">
        <v>3002.6393666934191</v>
      </c>
      <c r="AS147" s="46" t="s">
        <v>963</v>
      </c>
      <c r="AT147" s="46">
        <v>0</v>
      </c>
      <c r="AU147" s="46">
        <v>0</v>
      </c>
    </row>
    <row r="148" spans="1:47">
      <c r="A148" s="46" t="s">
        <v>164</v>
      </c>
      <c r="B148" s="46" t="s">
        <v>165</v>
      </c>
      <c r="C148" s="46" t="s">
        <v>91</v>
      </c>
      <c r="D148" s="46" t="s">
        <v>164</v>
      </c>
      <c r="E148" s="46">
        <v>107457</v>
      </c>
      <c r="F148" s="47">
        <v>27392</v>
      </c>
      <c r="G148" s="47">
        <v>4494</v>
      </c>
      <c r="H148" s="47">
        <v>182</v>
      </c>
      <c r="I148" s="47">
        <v>1</v>
      </c>
      <c r="J148" s="47">
        <v>22716</v>
      </c>
      <c r="K148" s="47">
        <v>1417</v>
      </c>
      <c r="L148" s="47">
        <v>7</v>
      </c>
      <c r="M148" s="47">
        <v>525</v>
      </c>
      <c r="N148" s="46">
        <v>0</v>
      </c>
      <c r="O148" s="46">
        <v>25491.126683231429</v>
      </c>
      <c r="P148" s="46">
        <v>165540.6348585946</v>
      </c>
      <c r="Q148" s="46">
        <v>4182.1379714676568</v>
      </c>
      <c r="R148" s="46">
        <v>0.15398712651432109</v>
      </c>
      <c r="T148" s="46">
        <v>6.6442757009345793E-3</v>
      </c>
      <c r="U148" s="46">
        <v>1.548783677739995</v>
      </c>
      <c r="V148" s="46">
        <v>0.1</v>
      </c>
      <c r="W148" s="46">
        <v>787.15871730752099</v>
      </c>
      <c r="X148" s="46">
        <v>1.099711804225046E-2</v>
      </c>
      <c r="Y148" s="46">
        <v>5921</v>
      </c>
      <c r="Z148" s="46">
        <v>1</v>
      </c>
      <c r="AA148" s="46">
        <v>1.6889039013680119E-4</v>
      </c>
      <c r="AB148" s="46">
        <v>164165</v>
      </c>
      <c r="AC148" s="46">
        <v>85004</v>
      </c>
      <c r="AD148" s="46">
        <v>79161</v>
      </c>
      <c r="AE148" s="46">
        <v>0</v>
      </c>
      <c r="AF148" s="46">
        <v>152.77273700177739</v>
      </c>
      <c r="AG148" s="46">
        <v>25.491126683231428</v>
      </c>
      <c r="AH148" s="46">
        <v>162.98658998483111</v>
      </c>
      <c r="AI148" s="46">
        <v>0.2549112668323143</v>
      </c>
      <c r="AJ148" s="46">
        <v>1.527727370017774</v>
      </c>
      <c r="AK148" s="46">
        <v>5.2113868803335288E-2</v>
      </c>
      <c r="AL148" s="46">
        <v>73.667606577514732</v>
      </c>
      <c r="AM148" s="46">
        <v>79.105130424262725</v>
      </c>
      <c r="AN148" s="46">
        <v>93.126205825608224</v>
      </c>
      <c r="AO148" s="46" t="s">
        <v>925</v>
      </c>
      <c r="AP148" s="46">
        <v>0.8</v>
      </c>
      <c r="AQ148" s="46">
        <v>86.600221483942406</v>
      </c>
      <c r="AR148" s="46">
        <v>-796.34375000000011</v>
      </c>
      <c r="AS148" s="46" t="s">
        <v>926</v>
      </c>
      <c r="AT148" s="46">
        <v>0</v>
      </c>
      <c r="AU148" s="46">
        <v>0</v>
      </c>
    </row>
    <row r="149" spans="1:47">
      <c r="A149" s="46" t="s">
        <v>193</v>
      </c>
      <c r="B149" s="46" t="s">
        <v>194</v>
      </c>
      <c r="C149" s="46" t="s">
        <v>49</v>
      </c>
      <c r="D149" s="46" t="s">
        <v>193</v>
      </c>
      <c r="E149" s="46">
        <v>11614316</v>
      </c>
      <c r="F149" s="47">
        <v>26654</v>
      </c>
      <c r="G149" s="47">
        <v>2196</v>
      </c>
      <c r="H149" s="47">
        <v>780</v>
      </c>
      <c r="I149" s="47">
        <v>6</v>
      </c>
      <c r="J149" s="47">
        <v>23678</v>
      </c>
      <c r="K149" s="47">
        <v>147</v>
      </c>
      <c r="M149" s="47">
        <v>350</v>
      </c>
      <c r="N149" s="46">
        <v>0</v>
      </c>
      <c r="O149" s="46">
        <v>229.49263650136609</v>
      </c>
      <c r="P149" s="46">
        <v>1140.1618485324491</v>
      </c>
      <c r="Q149" s="46">
        <v>18.907699773279809</v>
      </c>
      <c r="R149" s="46">
        <v>0.20128075395327061</v>
      </c>
      <c r="T149" s="46">
        <v>2.9263900352667519E-2</v>
      </c>
      <c r="U149" s="46">
        <v>19.11428571428571</v>
      </c>
      <c r="V149" s="46">
        <v>14</v>
      </c>
      <c r="W149" s="46">
        <v>0.82287608302915616</v>
      </c>
      <c r="X149" s="46">
        <v>1.8720063847722831E-3</v>
      </c>
      <c r="Y149" s="46">
        <v>669</v>
      </c>
      <c r="Z149" s="46">
        <v>14</v>
      </c>
      <c r="AA149" s="46">
        <v>2.0926756352765322E-2</v>
      </c>
      <c r="AB149" s="46">
        <v>199874</v>
      </c>
      <c r="AC149" s="46">
        <v>125187</v>
      </c>
      <c r="AD149" s="46">
        <v>75028</v>
      </c>
      <c r="AE149" s="46">
        <v>0</v>
      </c>
      <c r="AF149" s="46">
        <v>1.720927861787126</v>
      </c>
      <c r="AG149" s="46">
        <v>0.22949263650136609</v>
      </c>
      <c r="AH149" s="46">
        <v>1.7783277121097789</v>
      </c>
      <c r="AI149" s="46">
        <v>2.29492636501366E-3</v>
      </c>
      <c r="AJ149" s="46">
        <v>1.7209278617871259E-2</v>
      </c>
      <c r="AK149" s="46">
        <v>2.8499310678304262E-3</v>
      </c>
      <c r="AL149" s="46">
        <v>0.6459958554597619</v>
      </c>
      <c r="AM149" s="46">
        <v>1.0778680380316841</v>
      </c>
      <c r="AN149" s="46">
        <v>59.93274062003244</v>
      </c>
      <c r="AO149" s="46" t="s">
        <v>925</v>
      </c>
      <c r="AP149" s="46">
        <v>0.8</v>
      </c>
      <c r="AQ149" s="46">
        <v>0.91786378121621626</v>
      </c>
      <c r="AR149" s="46">
        <v>60599.830815709967</v>
      </c>
      <c r="AS149" s="46" t="s">
        <v>962</v>
      </c>
      <c r="AT149" s="46">
        <v>0</v>
      </c>
      <c r="AU149" s="46">
        <v>0</v>
      </c>
    </row>
    <row r="150" spans="1:47">
      <c r="A150" s="46" t="s">
        <v>184</v>
      </c>
      <c r="B150" s="46" t="s">
        <v>185</v>
      </c>
      <c r="C150" s="46" t="s">
        <v>91</v>
      </c>
      <c r="D150" s="46" t="s">
        <v>184</v>
      </c>
      <c r="E150" s="46">
        <v>77453</v>
      </c>
      <c r="F150" s="47">
        <v>26408</v>
      </c>
      <c r="G150" s="47">
        <v>4362</v>
      </c>
      <c r="H150" s="47">
        <v>141</v>
      </c>
      <c r="J150" s="47">
        <v>21905</v>
      </c>
      <c r="L150" s="47">
        <v>31</v>
      </c>
      <c r="N150" s="46">
        <v>0</v>
      </c>
      <c r="O150" s="46">
        <v>34095.51599034253</v>
      </c>
      <c r="P150" s="46">
        <v>322567.23432275059</v>
      </c>
      <c r="Q150" s="46">
        <v>5631.8025124914466</v>
      </c>
      <c r="R150" s="46">
        <v>0.1057004939200602</v>
      </c>
      <c r="T150" s="46">
        <v>5.3392911239018483E-3</v>
      </c>
      <c r="U150" s="46">
        <v>1.3273631840796021</v>
      </c>
      <c r="V150" s="46">
        <v>1</v>
      </c>
      <c r="W150" s="46">
        <v>492.09566723413832</v>
      </c>
      <c r="X150" s="46">
        <v>-6.3755998817490436E-3</v>
      </c>
      <c r="Y150" s="46">
        <v>2668</v>
      </c>
      <c r="Z150" s="46">
        <v>1</v>
      </c>
      <c r="AA150" s="46">
        <v>3.7481259370314841E-4</v>
      </c>
      <c r="AB150" s="46">
        <v>117246</v>
      </c>
      <c r="AC150" s="46">
        <v>57085</v>
      </c>
      <c r="AD150" s="46">
        <v>51392</v>
      </c>
      <c r="AE150" s="46">
        <v>8530</v>
      </c>
      <c r="AF150" s="46">
        <v>151.37696409435401</v>
      </c>
      <c r="AG150" s="46">
        <v>34.095515990342527</v>
      </c>
      <c r="AH150" s="46">
        <v>170.33478367526109</v>
      </c>
      <c r="AI150" s="46">
        <v>0.34095515990342529</v>
      </c>
      <c r="AJ150" s="46">
        <v>1.5137696409435399</v>
      </c>
      <c r="AK150" s="46">
        <v>0.45059584522226381</v>
      </c>
      <c r="AL150" s="46">
        <v>66.352497643732335</v>
      </c>
      <c r="AM150" s="46">
        <v>73.702761674822156</v>
      </c>
      <c r="AN150" s="46">
        <v>90.02715249189805</v>
      </c>
      <c r="AO150" s="46" t="s">
        <v>927</v>
      </c>
      <c r="AP150" s="46">
        <v>0.94499999999999995</v>
      </c>
      <c r="AQ150" s="46">
        <v>105.62113152492481</v>
      </c>
      <c r="AR150" s="46">
        <v>-167.30877336608</v>
      </c>
      <c r="AS150" s="46" t="s">
        <v>926</v>
      </c>
      <c r="AT150" s="46">
        <v>8530</v>
      </c>
      <c r="AU150" s="46">
        <v>0.1101313054368456</v>
      </c>
    </row>
    <row r="151" spans="1:47">
      <c r="A151" s="46" t="s">
        <v>139</v>
      </c>
      <c r="B151" s="46" t="s">
        <v>140</v>
      </c>
      <c r="C151" s="46" t="s">
        <v>85</v>
      </c>
      <c r="D151" s="46" t="s">
        <v>139</v>
      </c>
      <c r="E151" s="46">
        <v>12606395</v>
      </c>
      <c r="F151" s="47">
        <v>25522</v>
      </c>
      <c r="G151" s="47">
        <v>538</v>
      </c>
      <c r="H151" s="47">
        <v>161</v>
      </c>
      <c r="J151" s="47">
        <v>24823</v>
      </c>
      <c r="L151" s="47">
        <v>5</v>
      </c>
      <c r="N151" s="46">
        <v>0</v>
      </c>
      <c r="O151" s="46">
        <v>202.4528027243316</v>
      </c>
      <c r="P151" s="46">
        <v>4793.6781292352016</v>
      </c>
      <c r="Q151" s="46">
        <v>4.2676752552970143</v>
      </c>
      <c r="R151" s="46">
        <v>4.2233290860650988E-2</v>
      </c>
      <c r="T151" s="46">
        <v>6.308283049917718E-3</v>
      </c>
      <c r="U151" s="46">
        <v>0.01</v>
      </c>
      <c r="V151" s="46">
        <v>0</v>
      </c>
      <c r="W151" s="46">
        <v>0.6651952668240434</v>
      </c>
      <c r="X151" s="46">
        <v>-7.0734545545341728E-3</v>
      </c>
      <c r="Y151" s="46">
        <v>587</v>
      </c>
      <c r="Z151" s="46">
        <v>0</v>
      </c>
      <c r="AA151" s="46">
        <v>0</v>
      </c>
      <c r="AB151" s="46">
        <v>1897214</v>
      </c>
      <c r="AC151" s="46">
        <v>1815764</v>
      </c>
      <c r="AD151" s="46">
        <v>1421442</v>
      </c>
      <c r="AE151" s="46">
        <v>0</v>
      </c>
      <c r="AF151" s="46">
        <v>15.049615691083771</v>
      </c>
      <c r="AG151" s="46">
        <v>0.20245280272433161</v>
      </c>
      <c r="AH151" s="46">
        <v>13.747106924699731</v>
      </c>
      <c r="AI151" s="46">
        <v>2.0245280272433159E-3</v>
      </c>
      <c r="AJ151" s="46">
        <v>0.1504961569108377</v>
      </c>
      <c r="AK151" s="46">
        <v>0.16581266888749721</v>
      </c>
      <c r="AL151" s="46">
        <v>11.275562918661519</v>
      </c>
      <c r="AM151" s="46">
        <v>14.40351504137384</v>
      </c>
      <c r="AN151" s="46">
        <v>78.283411280320578</v>
      </c>
      <c r="AO151" s="46" t="s">
        <v>925</v>
      </c>
      <c r="AP151" s="46">
        <v>0.8</v>
      </c>
      <c r="AQ151" s="46">
        <v>6.2222990791578399</v>
      </c>
      <c r="AR151" s="46">
        <v>961.5927020044968</v>
      </c>
      <c r="AS151" s="46" t="s">
        <v>961</v>
      </c>
      <c r="AT151" s="46">
        <v>0</v>
      </c>
      <c r="AU151" s="46">
        <v>0</v>
      </c>
    </row>
    <row r="152" spans="1:47">
      <c r="A152" s="46" t="s">
        <v>178</v>
      </c>
      <c r="B152" s="46" t="s">
        <v>179</v>
      </c>
      <c r="C152" s="46" t="s">
        <v>85</v>
      </c>
      <c r="D152" s="46" t="s">
        <v>178</v>
      </c>
      <c r="E152" s="46">
        <v>21138191</v>
      </c>
      <c r="F152" s="47">
        <v>25197</v>
      </c>
      <c r="G152" s="47">
        <v>4332</v>
      </c>
      <c r="H152" s="47">
        <v>672</v>
      </c>
      <c r="I152" s="47">
        <v>1</v>
      </c>
      <c r="J152" s="47">
        <v>20193</v>
      </c>
      <c r="K152" s="47">
        <v>188</v>
      </c>
      <c r="M152" s="47">
        <v>1217</v>
      </c>
      <c r="N152" s="46">
        <v>5294</v>
      </c>
      <c r="O152" s="46">
        <v>119.20130724526049</v>
      </c>
      <c r="P152" s="46">
        <v>2625.7119164076062</v>
      </c>
      <c r="Q152" s="46">
        <v>20.493712068360061</v>
      </c>
      <c r="R152" s="46">
        <v>4.5397709665097978E-2</v>
      </c>
      <c r="S152" s="46">
        <v>0.22988288628636189</v>
      </c>
      <c r="T152" s="46">
        <v>2.6669841647815221E-2</v>
      </c>
      <c r="U152" s="46">
        <v>2.481632653061224</v>
      </c>
      <c r="V152" s="46">
        <v>0.2857142857142857</v>
      </c>
      <c r="W152" s="46">
        <v>2.465408970629781</v>
      </c>
      <c r="X152" s="46">
        <v>-1.402732282119872E-3</v>
      </c>
      <c r="Y152" s="46">
        <v>3648</v>
      </c>
      <c r="Z152" s="46">
        <v>4</v>
      </c>
      <c r="AA152" s="46">
        <v>1.0964912280701749E-3</v>
      </c>
      <c r="AB152" s="46">
        <v>1488256</v>
      </c>
      <c r="AC152" s="46">
        <v>942853</v>
      </c>
      <c r="AD152" s="46">
        <v>545403</v>
      </c>
      <c r="AE152" s="46">
        <v>0</v>
      </c>
      <c r="AF152" s="46">
        <v>7.0406024810732388</v>
      </c>
      <c r="AG152" s="46">
        <v>0.1192013072452605</v>
      </c>
      <c r="AH152" s="46">
        <v>6.4557435402111754</v>
      </c>
      <c r="AI152" s="46">
        <v>1.1920130724526049E-3</v>
      </c>
      <c r="AJ152" s="46">
        <v>7.0406024810732382E-2</v>
      </c>
      <c r="AK152" s="46">
        <v>7.121233789589658E-2</v>
      </c>
      <c r="AL152" s="46">
        <v>2.5801782186564588</v>
      </c>
      <c r="AM152" s="46">
        <v>4.4604242624167796</v>
      </c>
      <c r="AN152" s="46">
        <v>57.8460268992091</v>
      </c>
      <c r="AO152" s="46" t="s">
        <v>925</v>
      </c>
      <c r="AP152" s="46">
        <v>0.8</v>
      </c>
      <c r="AQ152" s="46">
        <v>2.9354422996745559</v>
      </c>
      <c r="AR152" s="46">
        <v>2354.386883013352</v>
      </c>
      <c r="AS152" s="46" t="s">
        <v>960</v>
      </c>
      <c r="AT152" s="46">
        <v>0</v>
      </c>
      <c r="AU152" s="46">
        <v>0</v>
      </c>
    </row>
    <row r="153" spans="1:47">
      <c r="A153" s="46" t="s">
        <v>816</v>
      </c>
      <c r="B153" s="46" t="s">
        <v>959</v>
      </c>
      <c r="C153" s="46" t="s">
        <v>119</v>
      </c>
      <c r="D153" s="46" t="s">
        <v>816</v>
      </c>
      <c r="E153" s="46">
        <v>16567841</v>
      </c>
      <c r="F153" s="47">
        <v>24261</v>
      </c>
      <c r="G153" s="47">
        <v>9744</v>
      </c>
      <c r="H153" s="47">
        <v>1335</v>
      </c>
      <c r="J153" s="47">
        <v>13182</v>
      </c>
      <c r="M153" s="46" t="s">
        <v>47</v>
      </c>
      <c r="N153" s="46">
        <v>0</v>
      </c>
      <c r="O153" s="46">
        <v>146.43428796787711</v>
      </c>
      <c r="P153" s="46">
        <v>2417.1284598880452</v>
      </c>
      <c r="Q153" s="46">
        <v>58.812732449569019</v>
      </c>
      <c r="R153" s="46">
        <v>6.0581922060799168E-2</v>
      </c>
      <c r="T153" s="46">
        <v>5.5026585878570553E-2</v>
      </c>
      <c r="U153" s="46">
        <v>0.01</v>
      </c>
      <c r="V153" s="46">
        <v>0.1</v>
      </c>
      <c r="W153" s="46">
        <v>0.62858435895695253</v>
      </c>
      <c r="X153" s="46">
        <v>-9.6341501237859929E-3</v>
      </c>
      <c r="Y153" s="46">
        <v>729</v>
      </c>
      <c r="Z153" s="46">
        <v>2</v>
      </c>
      <c r="AA153" s="46">
        <v>2.7434842249657058E-3</v>
      </c>
      <c r="AB153" s="46">
        <v>1504914</v>
      </c>
      <c r="AC153" s="46">
        <v>1203131</v>
      </c>
      <c r="AD153" s="46">
        <v>810010</v>
      </c>
      <c r="AE153" s="46">
        <v>0</v>
      </c>
      <c r="AF153" s="46">
        <v>9.0833440518894406</v>
      </c>
      <c r="AG153" s="46">
        <v>0.14643428796787711</v>
      </c>
      <c r="AH153" s="46">
        <v>8.3214439346683733</v>
      </c>
      <c r="AI153" s="46">
        <v>1.464342879678771E-3</v>
      </c>
      <c r="AJ153" s="46">
        <v>9.0833440518894401E-2</v>
      </c>
      <c r="AK153" s="46">
        <v>3.5900875678369921E-2</v>
      </c>
      <c r="AL153" s="46">
        <v>4.8890498164486251</v>
      </c>
      <c r="AM153" s="46">
        <v>7.2618454027896577</v>
      </c>
      <c r="AN153" s="46">
        <v>67.325170742005653</v>
      </c>
      <c r="AO153" s="46" t="s">
        <v>925</v>
      </c>
      <c r="AP153" s="46">
        <v>0.8</v>
      </c>
      <c r="AQ153" s="46">
        <v>3.7797719087236539</v>
      </c>
      <c r="AR153" s="46">
        <v>4611.3240164761264</v>
      </c>
      <c r="AS153" s="46" t="s">
        <v>958</v>
      </c>
      <c r="AT153" s="46">
        <v>0</v>
      </c>
      <c r="AU153" s="46">
        <v>0</v>
      </c>
    </row>
    <row r="154" spans="1:47">
      <c r="A154" s="46" t="s">
        <v>84</v>
      </c>
      <c r="B154" s="46" t="s">
        <v>86</v>
      </c>
      <c r="C154" s="46" t="s">
        <v>85</v>
      </c>
      <c r="D154" s="46" t="s">
        <v>84</v>
      </c>
      <c r="E154" s="46">
        <v>1274986</v>
      </c>
      <c r="F154" s="47">
        <v>24201</v>
      </c>
      <c r="G154" s="47">
        <v>1176</v>
      </c>
      <c r="H154" s="47">
        <v>762</v>
      </c>
      <c r="J154" s="47">
        <v>22263</v>
      </c>
      <c r="M154" s="47">
        <v>150</v>
      </c>
      <c r="N154" s="46">
        <v>0</v>
      </c>
      <c r="O154" s="46">
        <v>1898.1384893638051</v>
      </c>
      <c r="P154" s="46">
        <v>28131.68144591392</v>
      </c>
      <c r="Q154" s="46">
        <v>92.236306908468009</v>
      </c>
      <c r="R154" s="46">
        <v>6.7473339374085173E-2</v>
      </c>
      <c r="T154" s="46">
        <v>3.1486302218916573E-2</v>
      </c>
      <c r="U154" s="46">
        <v>1.5203045685279191</v>
      </c>
      <c r="V154" s="46">
        <v>0</v>
      </c>
      <c r="W154" s="46">
        <v>6.7115582893795356</v>
      </c>
      <c r="X154" s="46">
        <v>-9.7950549556246394E-3</v>
      </c>
      <c r="Y154" s="46">
        <v>599</v>
      </c>
      <c r="Z154" s="46">
        <v>0</v>
      </c>
      <c r="AA154" s="46">
        <v>0</v>
      </c>
      <c r="AB154" s="46">
        <v>2051003</v>
      </c>
      <c r="AC154" s="46">
        <v>950884</v>
      </c>
      <c r="AD154" s="46">
        <v>914321</v>
      </c>
      <c r="AE154" s="46">
        <v>0</v>
      </c>
      <c r="AF154" s="46">
        <v>160.86474675016041</v>
      </c>
      <c r="AG154" s="46">
        <v>1.8981384893638049</v>
      </c>
      <c r="AH154" s="46">
        <v>146.67641056450819</v>
      </c>
      <c r="AI154" s="46">
        <v>1.8981384893638049E-2</v>
      </c>
      <c r="AJ154" s="46">
        <v>1.608647467501604</v>
      </c>
      <c r="AK154" s="46">
        <v>0.18415888488187321</v>
      </c>
      <c r="AL154" s="46">
        <v>71.712238408892333</v>
      </c>
      <c r="AM154" s="46">
        <v>74.579956172067767</v>
      </c>
      <c r="AN154" s="46">
        <v>96.154841179365732</v>
      </c>
      <c r="AO154" s="46" t="s">
        <v>923</v>
      </c>
      <c r="AP154" s="46">
        <v>0.8</v>
      </c>
      <c r="AQ154" s="46">
        <v>66.244037189427971</v>
      </c>
      <c r="AR154" s="46">
        <v>50.988074957410348</v>
      </c>
      <c r="AS154" s="46" t="s">
        <v>957</v>
      </c>
      <c r="AT154" s="46">
        <v>0</v>
      </c>
      <c r="AU154" s="46">
        <v>0</v>
      </c>
    </row>
    <row r="155" spans="1:47">
      <c r="A155" s="46" t="s">
        <v>174</v>
      </c>
      <c r="B155" s="46" t="s">
        <v>175</v>
      </c>
      <c r="C155" s="46" t="s">
        <v>85</v>
      </c>
      <c r="D155" s="46" t="s">
        <v>174</v>
      </c>
      <c r="E155" s="46">
        <v>5724796</v>
      </c>
      <c r="F155" s="47">
        <v>22418</v>
      </c>
      <c r="G155" s="47">
        <v>3123</v>
      </c>
      <c r="H155" s="47">
        <v>370</v>
      </c>
      <c r="J155" s="47">
        <v>18925</v>
      </c>
      <c r="M155" s="47">
        <v>574</v>
      </c>
      <c r="N155" s="46">
        <v>4554</v>
      </c>
      <c r="O155" s="46">
        <v>391.59473979509488</v>
      </c>
      <c r="P155" s="46">
        <v>5656.7954561175629</v>
      </c>
      <c r="Q155" s="46">
        <v>54.552162208050731</v>
      </c>
      <c r="R155" s="46">
        <v>6.9225543478260876E-2</v>
      </c>
      <c r="S155" s="46">
        <v>0.12604303908651729</v>
      </c>
      <c r="T155" s="46">
        <v>1.65045945222589E-2</v>
      </c>
      <c r="U155" s="46">
        <v>0.63850027979854507</v>
      </c>
      <c r="V155" s="46">
        <v>0.5</v>
      </c>
      <c r="W155" s="46">
        <v>2.847263029110557</v>
      </c>
      <c r="X155" s="46">
        <v>1.850328912064485E-3</v>
      </c>
      <c r="Y155" s="46">
        <v>1141</v>
      </c>
      <c r="Z155" s="46">
        <v>1</v>
      </c>
      <c r="AA155" s="46">
        <v>8.7642418930762491E-4</v>
      </c>
      <c r="AB155" s="46">
        <v>1295601</v>
      </c>
      <c r="AC155" s="46">
        <v>734721</v>
      </c>
      <c r="AD155" s="46">
        <v>560880</v>
      </c>
      <c r="AE155" s="46">
        <v>0</v>
      </c>
      <c r="AF155" s="46">
        <v>22.631391581464211</v>
      </c>
      <c r="AG155" s="46">
        <v>0.3915947397950949</v>
      </c>
      <c r="AH155" s="46">
        <v>20.759847163112891</v>
      </c>
      <c r="AI155" s="46">
        <v>3.9159473979509486E-3</v>
      </c>
      <c r="AJ155" s="46">
        <v>0.22631391581464211</v>
      </c>
      <c r="AK155" s="46">
        <v>9.237010366832285E-2</v>
      </c>
      <c r="AL155" s="46">
        <v>9.7973796795553945</v>
      </c>
      <c r="AM155" s="46">
        <v>12.83401190190882</v>
      </c>
      <c r="AN155" s="46">
        <v>76.339181811871455</v>
      </c>
      <c r="AO155" s="46" t="s">
        <v>925</v>
      </c>
      <c r="AP155" s="46">
        <v>0.8</v>
      </c>
      <c r="AQ155" s="46">
        <v>9.4441513723807802</v>
      </c>
      <c r="AR155" s="46">
        <v>1638.9461043872921</v>
      </c>
      <c r="AS155" s="46" t="s">
        <v>956</v>
      </c>
      <c r="AT155" s="46">
        <v>0</v>
      </c>
      <c r="AU155" s="46">
        <v>0</v>
      </c>
    </row>
    <row r="156" spans="1:47">
      <c r="A156" s="46" t="s">
        <v>70</v>
      </c>
      <c r="B156" s="46" t="s">
        <v>71</v>
      </c>
      <c r="C156" s="46" t="s">
        <v>64</v>
      </c>
      <c r="D156" s="46" t="s">
        <v>70</v>
      </c>
      <c r="E156" s="46">
        <v>1356683</v>
      </c>
      <c r="F156" s="47">
        <v>19856</v>
      </c>
      <c r="G156" s="47">
        <v>21</v>
      </c>
      <c r="H156" s="47">
        <v>122</v>
      </c>
      <c r="J156" s="47">
        <v>19713</v>
      </c>
      <c r="M156" s="47">
        <v>1</v>
      </c>
      <c r="N156" s="46">
        <v>0</v>
      </c>
      <c r="O156" s="46">
        <v>1463.569603216079</v>
      </c>
      <c r="P156" s="46">
        <v>16685.843339969619</v>
      </c>
      <c r="Q156" s="46">
        <v>1.547892912345773</v>
      </c>
      <c r="R156" s="46">
        <v>8.7713253288805249E-2</v>
      </c>
      <c r="T156" s="46">
        <v>6.1442385173247384E-3</v>
      </c>
      <c r="U156" s="46">
        <v>1.555555555555556</v>
      </c>
      <c r="V156" s="46">
        <v>0</v>
      </c>
      <c r="W156" s="46">
        <v>0.1474183726043593</v>
      </c>
      <c r="X156" s="46">
        <v>6.1330337508186507E-3</v>
      </c>
      <c r="Y156" s="46">
        <v>14</v>
      </c>
      <c r="Z156" s="46">
        <v>0</v>
      </c>
      <c r="AA156" s="46">
        <v>0</v>
      </c>
      <c r="AB156" s="46">
        <v>0</v>
      </c>
      <c r="AC156" s="46">
        <v>0</v>
      </c>
      <c r="AD156" s="46">
        <v>0</v>
      </c>
      <c r="AE156" s="46">
        <v>0</v>
      </c>
      <c r="AF156" s="46">
        <v>0</v>
      </c>
      <c r="AG156" s="46">
        <v>1.463569603216079</v>
      </c>
      <c r="AH156" s="46">
        <v>1.463569603216079</v>
      </c>
      <c r="AI156" s="46">
        <v>1.463569603216079E-2</v>
      </c>
      <c r="AJ156" s="46">
        <v>0</v>
      </c>
      <c r="AK156" s="46">
        <v>0.05</v>
      </c>
      <c r="AL156" s="46">
        <v>0</v>
      </c>
      <c r="AM156" s="46">
        <v>0</v>
      </c>
      <c r="AO156" s="46" t="s">
        <v>925</v>
      </c>
      <c r="AP156" s="46">
        <v>0.8</v>
      </c>
      <c r="AQ156" s="46">
        <v>1.463569603216079</v>
      </c>
      <c r="AR156" s="46">
        <v>3426.8215198391949</v>
      </c>
      <c r="AS156" s="46" t="s">
        <v>955</v>
      </c>
      <c r="AT156" s="46">
        <v>0</v>
      </c>
      <c r="AU156" s="46">
        <v>0</v>
      </c>
    </row>
    <row r="157" spans="1:47">
      <c r="A157" s="46" t="s">
        <v>548</v>
      </c>
      <c r="B157" s="46" t="s">
        <v>954</v>
      </c>
      <c r="C157" s="46" t="s">
        <v>85</v>
      </c>
      <c r="D157" s="46" t="s">
        <v>548</v>
      </c>
      <c r="E157" s="46">
        <v>21775381</v>
      </c>
      <c r="F157" s="47">
        <v>19636</v>
      </c>
      <c r="G157" s="47">
        <v>1495</v>
      </c>
      <c r="H157" s="47">
        <v>333</v>
      </c>
      <c r="J157" s="47">
        <v>17808</v>
      </c>
      <c r="K157" s="47">
        <v>319</v>
      </c>
      <c r="M157" s="47">
        <v>276</v>
      </c>
      <c r="N157" s="46">
        <v>503</v>
      </c>
      <c r="O157" s="46">
        <v>90.175230458654198</v>
      </c>
      <c r="P157" s="46">
        <v>1106.0242757635331</v>
      </c>
      <c r="Q157" s="46">
        <v>6.8655515143454897</v>
      </c>
      <c r="R157" s="46">
        <v>8.1530968564322515E-2</v>
      </c>
      <c r="S157" s="46">
        <v>0.54870775347912526</v>
      </c>
      <c r="T157" s="46">
        <v>1.695864738235893E-2</v>
      </c>
      <c r="U157" s="46">
        <v>3.3851351351351351</v>
      </c>
      <c r="V157" s="46">
        <v>15</v>
      </c>
      <c r="W157" s="46">
        <v>1.314721952675429</v>
      </c>
      <c r="X157" s="46">
        <v>-9.1888429893616091E-3</v>
      </c>
      <c r="Y157" s="46">
        <v>2004</v>
      </c>
      <c r="Z157" s="46">
        <v>15</v>
      </c>
      <c r="AA157" s="46">
        <v>7.4850299401197596E-3</v>
      </c>
      <c r="AB157" s="46">
        <v>1192663</v>
      </c>
      <c r="AC157" s="46">
        <v>1108731</v>
      </c>
      <c r="AD157" s="46">
        <v>725952</v>
      </c>
      <c r="AE157" s="46">
        <v>0</v>
      </c>
      <c r="AF157" s="46">
        <v>5.4771165657216283</v>
      </c>
      <c r="AG157" s="46">
        <v>9.0175230458654193E-2</v>
      </c>
      <c r="AH157" s="46">
        <v>5.0195801396081201</v>
      </c>
      <c r="AI157" s="46">
        <v>9.0175230458654199E-4</v>
      </c>
      <c r="AJ157" s="46">
        <v>5.4771165657216278E-2</v>
      </c>
      <c r="AK157" s="46">
        <v>5.550763956782203E-2</v>
      </c>
      <c r="AL157" s="46">
        <v>3.333819968523168</v>
      </c>
      <c r="AM157" s="46">
        <v>5.0916721043824671</v>
      </c>
      <c r="AN157" s="46">
        <v>65.475936002510977</v>
      </c>
      <c r="AO157" s="46" t="s">
        <v>925</v>
      </c>
      <c r="AP157" s="46">
        <v>0.8</v>
      </c>
      <c r="AQ157" s="46">
        <v>2.281021856747306</v>
      </c>
      <c r="AR157" s="46">
        <v>3049.984590882766</v>
      </c>
      <c r="AS157" s="46" t="s">
        <v>953</v>
      </c>
      <c r="AT157" s="46">
        <v>0</v>
      </c>
      <c r="AU157" s="46">
        <v>0</v>
      </c>
    </row>
    <row r="158" spans="1:47">
      <c r="A158" s="46" t="s">
        <v>108</v>
      </c>
      <c r="B158" s="46" t="s">
        <v>107</v>
      </c>
      <c r="C158" s="46" t="s">
        <v>67</v>
      </c>
      <c r="D158" s="46" t="s">
        <v>106</v>
      </c>
      <c r="E158" s="46">
        <v>23882495</v>
      </c>
      <c r="F158" s="47">
        <v>17362</v>
      </c>
      <c r="G158" s="47">
        <v>546</v>
      </c>
      <c r="H158" s="47">
        <v>850</v>
      </c>
      <c r="J158" s="47">
        <v>15966</v>
      </c>
      <c r="K158" s="47">
        <v>11</v>
      </c>
      <c r="M158" s="47">
        <v>60</v>
      </c>
      <c r="N158" s="46">
        <v>26889</v>
      </c>
      <c r="O158" s="46">
        <v>72.697597131288006</v>
      </c>
      <c r="P158" s="46">
        <v>39787.869734715743</v>
      </c>
      <c r="Q158" s="46">
        <v>2.2861932976433161</v>
      </c>
      <c r="R158" s="46">
        <v>1.8271296658000731E-3</v>
      </c>
      <c r="S158" s="46">
        <v>2.23139573803414E-3</v>
      </c>
      <c r="T158" s="46">
        <v>4.8957493376339131E-2</v>
      </c>
      <c r="U158" s="46">
        <v>1.883870967741935</v>
      </c>
      <c r="V158" s="46">
        <v>0</v>
      </c>
      <c r="W158" s="46">
        <v>0.17466468940655369</v>
      </c>
      <c r="X158" s="46">
        <v>-2.4770631811541119E-3</v>
      </c>
      <c r="Y158" s="46">
        <v>292</v>
      </c>
      <c r="Z158" s="46">
        <v>0</v>
      </c>
      <c r="AA158" s="46">
        <v>0</v>
      </c>
      <c r="AB158" s="46">
        <v>35306926</v>
      </c>
      <c r="AC158" s="46">
        <v>18766646</v>
      </c>
      <c r="AD158" s="46">
        <v>16540280</v>
      </c>
      <c r="AE158" s="46">
        <v>274304</v>
      </c>
      <c r="AF158" s="46">
        <v>147.83600289668229</v>
      </c>
      <c r="AG158" s="46">
        <v>7.2697597131288011E-2</v>
      </c>
      <c r="AH158" s="46">
        <v>133.12510020414541</v>
      </c>
      <c r="AI158" s="46">
        <v>7.269759713128801E-4</v>
      </c>
      <c r="AJ158" s="46">
        <v>1.4783600289668231</v>
      </c>
      <c r="AK158" s="46">
        <v>0.28431284084849601</v>
      </c>
      <c r="AL158" s="46">
        <v>69.256918090006934</v>
      </c>
      <c r="AM158" s="46">
        <v>78.579084806675354</v>
      </c>
      <c r="AN158" s="46">
        <v>88.13658018593199</v>
      </c>
      <c r="AO158" s="46" t="s">
        <v>925</v>
      </c>
      <c r="AP158" s="46">
        <v>0.8</v>
      </c>
      <c r="AQ158" s="46">
        <v>59.207098755804203</v>
      </c>
      <c r="AR158" s="46">
        <v>94.903392438992</v>
      </c>
      <c r="AS158" s="46" t="s">
        <v>952</v>
      </c>
      <c r="AT158" s="46">
        <v>274304</v>
      </c>
      <c r="AU158" s="46">
        <v>1.1485567148658459E-2</v>
      </c>
    </row>
    <row r="159" spans="1:47">
      <c r="A159" s="46" t="s">
        <v>141</v>
      </c>
      <c r="B159" s="46" t="s">
        <v>142</v>
      </c>
      <c r="C159" s="46" t="s">
        <v>119</v>
      </c>
      <c r="D159" s="46" t="s">
        <v>141</v>
      </c>
      <c r="E159" s="46">
        <v>11393687</v>
      </c>
      <c r="F159" s="47">
        <v>16042</v>
      </c>
      <c r="G159" s="47">
        <v>2972</v>
      </c>
      <c r="H159" s="47">
        <v>136</v>
      </c>
      <c r="J159" s="47">
        <v>12934</v>
      </c>
      <c r="L159" s="47">
        <v>1</v>
      </c>
      <c r="N159" s="46">
        <v>0</v>
      </c>
      <c r="O159" s="46">
        <v>140.7972678203289</v>
      </c>
      <c r="P159" s="46">
        <v>2662.746484083686</v>
      </c>
      <c r="Q159" s="46">
        <v>26.084620369157062</v>
      </c>
      <c r="R159" s="46">
        <v>5.2876707813504287E-2</v>
      </c>
      <c r="T159" s="46">
        <v>8.47774591696796E-3</v>
      </c>
      <c r="U159" s="46">
        <v>2.0050125313283211</v>
      </c>
      <c r="V159" s="46">
        <v>0.1</v>
      </c>
      <c r="W159" s="46">
        <v>1.00306173309583</v>
      </c>
      <c r="X159" s="46">
        <v>-1.142484537115843E-2</v>
      </c>
      <c r="Y159" s="46">
        <v>800</v>
      </c>
      <c r="Z159" s="46">
        <v>1</v>
      </c>
      <c r="AA159" s="46">
        <v>1.25E-3</v>
      </c>
      <c r="AB159" s="46">
        <v>288900</v>
      </c>
      <c r="AC159" s="46">
        <v>245004</v>
      </c>
      <c r="AD159" s="46">
        <v>199740</v>
      </c>
      <c r="AE159" s="46">
        <v>0</v>
      </c>
      <c r="AF159" s="46">
        <v>2.5356146785496212</v>
      </c>
      <c r="AG159" s="46">
        <v>0.14079726782032889</v>
      </c>
      <c r="AH159" s="46">
        <v>2.422850478514988</v>
      </c>
      <c r="AI159" s="46">
        <v>1.4079726782032891E-3</v>
      </c>
      <c r="AJ159" s="46">
        <v>2.5356146785496209E-2</v>
      </c>
      <c r="AK159" s="46">
        <v>7.1092000333166953E-3</v>
      </c>
      <c r="AL159" s="46">
        <v>1.75307606747491</v>
      </c>
      <c r="AM159" s="46">
        <v>2.1503486974848438</v>
      </c>
      <c r="AN159" s="46">
        <v>81.525199588578147</v>
      </c>
      <c r="AO159" s="46" t="s">
        <v>925</v>
      </c>
      <c r="AP159" s="46">
        <v>0.8</v>
      </c>
      <c r="AQ159" s="46">
        <v>1.155043139240177</v>
      </c>
      <c r="AR159" s="46">
        <v>24209.811419753081</v>
      </c>
      <c r="AS159" s="46" t="s">
        <v>951</v>
      </c>
      <c r="AT159" s="46">
        <v>0</v>
      </c>
      <c r="AU159" s="46">
        <v>0</v>
      </c>
    </row>
    <row r="160" spans="1:47">
      <c r="A160" s="46" t="s">
        <v>94</v>
      </c>
      <c r="B160" s="46" t="s">
        <v>95</v>
      </c>
      <c r="C160" s="46" t="s">
        <v>49</v>
      </c>
      <c r="D160" s="46" t="s">
        <v>94</v>
      </c>
      <c r="E160" s="46">
        <v>184906</v>
      </c>
      <c r="F160" s="47">
        <v>14874</v>
      </c>
      <c r="G160" s="47">
        <v>1195</v>
      </c>
      <c r="H160" s="47">
        <v>306</v>
      </c>
      <c r="I160" s="46" t="s">
        <v>47</v>
      </c>
      <c r="J160" s="47">
        <v>13373</v>
      </c>
      <c r="K160" s="47">
        <v>22</v>
      </c>
      <c r="L160" s="47">
        <v>6</v>
      </c>
      <c r="M160" s="47">
        <v>220</v>
      </c>
      <c r="N160" s="46">
        <v>734</v>
      </c>
      <c r="O160" s="46">
        <v>8044.0872659621646</v>
      </c>
      <c r="P160" s="46">
        <v>61054.806225866123</v>
      </c>
      <c r="Q160" s="46">
        <v>646.27432316961051</v>
      </c>
      <c r="R160" s="46">
        <v>0.13175190887026769</v>
      </c>
      <c r="S160" s="46">
        <v>0.29972752043596729</v>
      </c>
      <c r="T160" s="46">
        <v>2.0572811617587741E-2</v>
      </c>
      <c r="U160" s="46">
        <v>2.655813953488372</v>
      </c>
      <c r="V160" s="46">
        <v>0.83333333333333337</v>
      </c>
      <c r="W160" s="46">
        <v>88.230158644315026</v>
      </c>
      <c r="X160" s="46">
        <v>-9.472693862169675E-3</v>
      </c>
      <c r="Y160" s="46">
        <v>1142</v>
      </c>
      <c r="Z160" s="46">
        <v>5</v>
      </c>
      <c r="AA160" s="46">
        <v>4.3782837127845876E-3</v>
      </c>
      <c r="AB160" s="46">
        <v>105945</v>
      </c>
      <c r="AC160" s="46">
        <v>56060</v>
      </c>
      <c r="AD160" s="46">
        <v>49885</v>
      </c>
      <c r="AE160" s="46">
        <v>0</v>
      </c>
      <c r="AF160" s="46">
        <v>57.296680475484841</v>
      </c>
      <c r="AG160" s="46">
        <v>8.0440872659621654</v>
      </c>
      <c r="AH160" s="46">
        <v>59.611099693898517</v>
      </c>
      <c r="AI160" s="46">
        <v>8.0440872659621646E-2</v>
      </c>
      <c r="AJ160" s="46">
        <v>0.5729668047548484</v>
      </c>
      <c r="AK160" s="46">
        <v>4.8132564654473083E-2</v>
      </c>
      <c r="AL160" s="46">
        <v>26.978572896498761</v>
      </c>
      <c r="AM160" s="46">
        <v>30.31810757898608</v>
      </c>
      <c r="AN160" s="46">
        <v>88.985016054227614</v>
      </c>
      <c r="AO160" s="46" t="s">
        <v>925</v>
      </c>
      <c r="AP160" s="46">
        <v>0.8</v>
      </c>
      <c r="AQ160" s="46">
        <v>30.9627594561561</v>
      </c>
      <c r="AR160" s="46">
        <v>2027.589887640449</v>
      </c>
      <c r="AS160" s="46" t="s">
        <v>950</v>
      </c>
      <c r="AT160" s="46">
        <v>0</v>
      </c>
      <c r="AU160" s="46">
        <v>0</v>
      </c>
    </row>
    <row r="161" spans="1:47">
      <c r="A161" s="46" t="s">
        <v>133</v>
      </c>
      <c r="B161" s="46" t="s">
        <v>134</v>
      </c>
      <c r="C161" s="46" t="s">
        <v>64</v>
      </c>
      <c r="D161" s="46" t="s">
        <v>133</v>
      </c>
      <c r="E161" s="46">
        <v>5002100</v>
      </c>
      <c r="F161" s="47">
        <v>14673</v>
      </c>
      <c r="G161" s="47">
        <v>1087</v>
      </c>
      <c r="H161" s="47">
        <v>51</v>
      </c>
      <c r="J161" s="47">
        <v>13535</v>
      </c>
      <c r="K161" s="47">
        <v>129</v>
      </c>
      <c r="L161" s="47">
        <v>17</v>
      </c>
      <c r="M161" s="47">
        <v>77</v>
      </c>
      <c r="N161" s="46">
        <v>28297</v>
      </c>
      <c r="O161" s="46">
        <v>293.33679854461133</v>
      </c>
      <c r="P161" s="46">
        <v>113639.1315647428</v>
      </c>
      <c r="Q161" s="46">
        <v>21.730873033325999</v>
      </c>
      <c r="R161" s="46">
        <v>2.5813009524583582E-3</v>
      </c>
      <c r="S161" s="46">
        <v>2.7211365162384711E-3</v>
      </c>
      <c r="T161" s="46">
        <v>3.475771825802494E-3</v>
      </c>
      <c r="U161" s="46">
        <v>1.0449999999999999</v>
      </c>
      <c r="V161" s="46">
        <v>0</v>
      </c>
      <c r="W161" s="46">
        <v>1.193784324869269</v>
      </c>
      <c r="X161" s="46">
        <v>-1.441978735424642E-2</v>
      </c>
      <c r="Y161" s="46">
        <v>418</v>
      </c>
      <c r="Z161" s="46">
        <v>0</v>
      </c>
      <c r="AA161" s="46">
        <v>0</v>
      </c>
      <c r="AB161" s="46">
        <v>8388408</v>
      </c>
      <c r="AC161" s="46">
        <v>3980956</v>
      </c>
      <c r="AD161" s="46">
        <v>3874700</v>
      </c>
      <c r="AE161" s="46">
        <v>532752</v>
      </c>
      <c r="AF161" s="46">
        <v>167.69772695467901</v>
      </c>
      <c r="AG161" s="46">
        <v>0.29333679854461131</v>
      </c>
      <c r="AH161" s="46">
        <v>151.22129105775571</v>
      </c>
      <c r="AI161" s="46">
        <v>2.9333679854461128E-3</v>
      </c>
      <c r="AJ161" s="46">
        <v>1.6769772695467899</v>
      </c>
      <c r="AK161" s="46">
        <v>0.28424061894004521</v>
      </c>
      <c r="AL161" s="46">
        <v>77.461466184202635</v>
      </c>
      <c r="AM161" s="46">
        <v>79.585694008516427</v>
      </c>
      <c r="AN161" s="46">
        <v>97.330892378614578</v>
      </c>
      <c r="AO161" s="46" t="s">
        <v>927</v>
      </c>
      <c r="AP161" s="46">
        <v>0.94499999999999995</v>
      </c>
      <c r="AQ161" s="46">
        <v>79.53051278463046</v>
      </c>
      <c r="AR161" s="46">
        <v>-70.962403272995459</v>
      </c>
      <c r="AS161" s="46" t="s">
        <v>926</v>
      </c>
      <c r="AT161" s="46">
        <v>532752</v>
      </c>
      <c r="AU161" s="46">
        <v>0.1065056676195998</v>
      </c>
    </row>
    <row r="162" spans="1:47">
      <c r="A162" s="46" t="s">
        <v>156</v>
      </c>
      <c r="B162" s="46" t="s">
        <v>157</v>
      </c>
      <c r="C162" s="46" t="s">
        <v>153</v>
      </c>
      <c r="D162" s="46" t="s">
        <v>156</v>
      </c>
      <c r="E162" s="46">
        <v>1473081</v>
      </c>
      <c r="F162" s="47">
        <v>14401</v>
      </c>
      <c r="G162" s="47">
        <v>794</v>
      </c>
      <c r="H162" s="47">
        <v>177</v>
      </c>
      <c r="J162" s="47">
        <v>13430</v>
      </c>
      <c r="L162" s="47">
        <v>1</v>
      </c>
      <c r="N162" s="46">
        <v>0</v>
      </c>
      <c r="O162" s="46">
        <v>977.61087136416802</v>
      </c>
      <c r="P162" s="46">
        <v>17866.634624979892</v>
      </c>
      <c r="Q162" s="46">
        <v>53.900634113127524</v>
      </c>
      <c r="R162" s="46">
        <v>5.4717124510809678E-2</v>
      </c>
      <c r="T162" s="46">
        <v>1.2290813137976531E-2</v>
      </c>
      <c r="U162" s="46">
        <v>8.6374999999999993</v>
      </c>
      <c r="V162" s="46">
        <v>0.1</v>
      </c>
      <c r="W162" s="46">
        <v>6.7012123375622732</v>
      </c>
      <c r="X162" s="46">
        <v>-7.0847977088036793E-3</v>
      </c>
      <c r="Y162" s="46">
        <v>691</v>
      </c>
      <c r="Z162" s="46">
        <v>2</v>
      </c>
      <c r="AA162" s="46">
        <v>2.8943560057887118E-3</v>
      </c>
      <c r="AB162" s="46">
        <v>452666</v>
      </c>
      <c r="AC162" s="46">
        <v>249276</v>
      </c>
      <c r="AD162" s="46">
        <v>203390</v>
      </c>
      <c r="AE162" s="46">
        <v>0</v>
      </c>
      <c r="AF162" s="46">
        <v>30.729199548429449</v>
      </c>
      <c r="AG162" s="46">
        <v>0.97761087136416802</v>
      </c>
      <c r="AH162" s="46">
        <v>28.633890464950671</v>
      </c>
      <c r="AI162" s="46">
        <v>9.7761087136416808E-3</v>
      </c>
      <c r="AJ162" s="46">
        <v>0.30729199548429448</v>
      </c>
      <c r="AK162" s="46">
        <v>0.1092947366777523</v>
      </c>
      <c r="AL162" s="46">
        <v>13.807115834091951</v>
      </c>
      <c r="AM162" s="46">
        <v>16.9220837143375</v>
      </c>
      <c r="AN162" s="46">
        <v>81.592291275533938</v>
      </c>
      <c r="AO162" s="46" t="s">
        <v>925</v>
      </c>
      <c r="AP162" s="46">
        <v>0.8</v>
      </c>
      <c r="AQ162" s="46">
        <v>13.26929069073595</v>
      </c>
      <c r="AR162" s="46">
        <v>1297.654192546584</v>
      </c>
      <c r="AS162" s="46" t="s">
        <v>949</v>
      </c>
      <c r="AT162" s="46">
        <v>0</v>
      </c>
      <c r="AU162" s="46">
        <v>0</v>
      </c>
    </row>
    <row r="163" spans="1:47">
      <c r="A163" s="46" t="s">
        <v>158</v>
      </c>
      <c r="B163" s="46" t="s">
        <v>159</v>
      </c>
      <c r="C163" s="46" t="s">
        <v>119</v>
      </c>
      <c r="D163" s="46" t="s">
        <v>158</v>
      </c>
      <c r="E163" s="46">
        <v>1009887</v>
      </c>
      <c r="F163" s="47">
        <v>14177</v>
      </c>
      <c r="G163" s="47">
        <v>458</v>
      </c>
      <c r="H163" s="47">
        <v>189</v>
      </c>
      <c r="J163" s="47">
        <v>13530</v>
      </c>
      <c r="K163" s="47">
        <v>38</v>
      </c>
      <c r="M163" s="47">
        <v>93</v>
      </c>
      <c r="N163" s="46">
        <v>401</v>
      </c>
      <c r="O163" s="46">
        <v>1403.820427433961</v>
      </c>
      <c r="P163" s="46">
        <v>26016.871194499981</v>
      </c>
      <c r="Q163" s="46">
        <v>45.351608645323687</v>
      </c>
      <c r="R163" s="46">
        <v>5.395808039095535E-2</v>
      </c>
      <c r="S163" s="46">
        <v>0.2319201995012469</v>
      </c>
      <c r="T163" s="46">
        <v>1.333145235240178E-2</v>
      </c>
      <c r="U163" s="46">
        <v>4.3539823008849554</v>
      </c>
      <c r="V163" s="46">
        <v>0</v>
      </c>
      <c r="W163" s="46">
        <v>6.9597602786959616</v>
      </c>
      <c r="X163" s="46">
        <v>-1.419754212921424E-2</v>
      </c>
      <c r="Y163" s="46">
        <v>492</v>
      </c>
      <c r="Z163" s="46">
        <v>0</v>
      </c>
      <c r="AA163" s="46">
        <v>0</v>
      </c>
      <c r="AB163" s="46">
        <v>206820</v>
      </c>
      <c r="AC163" s="46">
        <v>108945</v>
      </c>
      <c r="AD163" s="46">
        <v>97875</v>
      </c>
      <c r="AE163" s="46">
        <v>0</v>
      </c>
      <c r="AF163" s="46">
        <v>20.47951899568962</v>
      </c>
      <c r="AG163" s="46">
        <v>1.403820427433961</v>
      </c>
      <c r="AH163" s="46">
        <v>19.835387523554619</v>
      </c>
      <c r="AI163" s="46">
        <v>1.403820427433961E-2</v>
      </c>
      <c r="AJ163" s="46">
        <v>0.20479518995689619</v>
      </c>
      <c r="AK163" s="46">
        <v>0.30765818353934649</v>
      </c>
      <c r="AL163" s="46">
        <v>9.6916783758975011</v>
      </c>
      <c r="AM163" s="46">
        <v>10.787840619792121</v>
      </c>
      <c r="AN163" s="46">
        <v>89.838909541511768</v>
      </c>
      <c r="AO163" s="46" t="s">
        <v>925</v>
      </c>
      <c r="AP163" s="46">
        <v>0.8</v>
      </c>
      <c r="AQ163" s="46">
        <v>9.5956280257098072</v>
      </c>
      <c r="AR163" s="46">
        <v>490.83995815899573</v>
      </c>
      <c r="AS163" s="46" t="s">
        <v>948</v>
      </c>
      <c r="AT163" s="46">
        <v>0</v>
      </c>
      <c r="AU163" s="46">
        <v>0</v>
      </c>
    </row>
    <row r="164" spans="1:47">
      <c r="A164" s="46" t="s">
        <v>63</v>
      </c>
      <c r="B164" s="46" t="s">
        <v>65</v>
      </c>
      <c r="C164" s="46" t="s">
        <v>64</v>
      </c>
      <c r="D164" s="46" t="s">
        <v>63</v>
      </c>
      <c r="E164" s="46">
        <v>289681</v>
      </c>
      <c r="F164" s="47">
        <v>13050</v>
      </c>
      <c r="G164" s="47">
        <v>380</v>
      </c>
      <c r="H164" s="47">
        <v>281</v>
      </c>
      <c r="I164" s="46" t="s">
        <v>47</v>
      </c>
      <c r="J164" s="47">
        <v>12389</v>
      </c>
      <c r="L164" s="47">
        <v>4</v>
      </c>
      <c r="N164" s="46">
        <v>0</v>
      </c>
      <c r="O164" s="46">
        <v>4504.9554509960954</v>
      </c>
      <c r="P164" s="46">
        <v>34163.096647691767</v>
      </c>
      <c r="Q164" s="46">
        <v>131.17877941597831</v>
      </c>
      <c r="R164" s="46">
        <v>0.13186613313932341</v>
      </c>
      <c r="T164" s="46">
        <v>2.1532567049808431E-2</v>
      </c>
      <c r="U164" s="46">
        <v>1.402173913043478</v>
      </c>
      <c r="V164" s="46">
        <v>0</v>
      </c>
      <c r="W164" s="46">
        <v>12.72335529673774</v>
      </c>
      <c r="X164" s="46">
        <v>-4.7433763862003197E-3</v>
      </c>
      <c r="Y164" s="46">
        <v>258</v>
      </c>
      <c r="Z164" s="46">
        <v>0</v>
      </c>
      <c r="AA164" s="46">
        <v>0</v>
      </c>
      <c r="AB164" s="46">
        <v>358459</v>
      </c>
      <c r="AC164" s="46">
        <v>183604</v>
      </c>
      <c r="AD164" s="46">
        <v>174855</v>
      </c>
      <c r="AE164" s="46">
        <v>0</v>
      </c>
      <c r="AF164" s="46">
        <v>123.74266865966359</v>
      </c>
      <c r="AG164" s="46">
        <v>4.5049554509960954</v>
      </c>
      <c r="AH164" s="46">
        <v>115.8733572446933</v>
      </c>
      <c r="AI164" s="46">
        <v>4.5049554509960947E-2</v>
      </c>
      <c r="AJ164" s="46">
        <v>1.2374266865966359</v>
      </c>
      <c r="AK164" s="46">
        <v>6.3172938508221116E-2</v>
      </c>
      <c r="AL164" s="46">
        <v>60.361224933633892</v>
      </c>
      <c r="AM164" s="46">
        <v>63.381443726029673</v>
      </c>
      <c r="AN164" s="46">
        <v>95.234853271170564</v>
      </c>
      <c r="AO164" s="46" t="s">
        <v>925</v>
      </c>
      <c r="AP164" s="46">
        <v>0.8</v>
      </c>
      <c r="AQ164" s="46">
        <v>54.00202291486152</v>
      </c>
      <c r="AR164" s="46">
        <v>633.10245901639291</v>
      </c>
      <c r="AS164" s="46" t="s">
        <v>947</v>
      </c>
      <c r="AT164" s="46">
        <v>0</v>
      </c>
      <c r="AU164" s="46">
        <v>0</v>
      </c>
    </row>
    <row r="165" spans="1:47">
      <c r="A165" s="46" t="s">
        <v>190</v>
      </c>
      <c r="B165" s="46" t="s">
        <v>189</v>
      </c>
      <c r="C165" s="46" t="s">
        <v>67</v>
      </c>
      <c r="D165" s="46" t="s">
        <v>188</v>
      </c>
      <c r="E165" s="46">
        <v>7589679</v>
      </c>
      <c r="F165" s="47">
        <v>12935</v>
      </c>
      <c r="G165" s="47">
        <v>492</v>
      </c>
      <c r="H165" s="47">
        <v>213</v>
      </c>
      <c r="J165" s="47">
        <v>12230</v>
      </c>
      <c r="M165" s="47">
        <v>33</v>
      </c>
      <c r="N165" s="46">
        <v>0</v>
      </c>
      <c r="O165" s="46">
        <v>170.42881523711341</v>
      </c>
      <c r="P165" s="46">
        <v>396249.61740806157</v>
      </c>
      <c r="Q165" s="46">
        <v>6.4824875992779143</v>
      </c>
      <c r="R165" s="46">
        <v>4.3010468086232681E-4</v>
      </c>
      <c r="T165" s="46">
        <v>1.6466950135291841E-2</v>
      </c>
      <c r="U165" s="46">
        <v>2.349514563106796</v>
      </c>
      <c r="V165" s="46">
        <v>0</v>
      </c>
      <c r="W165" s="46">
        <v>0.45550580691790221</v>
      </c>
      <c r="X165" s="46">
        <v>9.3335913811158945E-3</v>
      </c>
      <c r="Y165" s="46">
        <v>242</v>
      </c>
      <c r="Z165" s="46">
        <v>0</v>
      </c>
      <c r="AA165" s="46">
        <v>0</v>
      </c>
      <c r="AB165" s="46">
        <v>10233794</v>
      </c>
      <c r="AC165" s="46">
        <v>5012123</v>
      </c>
      <c r="AD165" s="46">
        <v>4699184</v>
      </c>
      <c r="AE165" s="46">
        <v>522487</v>
      </c>
      <c r="AF165" s="46">
        <v>134.83829816781449</v>
      </c>
      <c r="AG165" s="46">
        <v>0.17042881523711351</v>
      </c>
      <c r="AH165" s="46">
        <v>121.52489716627019</v>
      </c>
      <c r="AI165" s="46">
        <v>1.7042881523711339E-3</v>
      </c>
      <c r="AJ165" s="46">
        <v>1.348382981678145</v>
      </c>
      <c r="AK165" s="46">
        <v>0.30023667667631271</v>
      </c>
      <c r="AL165" s="46">
        <v>61.915451233181273</v>
      </c>
      <c r="AM165" s="46">
        <v>66.038669092592713</v>
      </c>
      <c r="AN165" s="46">
        <v>93.756358333584402</v>
      </c>
      <c r="AO165" s="46" t="s">
        <v>927</v>
      </c>
      <c r="AP165" s="46">
        <v>0.94499999999999995</v>
      </c>
      <c r="AQ165" s="46">
        <v>63.881524699529457</v>
      </c>
      <c r="AR165" s="46">
        <v>43.129820841410726</v>
      </c>
      <c r="AS165" s="46" t="s">
        <v>946</v>
      </c>
      <c r="AT165" s="46">
        <v>522487</v>
      </c>
      <c r="AU165" s="46">
        <v>6.884177842040487E-2</v>
      </c>
    </row>
    <row r="166" spans="1:47">
      <c r="A166" s="46" t="s">
        <v>155</v>
      </c>
      <c r="B166" s="46" t="s">
        <v>154</v>
      </c>
      <c r="C166" s="46" t="s">
        <v>153</v>
      </c>
      <c r="D166" s="46" t="s">
        <v>152</v>
      </c>
      <c r="E166" s="46">
        <v>4957654</v>
      </c>
      <c r="F166" s="47">
        <v>12454</v>
      </c>
      <c r="G166" s="47">
        <v>5494</v>
      </c>
      <c r="H166" s="47">
        <v>101</v>
      </c>
      <c r="J166" s="47">
        <v>6859</v>
      </c>
      <c r="L166" s="47">
        <v>2</v>
      </c>
      <c r="N166" s="46">
        <v>0</v>
      </c>
      <c r="O166" s="46">
        <v>251.20752678585481</v>
      </c>
      <c r="P166" s="46">
        <v>1503.1101404010849</v>
      </c>
      <c r="Q166" s="46">
        <v>110.8185444163711</v>
      </c>
      <c r="R166" s="46">
        <v>0.1671251627101813</v>
      </c>
      <c r="T166" s="46">
        <v>8.109844226754457E-3</v>
      </c>
      <c r="U166" s="46">
        <v>1.440594059405941</v>
      </c>
      <c r="V166" s="46">
        <v>0</v>
      </c>
      <c r="W166" s="46">
        <v>0.83853025183743291</v>
      </c>
      <c r="X166" s="46">
        <v>-2.425365848464105E-3</v>
      </c>
      <c r="Y166" s="46">
        <v>291</v>
      </c>
      <c r="Z166" s="46">
        <v>0</v>
      </c>
      <c r="AA166" s="46">
        <v>0</v>
      </c>
      <c r="AB166" s="46">
        <v>855775</v>
      </c>
      <c r="AC166" s="46">
        <v>509505</v>
      </c>
      <c r="AD166" s="46">
        <v>346270</v>
      </c>
      <c r="AE166" s="46">
        <v>0</v>
      </c>
      <c r="AF166" s="46">
        <v>17.26169272805242</v>
      </c>
      <c r="AG166" s="46">
        <v>0.25120752678585467</v>
      </c>
      <c r="AH166" s="46">
        <v>15.786730982033029</v>
      </c>
      <c r="AI166" s="46">
        <v>2.5120752678585482E-3</v>
      </c>
      <c r="AJ166" s="46">
        <v>0.17261692728052419</v>
      </c>
      <c r="AK166" s="46">
        <v>6.7168866564709842E-2</v>
      </c>
      <c r="AL166" s="46">
        <v>6.9845535811898127</v>
      </c>
      <c r="AM166" s="46">
        <v>10.277139146862609</v>
      </c>
      <c r="AN166" s="46">
        <v>67.962041589385777</v>
      </c>
      <c r="AO166" s="46" t="s">
        <v>925</v>
      </c>
      <c r="AP166" s="46">
        <v>0.8</v>
      </c>
      <c r="AQ166" s="46">
        <v>7.155884618006823</v>
      </c>
      <c r="AR166" s="46">
        <v>2339.0343843843839</v>
      </c>
      <c r="AS166" s="46" t="s">
        <v>945</v>
      </c>
      <c r="AT166" s="46">
        <v>0</v>
      </c>
      <c r="AU166" s="46">
        <v>0</v>
      </c>
    </row>
    <row r="167" spans="1:47">
      <c r="A167" s="46" t="s">
        <v>146</v>
      </c>
      <c r="B167" s="46" t="s">
        <v>147</v>
      </c>
      <c r="C167" s="46" t="s">
        <v>85</v>
      </c>
      <c r="D167" s="46" t="s">
        <v>146</v>
      </c>
      <c r="E167" s="46">
        <v>2519962</v>
      </c>
      <c r="F167" s="47">
        <v>10792</v>
      </c>
      <c r="G167" s="47">
        <v>651</v>
      </c>
      <c r="H167" s="47">
        <v>343</v>
      </c>
      <c r="J167" s="47">
        <v>9798</v>
      </c>
      <c r="L167" s="47">
        <v>4</v>
      </c>
      <c r="N167" s="46">
        <v>0</v>
      </c>
      <c r="O167" s="46">
        <v>428.26042614928321</v>
      </c>
      <c r="P167" s="46">
        <v>5333.5724903788232</v>
      </c>
      <c r="Q167" s="46">
        <v>25.833722889472138</v>
      </c>
      <c r="R167" s="46">
        <v>8.0295229308651531E-2</v>
      </c>
      <c r="T167" s="46">
        <v>3.1782802075611558E-2</v>
      </c>
      <c r="U167" s="46">
        <v>7.4939759036144578</v>
      </c>
      <c r="V167" s="46">
        <v>0</v>
      </c>
      <c r="W167" s="46">
        <v>3.526130269311317</v>
      </c>
      <c r="X167" s="46">
        <v>3.773590807276744E-3</v>
      </c>
      <c r="Y167" s="46">
        <v>622</v>
      </c>
      <c r="Z167" s="46">
        <v>0</v>
      </c>
      <c r="AA167" s="46">
        <v>0</v>
      </c>
      <c r="AB167" s="46">
        <v>294698</v>
      </c>
      <c r="AC167" s="46">
        <v>263056</v>
      </c>
      <c r="AD167" s="46">
        <v>249515</v>
      </c>
      <c r="AE167" s="46">
        <v>0</v>
      </c>
      <c r="AF167" s="46">
        <v>11.694541425624671</v>
      </c>
      <c r="AG167" s="46">
        <v>0.42826042614928322</v>
      </c>
      <c r="AH167" s="46">
        <v>10.95334770921149</v>
      </c>
      <c r="AI167" s="46">
        <v>4.2826042614928323E-3</v>
      </c>
      <c r="AJ167" s="46">
        <v>0.1169454142562467</v>
      </c>
      <c r="AK167" s="46">
        <v>5.222300971205121E-2</v>
      </c>
      <c r="AL167" s="46">
        <v>9.9015381977982209</v>
      </c>
      <c r="AM167" s="46">
        <v>10.438887570526861</v>
      </c>
      <c r="AN167" s="46">
        <v>94.852426859680079</v>
      </c>
      <c r="AO167" s="46" t="s">
        <v>925</v>
      </c>
      <c r="AP167" s="46">
        <v>0.8</v>
      </c>
      <c r="AQ167" s="46">
        <v>5.1060769963991524</v>
      </c>
      <c r="AR167" s="46">
        <v>3106.5771276595742</v>
      </c>
      <c r="AS167" s="46" t="s">
        <v>944</v>
      </c>
      <c r="AT167" s="46">
        <v>0</v>
      </c>
      <c r="AU167" s="46">
        <v>0</v>
      </c>
    </row>
    <row r="168" spans="1:47">
      <c r="A168" s="46" t="s">
        <v>80</v>
      </c>
      <c r="B168" s="46" t="s">
        <v>81</v>
      </c>
      <c r="C168" s="46" t="s">
        <v>52</v>
      </c>
      <c r="D168" s="46" t="s">
        <v>80</v>
      </c>
      <c r="E168" s="46">
        <v>66898</v>
      </c>
      <c r="F168" s="47">
        <v>10618</v>
      </c>
      <c r="G168" s="47">
        <v>3470</v>
      </c>
      <c r="H168" s="47">
        <v>12</v>
      </c>
      <c r="J168" s="47">
        <v>7136</v>
      </c>
      <c r="L168" s="47">
        <v>11</v>
      </c>
      <c r="N168" s="46">
        <v>0</v>
      </c>
      <c r="O168" s="46">
        <v>15871.92442225478</v>
      </c>
      <c r="P168" s="46">
        <v>322824.29968011001</v>
      </c>
      <c r="Q168" s="46">
        <v>5187.0011061616187</v>
      </c>
      <c r="R168" s="46">
        <v>4.9165829331876292E-2</v>
      </c>
      <c r="T168" s="46">
        <v>1.130156338293464E-3</v>
      </c>
      <c r="U168" s="46">
        <v>3.0071813285457809</v>
      </c>
      <c r="V168" s="46">
        <v>0</v>
      </c>
      <c r="W168" s="46">
        <v>357.68739616388268</v>
      </c>
      <c r="X168" s="46">
        <v>3.777075125326745E-3</v>
      </c>
      <c r="Y168" s="46">
        <v>1675</v>
      </c>
      <c r="Z168" s="46">
        <v>0</v>
      </c>
      <c r="AA168" s="46">
        <v>0</v>
      </c>
      <c r="AB168" s="46">
        <v>130608</v>
      </c>
      <c r="AC168" s="46">
        <v>58591</v>
      </c>
      <c r="AD168" s="46">
        <v>56891</v>
      </c>
      <c r="AE168" s="46">
        <v>0</v>
      </c>
      <c r="AF168" s="46">
        <v>195.23453615952641</v>
      </c>
      <c r="AG168" s="46">
        <v>15.87192442225478</v>
      </c>
      <c r="AH168" s="46">
        <v>191.58300696582859</v>
      </c>
      <c r="AI168" s="46">
        <v>0.1587192442225478</v>
      </c>
      <c r="AJ168" s="46">
        <v>1.952345361595264</v>
      </c>
      <c r="AK168" s="46">
        <v>0.53813267960178179</v>
      </c>
      <c r="AL168" s="46">
        <v>85.041406320069356</v>
      </c>
      <c r="AM168" s="46">
        <v>87.582588418188891</v>
      </c>
      <c r="AN168" s="46">
        <v>97.098530491031042</v>
      </c>
      <c r="AO168" s="46" t="s">
        <v>927</v>
      </c>
      <c r="AP168" s="46">
        <v>0.94499999999999995</v>
      </c>
      <c r="AQ168" s="46">
        <v>108.120242757631</v>
      </c>
      <c r="AR168" s="46">
        <v>-149.9216931216931</v>
      </c>
      <c r="AS168" s="46" t="s">
        <v>926</v>
      </c>
      <c r="AT168" s="46">
        <v>0</v>
      </c>
      <c r="AU168" s="46">
        <v>0</v>
      </c>
    </row>
    <row r="169" spans="1:47">
      <c r="A169" s="46" t="s">
        <v>130</v>
      </c>
      <c r="B169" s="46" t="s">
        <v>132</v>
      </c>
      <c r="C169" s="46" t="s">
        <v>131</v>
      </c>
      <c r="D169" s="46" t="s">
        <v>130</v>
      </c>
      <c r="E169" s="46">
        <v>30825946</v>
      </c>
      <c r="F169" s="47">
        <v>10197</v>
      </c>
      <c r="G169" s="47">
        <v>1168</v>
      </c>
      <c r="H169" s="47">
        <v>1986</v>
      </c>
      <c r="J169" s="47">
        <v>7043</v>
      </c>
      <c r="L169" s="47">
        <v>23</v>
      </c>
      <c r="M169" s="47">
        <v>19</v>
      </c>
      <c r="N169" s="46">
        <v>0</v>
      </c>
      <c r="O169" s="46">
        <v>33.079276788456063</v>
      </c>
      <c r="P169" s="46">
        <v>860.48616318214533</v>
      </c>
      <c r="Q169" s="46">
        <v>3.7890159153590939</v>
      </c>
      <c r="R169" s="46">
        <v>3.8442543533909128E-2</v>
      </c>
      <c r="T169" s="46">
        <v>0.19476316563695201</v>
      </c>
      <c r="U169" s="46">
        <v>4.4666666666666668</v>
      </c>
      <c r="V169" s="46">
        <v>2</v>
      </c>
      <c r="W169" s="46">
        <v>3.10499102652959E-2</v>
      </c>
      <c r="X169" s="46">
        <v>-3.0829145151919641E-3</v>
      </c>
      <c r="Y169" s="46">
        <v>67</v>
      </c>
      <c r="Z169" s="46">
        <v>2</v>
      </c>
      <c r="AA169" s="46">
        <v>2.9850746268656719E-2</v>
      </c>
      <c r="AB169" s="46">
        <v>786027</v>
      </c>
      <c r="AC169" s="46">
        <v>556652</v>
      </c>
      <c r="AD169" s="46">
        <v>366587</v>
      </c>
      <c r="AE169" s="46">
        <v>0</v>
      </c>
      <c r="AF169" s="46">
        <v>2.5498876822790781</v>
      </c>
      <c r="AG169" s="46">
        <v>3.3079276788456062E-2</v>
      </c>
      <c r="AH169" s="46">
        <v>2.3279781908396262</v>
      </c>
      <c r="AI169" s="46">
        <v>3.3079276788456062E-4</v>
      </c>
      <c r="AJ169" s="46">
        <v>2.549887682279078E-2</v>
      </c>
      <c r="AK169" s="46">
        <v>1.231754574539253E-2</v>
      </c>
      <c r="AL169" s="46">
        <v>1.189215734044301</v>
      </c>
      <c r="AM169" s="46">
        <v>1.805790485716156</v>
      </c>
      <c r="AN169" s="46">
        <v>65.855687215711072</v>
      </c>
      <c r="AO169" s="46" t="s">
        <v>925</v>
      </c>
      <c r="AP169" s="46">
        <v>0.8</v>
      </c>
      <c r="AQ169" s="46">
        <v>1.0530343497000869</v>
      </c>
      <c r="AR169" s="46">
        <v>13993.649196734261</v>
      </c>
      <c r="AS169" s="46" t="s">
        <v>943</v>
      </c>
      <c r="AT169" s="46">
        <v>0</v>
      </c>
      <c r="AU169" s="46">
        <v>0</v>
      </c>
    </row>
    <row r="170" spans="1:47">
      <c r="A170" s="46" t="s">
        <v>143</v>
      </c>
      <c r="B170" s="46" t="s">
        <v>145</v>
      </c>
      <c r="C170" s="46" t="s">
        <v>144</v>
      </c>
      <c r="D170" s="46" t="s">
        <v>143</v>
      </c>
      <c r="E170" s="46">
        <v>33676</v>
      </c>
      <c r="F170" s="47">
        <v>9910</v>
      </c>
      <c r="G170" s="47">
        <v>1489</v>
      </c>
      <c r="H170" s="47">
        <v>100</v>
      </c>
      <c r="J170" s="47">
        <v>8321</v>
      </c>
      <c r="K170" s="47">
        <v>122</v>
      </c>
      <c r="L170" s="47">
        <v>3</v>
      </c>
      <c r="M170" s="47">
        <v>142</v>
      </c>
      <c r="N170" s="46">
        <v>1246</v>
      </c>
      <c r="O170" s="46">
        <v>29427.485449578329</v>
      </c>
      <c r="P170" s="46">
        <v>1368131.6070792261</v>
      </c>
      <c r="Q170" s="46">
        <v>4421.5465019598523</v>
      </c>
      <c r="R170" s="46">
        <v>2.150925049703515E-2</v>
      </c>
      <c r="S170" s="46">
        <v>0.1139646869983949</v>
      </c>
      <c r="T170" s="46">
        <v>1.009081735620585E-2</v>
      </c>
      <c r="U170" s="46">
        <v>1.61377245508982</v>
      </c>
      <c r="V170" s="46">
        <v>0</v>
      </c>
      <c r="W170" s="46">
        <v>457.29896662311438</v>
      </c>
      <c r="X170" s="46">
        <v>6.0900429417526175E-4</v>
      </c>
      <c r="Y170" s="46">
        <v>1078</v>
      </c>
      <c r="Z170" s="46">
        <v>0</v>
      </c>
      <c r="AA170" s="46">
        <v>0</v>
      </c>
      <c r="AB170" s="46">
        <v>108577</v>
      </c>
      <c r="AC170" s="46">
        <v>41199</v>
      </c>
      <c r="AD170" s="46">
        <v>40079</v>
      </c>
      <c r="AE170" s="46">
        <v>27299</v>
      </c>
      <c r="AF170" s="46">
        <v>322.41655778596032</v>
      </c>
      <c r="AG170" s="46">
        <v>29.427485449578331</v>
      </c>
      <c r="AH170" s="46">
        <v>319.60238745694272</v>
      </c>
      <c r="AI170" s="46">
        <v>0.29427485449578328</v>
      </c>
      <c r="AJ170" s="46">
        <v>3.224165577859603</v>
      </c>
      <c r="AK170" s="46">
        <v>8.6114740467989073E-2</v>
      </c>
      <c r="AL170" s="46">
        <v>119.0135408005701</v>
      </c>
      <c r="AM170" s="46">
        <v>122.33935146692011</v>
      </c>
      <c r="AN170" s="46">
        <v>97.281487414743069</v>
      </c>
      <c r="AO170" s="46" t="s">
        <v>927</v>
      </c>
      <c r="AP170" s="46">
        <v>0.94499999999999995</v>
      </c>
      <c r="AQ170" s="46">
        <v>181.76930900344459</v>
      </c>
      <c r="AR170" s="46">
        <v>-2746.9025725232618</v>
      </c>
      <c r="AS170" s="46" t="s">
        <v>926</v>
      </c>
      <c r="AT170" s="46">
        <v>27299</v>
      </c>
      <c r="AU170" s="46">
        <v>0.81063665518470129</v>
      </c>
    </row>
    <row r="171" spans="1:47">
      <c r="A171" s="46" t="s">
        <v>126</v>
      </c>
      <c r="B171" s="46" t="s">
        <v>127</v>
      </c>
      <c r="C171" s="46" t="s">
        <v>119</v>
      </c>
      <c r="D171" s="46" t="s">
        <v>126</v>
      </c>
      <c r="E171" s="46">
        <v>3621195</v>
      </c>
      <c r="F171" s="47">
        <v>8335</v>
      </c>
      <c r="G171" s="47">
        <v>292</v>
      </c>
      <c r="H171" s="47">
        <v>82</v>
      </c>
      <c r="J171" s="47">
        <v>7961</v>
      </c>
      <c r="K171" s="47">
        <v>23</v>
      </c>
      <c r="M171" s="47">
        <v>32</v>
      </c>
      <c r="N171" s="46">
        <v>0</v>
      </c>
      <c r="O171" s="46">
        <v>230.17263638108409</v>
      </c>
      <c r="P171" s="46">
        <v>654.28677549814358</v>
      </c>
      <c r="Q171" s="46">
        <v>8.0636364515028873</v>
      </c>
      <c r="R171" s="46">
        <v>0.35179166842527332</v>
      </c>
      <c r="T171" s="46">
        <v>9.8380323935212954E-3</v>
      </c>
      <c r="U171" s="46">
        <v>1.7546012269938649</v>
      </c>
      <c r="V171" s="46">
        <v>2</v>
      </c>
      <c r="W171" s="46">
        <v>1.1282778987915001</v>
      </c>
      <c r="X171" s="46">
        <v>1.053925963227892E-4</v>
      </c>
      <c r="Y171" s="46">
        <v>286</v>
      </c>
      <c r="Z171" s="46">
        <v>6</v>
      </c>
      <c r="AA171" s="46">
        <v>2.097902097902098E-2</v>
      </c>
      <c r="AB171" s="46">
        <v>0</v>
      </c>
      <c r="AC171" s="46">
        <v>0</v>
      </c>
      <c r="AD171" s="46">
        <v>0</v>
      </c>
      <c r="AE171" s="46">
        <v>0</v>
      </c>
      <c r="AF171" s="46">
        <v>0</v>
      </c>
      <c r="AG171" s="46">
        <v>0.23017263638108421</v>
      </c>
      <c r="AH171" s="46">
        <v>0.23017263638108421</v>
      </c>
      <c r="AI171" s="46">
        <v>2.3017263638108409E-3</v>
      </c>
      <c r="AJ171" s="46">
        <v>0</v>
      </c>
      <c r="AK171" s="46">
        <v>0.05</v>
      </c>
      <c r="AL171" s="46">
        <v>0</v>
      </c>
      <c r="AM171" s="46">
        <v>0</v>
      </c>
      <c r="AO171" s="46" t="s">
        <v>925</v>
      </c>
      <c r="AP171" s="46">
        <v>0.8</v>
      </c>
      <c r="AQ171" s="46">
        <v>0.23017263638108409</v>
      </c>
      <c r="AR171" s="46">
        <v>3488.4913681809448</v>
      </c>
      <c r="AS171" s="46" t="s">
        <v>942</v>
      </c>
      <c r="AT171" s="46">
        <v>0</v>
      </c>
      <c r="AU171" s="46">
        <v>0</v>
      </c>
    </row>
    <row r="172" spans="1:47">
      <c r="A172" s="46" t="s">
        <v>148</v>
      </c>
      <c r="B172" s="46" t="s">
        <v>149</v>
      </c>
      <c r="C172" s="46" t="s">
        <v>85</v>
      </c>
      <c r="D172" s="46" t="s">
        <v>148</v>
      </c>
      <c r="E172" s="46">
        <v>25538789</v>
      </c>
      <c r="F172" s="47">
        <v>8006</v>
      </c>
      <c r="G172" s="47">
        <v>569</v>
      </c>
      <c r="H172" s="47">
        <v>280</v>
      </c>
      <c r="J172" s="47">
        <v>7157</v>
      </c>
      <c r="K172" s="47">
        <v>37</v>
      </c>
      <c r="L172" s="47">
        <v>2</v>
      </c>
      <c r="M172" s="47">
        <v>45</v>
      </c>
      <c r="N172" s="46">
        <v>421</v>
      </c>
      <c r="O172" s="46">
        <v>31.3483932225604</v>
      </c>
      <c r="P172" s="46">
        <v>814.18504221167257</v>
      </c>
      <c r="Q172" s="46">
        <v>2.2279834803443501</v>
      </c>
      <c r="R172" s="46">
        <v>3.8502786955413523E-2</v>
      </c>
      <c r="S172" s="46">
        <v>0.10688836104513059</v>
      </c>
      <c r="T172" s="46">
        <v>3.4973769672745438E-2</v>
      </c>
      <c r="U172" s="46">
        <v>2.6029411764705879</v>
      </c>
      <c r="V172" s="46">
        <v>2</v>
      </c>
      <c r="W172" s="46">
        <v>0.29702717249883248</v>
      </c>
      <c r="X172" s="46">
        <v>-6.8767958468182256E-3</v>
      </c>
      <c r="Y172" s="46">
        <v>531</v>
      </c>
      <c r="Z172" s="46">
        <v>4</v>
      </c>
      <c r="AA172" s="46">
        <v>7.5329566854990581E-3</v>
      </c>
      <c r="AB172" s="46">
        <v>971636</v>
      </c>
      <c r="AC172" s="46">
        <v>507223</v>
      </c>
      <c r="AD172" s="46">
        <v>464413</v>
      </c>
      <c r="AE172" s="46">
        <v>0</v>
      </c>
      <c r="AF172" s="46">
        <v>3.804550012140357</v>
      </c>
      <c r="AG172" s="46">
        <v>3.1348393222560403E-2</v>
      </c>
      <c r="AH172" s="46">
        <v>3.4554434041488808</v>
      </c>
      <c r="AI172" s="46">
        <v>3.1348393222560398E-4</v>
      </c>
      <c r="AJ172" s="46">
        <v>3.8045500121403557E-2</v>
      </c>
      <c r="AK172" s="46">
        <v>1.552540333842767E-2</v>
      </c>
      <c r="AL172" s="46">
        <v>1.81846132171733</v>
      </c>
      <c r="AM172" s="46">
        <v>1.986088690423027</v>
      </c>
      <c r="AN172" s="46">
        <v>91.559925318843995</v>
      </c>
      <c r="AO172" s="46" t="s">
        <v>925</v>
      </c>
      <c r="AP172" s="46">
        <v>0.8</v>
      </c>
      <c r="AQ172" s="46">
        <v>1.553168398078703</v>
      </c>
      <c r="AR172" s="46">
        <v>11021.74773013871</v>
      </c>
      <c r="AS172" s="46" t="s">
        <v>941</v>
      </c>
      <c r="AT172" s="46">
        <v>0</v>
      </c>
      <c r="AU172" s="46">
        <v>0</v>
      </c>
    </row>
    <row r="173" spans="1:47">
      <c r="A173" s="46" t="s">
        <v>93</v>
      </c>
      <c r="B173" s="46" t="s">
        <v>92</v>
      </c>
      <c r="C173" s="46" t="s">
        <v>91</v>
      </c>
      <c r="D173" s="46" t="s">
        <v>90</v>
      </c>
      <c r="E173" s="46">
        <v>49146</v>
      </c>
      <c r="F173" s="47">
        <v>7708</v>
      </c>
      <c r="G173" s="47">
        <v>1588</v>
      </c>
      <c r="H173" s="47">
        <v>15</v>
      </c>
      <c r="J173" s="47">
        <v>6105</v>
      </c>
      <c r="K173" s="47">
        <v>572</v>
      </c>
      <c r="L173" s="47">
        <v>5</v>
      </c>
      <c r="M173" s="47">
        <v>853</v>
      </c>
      <c r="N173" s="46">
        <v>13000</v>
      </c>
      <c r="O173" s="46">
        <v>15683.880682049399</v>
      </c>
      <c r="P173" s="46">
        <v>1363284.906197859</v>
      </c>
      <c r="Q173" s="46">
        <v>3231.1887030480611</v>
      </c>
      <c r="R173" s="46">
        <v>1.15044776119403E-2</v>
      </c>
      <c r="S173" s="46">
        <v>6.5615384615384617E-2</v>
      </c>
      <c r="T173" s="46">
        <v>1.9460300985988581E-3</v>
      </c>
      <c r="U173" s="46">
        <v>1.6767782426778239</v>
      </c>
      <c r="V173" s="46">
        <v>1</v>
      </c>
      <c r="W173" s="46">
        <v>465.95857241688032</v>
      </c>
      <c r="X173" s="46">
        <v>-6.8144590210266684E-3</v>
      </c>
      <c r="Y173" s="46">
        <v>1603</v>
      </c>
      <c r="Z173" s="46">
        <v>1</v>
      </c>
      <c r="AA173" s="46">
        <v>6.2383031815346226E-4</v>
      </c>
      <c r="AB173" s="46">
        <v>99594</v>
      </c>
      <c r="AC173" s="46">
        <v>41512</v>
      </c>
      <c r="AD173" s="46">
        <v>40679</v>
      </c>
      <c r="AE173" s="46">
        <v>17403</v>
      </c>
      <c r="AF173" s="46">
        <v>202.64924917592481</v>
      </c>
      <c r="AG173" s="46">
        <v>15.6838806820494</v>
      </c>
      <c r="AH173" s="46">
        <v>198.06820494038169</v>
      </c>
      <c r="AI173" s="46">
        <v>0.15683880682049409</v>
      </c>
      <c r="AJ173" s="46">
        <v>2.0264924917592482</v>
      </c>
      <c r="AK173" s="46">
        <v>0.6775729459162495</v>
      </c>
      <c r="AL173" s="46">
        <v>82.771741342123462</v>
      </c>
      <c r="AM173" s="46">
        <v>84.466691083709762</v>
      </c>
      <c r="AN173" s="46">
        <v>97.993351320100203</v>
      </c>
      <c r="AO173" s="46" t="s">
        <v>927</v>
      </c>
      <c r="AP173" s="46">
        <v>0.94499999999999995</v>
      </c>
      <c r="AQ173" s="46">
        <v>111.4356509176739</v>
      </c>
      <c r="AR173" s="46">
        <v>-129.4244403133292</v>
      </c>
      <c r="AS173" s="46" t="s">
        <v>926</v>
      </c>
      <c r="AT173" s="46">
        <v>17403</v>
      </c>
      <c r="AU173" s="46">
        <v>0.35410816750091562</v>
      </c>
    </row>
    <row r="174" spans="1:47">
      <c r="A174" s="46" t="s">
        <v>76</v>
      </c>
      <c r="B174" s="46" t="s">
        <v>77</v>
      </c>
      <c r="C174" s="46" t="s">
        <v>49</v>
      </c>
      <c r="D174" s="46" t="s">
        <v>76</v>
      </c>
      <c r="E174" s="46">
        <v>113318</v>
      </c>
      <c r="F174" s="47">
        <v>7699</v>
      </c>
      <c r="G174" s="47">
        <v>1764</v>
      </c>
      <c r="H174" s="47">
        <v>200</v>
      </c>
      <c r="J174" s="47">
        <v>5735</v>
      </c>
      <c r="K174" s="47">
        <v>2</v>
      </c>
      <c r="M174" s="47">
        <v>30</v>
      </c>
      <c r="N174" s="46">
        <v>223</v>
      </c>
      <c r="O174" s="46">
        <v>6794.1545032563226</v>
      </c>
      <c r="P174" s="46">
        <v>90507.24509786618</v>
      </c>
      <c r="Q174" s="46">
        <v>1556.6811980444411</v>
      </c>
      <c r="R174" s="46">
        <v>7.5067520792503978E-2</v>
      </c>
      <c r="S174" s="46">
        <v>0.13452914798206281</v>
      </c>
      <c r="T174" s="46">
        <v>2.5977399662293801E-2</v>
      </c>
      <c r="U174" s="46">
        <v>3.98</v>
      </c>
      <c r="V174" s="46">
        <v>0</v>
      </c>
      <c r="W174" s="46">
        <v>175.6119945639704</v>
      </c>
      <c r="X174" s="46">
        <v>6.1603136086301634E-3</v>
      </c>
      <c r="Y174" s="46">
        <v>1393</v>
      </c>
      <c r="Z174" s="46">
        <v>0</v>
      </c>
      <c r="AA174" s="46">
        <v>0</v>
      </c>
      <c r="AB174" s="46">
        <v>78476</v>
      </c>
      <c r="AC174" s="46">
        <v>41287</v>
      </c>
      <c r="AD174" s="46">
        <v>35457</v>
      </c>
      <c r="AE174" s="46">
        <v>0</v>
      </c>
      <c r="AF174" s="46">
        <v>69.252898921618808</v>
      </c>
      <c r="AG174" s="46">
        <v>6.7941545032563226</v>
      </c>
      <c r="AH174" s="46">
        <v>69.12176353271326</v>
      </c>
      <c r="AI174" s="46">
        <v>6.7941545032563222E-2</v>
      </c>
      <c r="AJ174" s="46">
        <v>0.69252898921618811</v>
      </c>
      <c r="AK174" s="46">
        <v>0.2197356112885861</v>
      </c>
      <c r="AL174" s="46">
        <v>31.28982156409397</v>
      </c>
      <c r="AM174" s="46">
        <v>36.434635274184153</v>
      </c>
      <c r="AN174" s="46">
        <v>85.879332477535314</v>
      </c>
      <c r="AO174" s="46" t="s">
        <v>925</v>
      </c>
      <c r="AP174" s="46">
        <v>0.8</v>
      </c>
      <c r="AQ174" s="46">
        <v>34.495314071903849</v>
      </c>
      <c r="AR174" s="46">
        <v>403.94779116465861</v>
      </c>
      <c r="AS174" s="46" t="s">
        <v>940</v>
      </c>
      <c r="AT174" s="46">
        <v>0</v>
      </c>
      <c r="AU174" s="46">
        <v>0</v>
      </c>
    </row>
    <row r="175" spans="1:47">
      <c r="A175" s="46" t="s">
        <v>811</v>
      </c>
      <c r="B175" s="46" t="s">
        <v>919</v>
      </c>
      <c r="C175" s="46" t="s">
        <v>85</v>
      </c>
      <c r="D175" s="46" t="s">
        <v>811</v>
      </c>
      <c r="E175" s="46">
        <v>8223965</v>
      </c>
      <c r="F175" s="47">
        <v>7448</v>
      </c>
      <c r="G175" s="46" t="s">
        <v>23</v>
      </c>
      <c r="H175" s="47">
        <v>124</v>
      </c>
      <c r="J175" s="46" t="s">
        <v>23</v>
      </c>
      <c r="K175" s="46" t="s">
        <v>23</v>
      </c>
      <c r="M175" s="47">
        <v>43</v>
      </c>
      <c r="N175" s="46">
        <v>0</v>
      </c>
      <c r="O175" s="46">
        <v>90.564587762715433</v>
      </c>
      <c r="P175" s="46">
        <v>3160.9813514527359</v>
      </c>
      <c r="R175" s="46">
        <v>2.8650782049407981E-2</v>
      </c>
      <c r="T175" s="46">
        <v>1.664876476906552E-2</v>
      </c>
      <c r="U175" s="46">
        <v>0.61839080459770113</v>
      </c>
      <c r="V175" s="46">
        <v>0.1</v>
      </c>
      <c r="W175" s="46">
        <v>0.46727547391764718</v>
      </c>
      <c r="X175" s="46">
        <v>-6.1558465881012521E-3</v>
      </c>
      <c r="Y175" s="46">
        <v>269</v>
      </c>
      <c r="Z175" s="46">
        <v>1</v>
      </c>
      <c r="AA175" s="46">
        <v>3.7174721189591081E-3</v>
      </c>
      <c r="AB175" s="46">
        <v>923880</v>
      </c>
      <c r="AC175" s="46">
        <v>747044</v>
      </c>
      <c r="AD175" s="46">
        <v>385232</v>
      </c>
      <c r="AE175" s="46">
        <v>0</v>
      </c>
      <c r="AF175" s="46">
        <v>11.233997226398699</v>
      </c>
      <c r="AG175" s="46">
        <v>9.0564587762715434E-2</v>
      </c>
      <c r="AH175" s="46">
        <v>10.20116209152155</v>
      </c>
      <c r="AI175" s="46">
        <v>9.0564587762715439E-4</v>
      </c>
      <c r="AJ175" s="46">
        <v>0.112339972263987</v>
      </c>
      <c r="AK175" s="46">
        <v>4.1756014282648343E-2</v>
      </c>
      <c r="AL175" s="46">
        <v>4.6842611805862502</v>
      </c>
      <c r="AM175" s="46">
        <v>9.08374488461466</v>
      </c>
      <c r="AN175" s="46">
        <v>51.567511418336807</v>
      </c>
      <c r="AO175" s="46" t="s">
        <v>925</v>
      </c>
      <c r="AP175" s="46">
        <v>0.8</v>
      </c>
      <c r="AQ175" s="46">
        <v>4.5841634783221963</v>
      </c>
      <c r="AR175" s="46">
        <v>3916.5517617938249</v>
      </c>
      <c r="AS175" s="46" t="s">
        <v>939</v>
      </c>
      <c r="AT175" s="46">
        <v>0</v>
      </c>
      <c r="AU175" s="46">
        <v>0</v>
      </c>
    </row>
    <row r="176" spans="1:47">
      <c r="A176" s="46" t="s">
        <v>74</v>
      </c>
      <c r="B176" s="46" t="s">
        <v>75</v>
      </c>
      <c r="C176" s="46" t="s">
        <v>49</v>
      </c>
      <c r="D176" s="46" t="s">
        <v>74</v>
      </c>
      <c r="E176" s="46">
        <v>72259</v>
      </c>
      <c r="F176" s="47">
        <v>7299</v>
      </c>
      <c r="G176" s="47">
        <v>649</v>
      </c>
      <c r="H176" s="47">
        <v>47</v>
      </c>
      <c r="J176" s="47">
        <v>6603</v>
      </c>
      <c r="N176" s="46">
        <v>0</v>
      </c>
      <c r="O176" s="46">
        <v>10101.163868860631</v>
      </c>
      <c r="P176" s="46">
        <v>181331.04526771751</v>
      </c>
      <c r="Q176" s="46">
        <v>898.15801491855689</v>
      </c>
      <c r="R176" s="46">
        <v>5.5705650700613611E-2</v>
      </c>
      <c r="T176" s="46">
        <v>6.4392382518153168E-3</v>
      </c>
      <c r="U176" s="46">
        <v>1.2777777777777779</v>
      </c>
      <c r="V176" s="46">
        <v>0</v>
      </c>
      <c r="W176" s="46">
        <v>86.395565159456154</v>
      </c>
      <c r="X176" s="46">
        <v>1.8571622190414611E-3</v>
      </c>
      <c r="Y176" s="46">
        <v>437</v>
      </c>
      <c r="Z176" s="46">
        <v>0</v>
      </c>
      <c r="AA176" s="46">
        <v>0</v>
      </c>
      <c r="AB176" s="46">
        <v>59332</v>
      </c>
      <c r="AC176" s="46">
        <v>30806</v>
      </c>
      <c r="AD176" s="46">
        <v>28526</v>
      </c>
      <c r="AE176" s="46">
        <v>0</v>
      </c>
      <c r="AF176" s="46">
        <v>82.110186966329451</v>
      </c>
      <c r="AG176" s="46">
        <v>10.101163868860629</v>
      </c>
      <c r="AH176" s="46">
        <v>84.000332138557127</v>
      </c>
      <c r="AI176" s="46">
        <v>0.1010116386886063</v>
      </c>
      <c r="AJ176" s="46">
        <v>0.82110186966329446</v>
      </c>
      <c r="AK176" s="46">
        <v>0.20343486624503521</v>
      </c>
      <c r="AL176" s="46">
        <v>39.477435336774661</v>
      </c>
      <c r="AM176" s="46">
        <v>42.632751629554797</v>
      </c>
      <c r="AN176" s="46">
        <v>92.598844380964749</v>
      </c>
      <c r="AO176" s="46" t="s">
        <v>925</v>
      </c>
      <c r="AP176" s="46">
        <v>0.8</v>
      </c>
      <c r="AQ176" s="46">
        <v>42.945238655392423</v>
      </c>
      <c r="AR176" s="46">
        <v>332.4744897959182</v>
      </c>
      <c r="AS176" s="46" t="s">
        <v>938</v>
      </c>
      <c r="AT176" s="46">
        <v>0</v>
      </c>
      <c r="AU176" s="46">
        <v>0</v>
      </c>
    </row>
    <row r="177" spans="1:47">
      <c r="A177" s="46" t="s">
        <v>96</v>
      </c>
      <c r="B177" s="46" t="s">
        <v>97</v>
      </c>
      <c r="C177" s="46" t="s">
        <v>52</v>
      </c>
      <c r="D177" s="46" t="s">
        <v>96</v>
      </c>
      <c r="E177" s="46">
        <v>61927</v>
      </c>
      <c r="F177" s="47">
        <v>7191</v>
      </c>
      <c r="G177" s="47">
        <v>1111</v>
      </c>
      <c r="H177" s="47">
        <v>110</v>
      </c>
      <c r="J177" s="47">
        <v>5970</v>
      </c>
      <c r="N177" s="46">
        <v>0</v>
      </c>
      <c r="O177" s="46">
        <v>11612.059360214451</v>
      </c>
      <c r="P177" s="46">
        <v>1151043.9711272949</v>
      </c>
      <c r="Q177" s="46">
        <v>1794.0478305101169</v>
      </c>
      <c r="R177" s="46">
        <v>1.00882847671249E-2</v>
      </c>
      <c r="T177" s="46">
        <v>1.5296898901404531E-2</v>
      </c>
      <c r="U177" s="46">
        <v>1.899014778325123</v>
      </c>
      <c r="V177" s="46">
        <v>0</v>
      </c>
      <c r="W177" s="46">
        <v>177.8591844314389</v>
      </c>
      <c r="X177" s="46">
        <v>7.538691864218721E-3</v>
      </c>
      <c r="Y177" s="46">
        <v>771</v>
      </c>
      <c r="Z177" s="46">
        <v>0</v>
      </c>
      <c r="AA177" s="46">
        <v>0</v>
      </c>
      <c r="AB177" s="46">
        <v>114241</v>
      </c>
      <c r="AC177" s="46">
        <v>46400</v>
      </c>
      <c r="AD177" s="46">
        <v>45487</v>
      </c>
      <c r="AE177" s="46">
        <v>22354</v>
      </c>
      <c r="AF177" s="46">
        <v>184.4768840731829</v>
      </c>
      <c r="AG177" s="46">
        <v>11.612059360214451</v>
      </c>
      <c r="AH177" s="46">
        <v>177.64125502607911</v>
      </c>
      <c r="AI177" s="46">
        <v>0.1161205936021445</v>
      </c>
      <c r="AJ177" s="46">
        <v>1.844768840731829</v>
      </c>
      <c r="AK177" s="46">
        <v>0.33264973274985071</v>
      </c>
      <c r="AL177" s="46">
        <v>73.45261356112843</v>
      </c>
      <c r="AM177" s="46">
        <v>74.926930095111985</v>
      </c>
      <c r="AN177" s="46">
        <v>98.032327586206904</v>
      </c>
      <c r="AO177" s="46" t="s">
        <v>927</v>
      </c>
      <c r="AP177" s="46">
        <v>0.94499999999999995</v>
      </c>
      <c r="AQ177" s="46">
        <v>98.777387084793375</v>
      </c>
      <c r="AR177" s="46">
        <v>-183.0890481327373</v>
      </c>
      <c r="AS177" s="46" t="s">
        <v>926</v>
      </c>
      <c r="AT177" s="46">
        <v>22354</v>
      </c>
      <c r="AU177" s="46">
        <v>0.3609734041694253</v>
      </c>
    </row>
    <row r="178" spans="1:47">
      <c r="A178" s="46" t="s">
        <v>128</v>
      </c>
      <c r="B178" s="46" t="s">
        <v>129</v>
      </c>
      <c r="C178" s="46" t="s">
        <v>85</v>
      </c>
      <c r="D178" s="46" t="s">
        <v>128</v>
      </c>
      <c r="E178" s="46">
        <v>5238616</v>
      </c>
      <c r="F178" s="47">
        <v>6851</v>
      </c>
      <c r="G178" s="47">
        <v>817</v>
      </c>
      <c r="H178" s="47">
        <v>287</v>
      </c>
      <c r="J178" s="47">
        <v>5747</v>
      </c>
      <c r="L178" s="47">
        <v>2</v>
      </c>
      <c r="N178" s="46">
        <v>0</v>
      </c>
      <c r="O178" s="46">
        <v>130.77881638967239</v>
      </c>
      <c r="P178" s="46">
        <v>2669.1019154677501</v>
      </c>
      <c r="Q178" s="46">
        <v>15.59572222892459</v>
      </c>
      <c r="R178" s="46">
        <v>4.8997310905137891E-2</v>
      </c>
      <c r="T178" s="46">
        <v>4.1891694643117802E-2</v>
      </c>
      <c r="U178" s="46">
        <v>1.641833810888252</v>
      </c>
      <c r="V178" s="46">
        <v>0</v>
      </c>
      <c r="W178" s="46">
        <v>1.562571924667562</v>
      </c>
      <c r="X178" s="46">
        <v>-1.9279226214169211E-3</v>
      </c>
      <c r="Y178" s="46">
        <v>573</v>
      </c>
      <c r="Z178" s="46">
        <v>0</v>
      </c>
      <c r="AA178" s="46">
        <v>0</v>
      </c>
      <c r="AB178" s="46">
        <v>1146910</v>
      </c>
      <c r="AC178" s="46">
        <v>1017128</v>
      </c>
      <c r="AD178" s="46">
        <v>984421</v>
      </c>
      <c r="AE178" s="46">
        <v>0</v>
      </c>
      <c r="AF178" s="46">
        <v>21.893377945625328</v>
      </c>
      <c r="AG178" s="46">
        <v>0.1307788163896724</v>
      </c>
      <c r="AH178" s="46">
        <v>19.83481896745247</v>
      </c>
      <c r="AI178" s="46">
        <v>1.3077881638967239E-3</v>
      </c>
      <c r="AJ178" s="46">
        <v>0.21893377945625331</v>
      </c>
      <c r="AK178" s="46">
        <v>0.31806110621584022</v>
      </c>
      <c r="AL178" s="46">
        <v>18.79162358913117</v>
      </c>
      <c r="AM178" s="46">
        <v>19.415967881593151</v>
      </c>
      <c r="AN178" s="46">
        <v>96.784377187531931</v>
      </c>
      <c r="AO178" s="46" t="s">
        <v>925</v>
      </c>
      <c r="AP178" s="46">
        <v>0.8</v>
      </c>
      <c r="AQ178" s="46">
        <v>8.8881299946398045</v>
      </c>
      <c r="AR178" s="46">
        <v>480.34692713959879</v>
      </c>
      <c r="AS178" s="46" t="s">
        <v>937</v>
      </c>
      <c r="AT178" s="46">
        <v>0</v>
      </c>
      <c r="AU178" s="46">
        <v>0</v>
      </c>
    </row>
    <row r="179" spans="1:47">
      <c r="A179" s="46" t="s">
        <v>936</v>
      </c>
      <c r="B179" s="46" t="s">
        <v>138</v>
      </c>
      <c r="C179" s="46" t="s">
        <v>85</v>
      </c>
      <c r="D179" s="46" t="s">
        <v>137</v>
      </c>
      <c r="E179" s="46">
        <v>2038797</v>
      </c>
      <c r="F179" s="47">
        <v>6694</v>
      </c>
      <c r="G179" s="47">
        <v>239</v>
      </c>
      <c r="H179" s="47">
        <v>149</v>
      </c>
      <c r="J179" s="47">
        <v>6306</v>
      </c>
      <c r="N179" s="46">
        <v>0</v>
      </c>
      <c r="O179" s="46">
        <v>328.33087354945098</v>
      </c>
      <c r="P179" s="46">
        <v>5536.5982979178407</v>
      </c>
      <c r="Q179" s="46">
        <v>11.722599160191031</v>
      </c>
      <c r="R179" s="46">
        <v>5.930191353649894E-2</v>
      </c>
      <c r="T179" s="46">
        <v>2.2258739169405441E-2</v>
      </c>
      <c r="U179" s="46">
        <v>11.66666666666667</v>
      </c>
      <c r="V179" s="46">
        <v>0</v>
      </c>
      <c r="W179" s="46">
        <v>1.4714559615302549</v>
      </c>
      <c r="X179" s="46">
        <v>-9.043413096515544E-3</v>
      </c>
      <c r="Y179" s="46">
        <v>210</v>
      </c>
      <c r="Z179" s="46">
        <v>0</v>
      </c>
      <c r="AA179" s="46">
        <v>0</v>
      </c>
      <c r="AB179" s="46">
        <v>414465</v>
      </c>
      <c r="AC179" s="46">
        <v>391320</v>
      </c>
      <c r="AD179" s="46">
        <v>23145</v>
      </c>
      <c r="AE179" s="46">
        <v>0</v>
      </c>
      <c r="AF179" s="46">
        <v>20.328899836521241</v>
      </c>
      <c r="AG179" s="46">
        <v>0.32833087354945101</v>
      </c>
      <c r="AH179" s="46">
        <v>18.62434072641857</v>
      </c>
      <c r="AI179" s="46">
        <v>3.2833087354945099E-3</v>
      </c>
      <c r="AJ179" s="46">
        <v>0.20328899836521239</v>
      </c>
      <c r="AK179" s="46">
        <v>7.357279807651277E-3</v>
      </c>
      <c r="AL179" s="46">
        <v>1.1352282743205919</v>
      </c>
      <c r="AM179" s="46">
        <v>19.193671562200649</v>
      </c>
      <c r="AN179" s="46">
        <v>5.914596749463354</v>
      </c>
      <c r="AO179" s="46" t="s">
        <v>925</v>
      </c>
      <c r="AP179" s="46">
        <v>0.8</v>
      </c>
      <c r="AQ179" s="46">
        <v>8.4598908081579474</v>
      </c>
      <c r="AR179" s="46">
        <v>20911.298333333321</v>
      </c>
      <c r="AS179" s="46" t="s">
        <v>935</v>
      </c>
      <c r="AT179" s="46">
        <v>0</v>
      </c>
      <c r="AU179" s="46">
        <v>0</v>
      </c>
    </row>
    <row r="180" spans="1:47">
      <c r="A180" s="46" t="s">
        <v>135</v>
      </c>
      <c r="B180" s="46" t="s">
        <v>136</v>
      </c>
      <c r="C180" s="46" t="s">
        <v>91</v>
      </c>
      <c r="D180" s="46" t="s">
        <v>135</v>
      </c>
      <c r="E180" s="46">
        <v>38295</v>
      </c>
      <c r="F180" s="47">
        <v>6658</v>
      </c>
      <c r="G180" s="47">
        <v>523</v>
      </c>
      <c r="H180" s="47">
        <v>71</v>
      </c>
      <c r="J180" s="47">
        <v>6064</v>
      </c>
      <c r="L180" s="47">
        <v>5</v>
      </c>
      <c r="M180" s="47">
        <v>67</v>
      </c>
      <c r="N180" s="46">
        <v>0</v>
      </c>
      <c r="O180" s="46">
        <v>17386.08173390782</v>
      </c>
      <c r="P180" s="46">
        <v>209983.02650476561</v>
      </c>
      <c r="Q180" s="46">
        <v>1365.713539626583</v>
      </c>
      <c r="R180" s="46">
        <v>8.2797557608844344E-2</v>
      </c>
      <c r="T180" s="46">
        <v>1.066386302192851E-2</v>
      </c>
      <c r="U180" s="46">
        <v>1.642335766423358</v>
      </c>
      <c r="V180" s="46">
        <v>0.1</v>
      </c>
      <c r="W180" s="46">
        <v>167.86973308712439</v>
      </c>
      <c r="X180" s="46">
        <v>2.6254987913301971E-3</v>
      </c>
      <c r="Y180" s="46">
        <v>450</v>
      </c>
      <c r="Z180" s="46">
        <v>2</v>
      </c>
      <c r="AA180" s="46">
        <v>4.4444444444444436E-3</v>
      </c>
      <c r="AB180" s="46">
        <v>64609</v>
      </c>
      <c r="AC180" s="46">
        <v>26224</v>
      </c>
      <c r="AD180" s="46">
        <v>25689</v>
      </c>
      <c r="AE180" s="46">
        <v>13625</v>
      </c>
      <c r="AF180" s="46">
        <v>168.71393132262699</v>
      </c>
      <c r="AG180" s="46">
        <v>17.386081733907819</v>
      </c>
      <c r="AH180" s="46">
        <v>169.2286199242721</v>
      </c>
      <c r="AI180" s="46">
        <v>0.17386081733907821</v>
      </c>
      <c r="AJ180" s="46">
        <v>1.68713931322627</v>
      </c>
      <c r="AK180" s="46">
        <v>0.23240631936284109</v>
      </c>
      <c r="AL180" s="46">
        <v>67.081864473168821</v>
      </c>
      <c r="AM180" s="46">
        <v>68.478913696305</v>
      </c>
      <c r="AN180" s="46">
        <v>97.959884075655893</v>
      </c>
      <c r="AO180" s="46" t="s">
        <v>934</v>
      </c>
      <c r="AP180" s="46">
        <v>0.94099999999999995</v>
      </c>
      <c r="AQ180" s="46">
        <v>96.765986421203792</v>
      </c>
      <c r="AR180" s="46">
        <v>-244.77986602825101</v>
      </c>
      <c r="AS180" s="46" t="s">
        <v>926</v>
      </c>
      <c r="AT180" s="46">
        <v>13625</v>
      </c>
      <c r="AU180" s="46">
        <v>0.35579057318187751</v>
      </c>
    </row>
    <row r="181" spans="1:47">
      <c r="A181" s="46" t="s">
        <v>89</v>
      </c>
      <c r="B181" s="46" t="s">
        <v>88</v>
      </c>
      <c r="C181" s="46" t="s">
        <v>49</v>
      </c>
      <c r="D181" s="46" t="s">
        <v>87</v>
      </c>
      <c r="E181" s="46">
        <v>111477</v>
      </c>
      <c r="F181" s="47">
        <v>6247</v>
      </c>
      <c r="G181" s="47">
        <v>742</v>
      </c>
      <c r="H181" s="47">
        <v>84</v>
      </c>
      <c r="J181" s="47">
        <v>5421</v>
      </c>
      <c r="L181" s="47">
        <v>7</v>
      </c>
      <c r="N181" s="46">
        <v>0</v>
      </c>
      <c r="O181" s="46">
        <v>5603.8465333656268</v>
      </c>
      <c r="P181" s="46">
        <v>84668.586345165371</v>
      </c>
      <c r="Q181" s="46">
        <v>665.60815235429732</v>
      </c>
      <c r="R181" s="46">
        <v>6.6185663128006278E-2</v>
      </c>
      <c r="T181" s="46">
        <v>1.3446454298063071E-2</v>
      </c>
      <c r="U181" s="46">
        <v>2.379032258064516</v>
      </c>
      <c r="V181" s="46">
        <v>0.5</v>
      </c>
      <c r="W181" s="46">
        <v>37.804082584620282</v>
      </c>
      <c r="X181" s="46">
        <v>-1.268409825864182E-3</v>
      </c>
      <c r="Y181" s="46">
        <v>295</v>
      </c>
      <c r="Z181" s="46">
        <v>1</v>
      </c>
      <c r="AA181" s="46">
        <v>3.3898305084745762E-3</v>
      </c>
      <c r="AB181" s="46">
        <v>0</v>
      </c>
      <c r="AC181" s="46">
        <v>0</v>
      </c>
      <c r="AD181" s="46">
        <v>0</v>
      </c>
      <c r="AE181" s="46">
        <v>0</v>
      </c>
      <c r="AF181" s="46">
        <v>0</v>
      </c>
      <c r="AG181" s="46">
        <v>5.6038465333656271</v>
      </c>
      <c r="AH181" s="46">
        <v>5.6038465333656271</v>
      </c>
      <c r="AI181" s="46">
        <v>5.6038465333656258E-2</v>
      </c>
      <c r="AJ181" s="46">
        <v>0</v>
      </c>
      <c r="AK181" s="46">
        <v>0.05</v>
      </c>
      <c r="AL181" s="46">
        <v>0</v>
      </c>
      <c r="AM181" s="46">
        <v>0</v>
      </c>
      <c r="AO181" s="46" t="s">
        <v>925</v>
      </c>
      <c r="AP181" s="46">
        <v>0.8</v>
      </c>
      <c r="AQ181" s="46">
        <v>5.6038465333656262</v>
      </c>
      <c r="AR181" s="46">
        <v>3219.807673331718</v>
      </c>
      <c r="AS181" s="46" t="s">
        <v>933</v>
      </c>
      <c r="AT181" s="46">
        <v>0</v>
      </c>
      <c r="AU181" s="46">
        <v>0</v>
      </c>
    </row>
    <row r="182" spans="1:47">
      <c r="A182" s="46" t="s">
        <v>839</v>
      </c>
      <c r="B182" s="46" t="s">
        <v>932</v>
      </c>
      <c r="C182" s="46" t="s">
        <v>85</v>
      </c>
      <c r="D182" s="46" t="s">
        <v>839</v>
      </c>
      <c r="E182" s="46">
        <v>17142925</v>
      </c>
      <c r="F182" s="47">
        <v>6183</v>
      </c>
      <c r="G182" s="47">
        <v>1125</v>
      </c>
      <c r="H182" s="47">
        <v>184</v>
      </c>
      <c r="J182" s="47">
        <v>4874</v>
      </c>
      <c r="N182" s="46">
        <v>0</v>
      </c>
      <c r="O182" s="46">
        <v>36.067357233377621</v>
      </c>
      <c r="P182" s="46">
        <v>1101.748972243651</v>
      </c>
      <c r="Q182" s="46">
        <v>6.5624740235403234</v>
      </c>
      <c r="R182" s="46">
        <v>3.2736456436104878E-2</v>
      </c>
      <c r="T182" s="46">
        <v>2.9759016658579981E-2</v>
      </c>
      <c r="U182" s="46">
        <v>0</v>
      </c>
      <c r="V182" s="46">
        <v>0</v>
      </c>
      <c r="W182" s="46">
        <v>0</v>
      </c>
      <c r="X182" s="46">
        <v>-5.7594504051761662E-3</v>
      </c>
      <c r="Y182" s="46">
        <v>0</v>
      </c>
      <c r="Z182" s="46">
        <v>0</v>
      </c>
      <c r="AB182" s="46">
        <v>366585</v>
      </c>
      <c r="AC182" s="46">
        <v>285922</v>
      </c>
      <c r="AD182" s="46">
        <v>80663</v>
      </c>
      <c r="AE182" s="46">
        <v>0</v>
      </c>
      <c r="AF182" s="46">
        <v>2.1384040354840259</v>
      </c>
      <c r="AG182" s="46">
        <v>3.6067357233377617E-2</v>
      </c>
      <c r="AH182" s="46">
        <v>1.960630989169001</v>
      </c>
      <c r="AI182" s="46">
        <v>3.6067357233377618E-4</v>
      </c>
      <c r="AJ182" s="46">
        <v>2.1384040354840261E-2</v>
      </c>
      <c r="AK182" s="46">
        <v>1.136912166389341E-2</v>
      </c>
      <c r="AL182" s="46">
        <v>0.47053230414296282</v>
      </c>
      <c r="AM182" s="46">
        <v>1.6678717313410629</v>
      </c>
      <c r="AN182" s="46">
        <v>28.211540210267142</v>
      </c>
      <c r="AO182" s="46" t="s">
        <v>925</v>
      </c>
      <c r="AP182" s="46">
        <v>0.8</v>
      </c>
      <c r="AQ182" s="46">
        <v>0.89142897142698818</v>
      </c>
      <c r="AR182" s="46">
        <v>15196.550153925091</v>
      </c>
      <c r="AS182" s="46" t="s">
        <v>931</v>
      </c>
      <c r="AT182" s="46">
        <v>0</v>
      </c>
      <c r="AU182" s="46">
        <v>0</v>
      </c>
    </row>
    <row r="183" spans="1:47">
      <c r="A183" s="46" t="s">
        <v>115</v>
      </c>
      <c r="B183" s="46" t="s">
        <v>117</v>
      </c>
      <c r="C183" s="46" t="s">
        <v>116</v>
      </c>
      <c r="D183" s="46" t="s">
        <v>115</v>
      </c>
      <c r="E183" s="46">
        <v>39666</v>
      </c>
      <c r="F183" s="47">
        <v>6007</v>
      </c>
      <c r="G183" s="47">
        <v>508</v>
      </c>
      <c r="H183" s="47">
        <v>42</v>
      </c>
      <c r="J183" s="47">
        <v>5457</v>
      </c>
      <c r="K183" s="47">
        <v>154</v>
      </c>
      <c r="L183" s="47">
        <v>4</v>
      </c>
      <c r="M183" s="47">
        <v>152</v>
      </c>
      <c r="N183" s="46">
        <v>0</v>
      </c>
      <c r="O183" s="46">
        <v>15143.951999193259</v>
      </c>
      <c r="P183" s="46">
        <v>138556.95053698379</v>
      </c>
      <c r="Q183" s="46">
        <v>1280.693793172994</v>
      </c>
      <c r="R183" s="46">
        <v>0.1092976710334789</v>
      </c>
      <c r="T183" s="46">
        <v>6.991842850008324E-3</v>
      </c>
      <c r="U183" s="46">
        <v>1.548254620123203</v>
      </c>
      <c r="V183" s="46">
        <v>3</v>
      </c>
      <c r="W183" s="46">
        <v>271.55318336682728</v>
      </c>
      <c r="X183" s="46">
        <v>1.7456360454046299E-4</v>
      </c>
      <c r="Y183" s="46">
        <v>754</v>
      </c>
      <c r="Z183" s="46">
        <v>3</v>
      </c>
      <c r="AA183" s="46">
        <v>3.9787798408488064E-3</v>
      </c>
      <c r="AB183" s="46">
        <v>49980</v>
      </c>
      <c r="AC183" s="46">
        <v>26672</v>
      </c>
      <c r="AD183" s="46">
        <v>23308</v>
      </c>
      <c r="AE183" s="46">
        <v>0</v>
      </c>
      <c r="AF183" s="46">
        <v>126.00211768265009</v>
      </c>
      <c r="AG183" s="46">
        <v>15.143951999193259</v>
      </c>
      <c r="AH183" s="46">
        <v>128.5458579135784</v>
      </c>
      <c r="AI183" s="46">
        <v>0.15143951999193259</v>
      </c>
      <c r="AJ183" s="46">
        <v>1.2600211768265011</v>
      </c>
      <c r="AK183" s="46">
        <v>0.48404174860081678</v>
      </c>
      <c r="AL183" s="46">
        <v>58.760651439519989</v>
      </c>
      <c r="AM183" s="46">
        <v>67.241466243130134</v>
      </c>
      <c r="AN183" s="46">
        <v>87.387522495500903</v>
      </c>
      <c r="AO183" s="46" t="s">
        <v>927</v>
      </c>
      <c r="AP183" s="46">
        <v>0.94499999999999995</v>
      </c>
      <c r="AQ183" s="46">
        <v>74.679952604245443</v>
      </c>
      <c r="AR183" s="46">
        <v>-20.462411816578491</v>
      </c>
      <c r="AS183" s="46" t="s">
        <v>926</v>
      </c>
      <c r="AT183" s="46">
        <v>0</v>
      </c>
      <c r="AU183" s="46">
        <v>0</v>
      </c>
    </row>
    <row r="184" spans="1:47">
      <c r="A184" s="46" t="s">
        <v>78</v>
      </c>
      <c r="B184" s="46" t="s">
        <v>79</v>
      </c>
      <c r="C184" s="46" t="s">
        <v>49</v>
      </c>
      <c r="D184" s="46" t="s">
        <v>78</v>
      </c>
      <c r="E184" s="46">
        <v>99165</v>
      </c>
      <c r="F184" s="47">
        <v>5058</v>
      </c>
      <c r="G184" s="47">
        <v>820</v>
      </c>
      <c r="H184" s="47">
        <v>120</v>
      </c>
      <c r="I184" s="47">
        <v>1</v>
      </c>
      <c r="J184" s="47">
        <v>4118</v>
      </c>
      <c r="K184" s="47">
        <v>7</v>
      </c>
      <c r="L184" s="47">
        <v>1</v>
      </c>
      <c r="M184" s="47">
        <v>214</v>
      </c>
      <c r="N184" s="46">
        <v>0</v>
      </c>
      <c r="O184" s="46">
        <v>5100.5899258811069</v>
      </c>
      <c r="P184" s="46">
        <v>18715.272525588669</v>
      </c>
      <c r="Q184" s="46">
        <v>826.90465385972868</v>
      </c>
      <c r="R184" s="46">
        <v>0.27253623578856617</v>
      </c>
      <c r="T184" s="46">
        <v>2.3724792408066429E-2</v>
      </c>
      <c r="U184" s="46">
        <v>32.291666666666657</v>
      </c>
      <c r="V184" s="46">
        <v>1</v>
      </c>
      <c r="W184" s="46">
        <v>111.646534275486</v>
      </c>
      <c r="X184" s="46">
        <v>4.0104643641896628E-3</v>
      </c>
      <c r="Y184" s="46">
        <v>775</v>
      </c>
      <c r="Z184" s="46">
        <v>1</v>
      </c>
      <c r="AA184" s="46">
        <v>1.2903225806451611E-3</v>
      </c>
      <c r="AB184" s="46">
        <v>121415</v>
      </c>
      <c r="AC184" s="46">
        <v>62361</v>
      </c>
      <c r="AD184" s="46">
        <v>59054</v>
      </c>
      <c r="AE184" s="46">
        <v>0</v>
      </c>
      <c r="AF184" s="46">
        <v>122.437351888267</v>
      </c>
      <c r="AG184" s="46">
        <v>5.1005899258811072</v>
      </c>
      <c r="AH184" s="46">
        <v>115.29420662532139</v>
      </c>
      <c r="AI184" s="46">
        <v>5.100589925881107E-2</v>
      </c>
      <c r="AJ184" s="46">
        <v>1.2243735188826701</v>
      </c>
      <c r="AK184" s="46">
        <v>5.142943578883679E-2</v>
      </c>
      <c r="AL184" s="46">
        <v>59.551252962234663</v>
      </c>
      <c r="AM184" s="46">
        <v>62.886098926032368</v>
      </c>
      <c r="AN184" s="46">
        <v>94.697006141659045</v>
      </c>
      <c r="AO184" s="46" t="s">
        <v>925</v>
      </c>
      <c r="AP184" s="46">
        <v>0.8</v>
      </c>
      <c r="AQ184" s="46">
        <v>54.075530681187928</v>
      </c>
      <c r="AR184" s="46">
        <v>774.09313725490154</v>
      </c>
      <c r="AS184" s="46" t="s">
        <v>930</v>
      </c>
      <c r="AT184" s="46">
        <v>0</v>
      </c>
      <c r="AU184" s="46">
        <v>0</v>
      </c>
    </row>
    <row r="185" spans="1:47">
      <c r="A185" s="46" t="s">
        <v>51</v>
      </c>
      <c r="B185" s="46" t="s">
        <v>53</v>
      </c>
      <c r="C185" s="46" t="s">
        <v>52</v>
      </c>
      <c r="D185" s="46" t="s">
        <v>51</v>
      </c>
      <c r="E185" s="46">
        <v>56920</v>
      </c>
      <c r="F185" s="47">
        <v>4996</v>
      </c>
      <c r="G185" s="47">
        <v>2234</v>
      </c>
      <c r="H185" s="47">
        <v>1</v>
      </c>
      <c r="J185" s="47">
        <v>2761</v>
      </c>
      <c r="K185" s="46" t="s">
        <v>47</v>
      </c>
      <c r="L185" s="47">
        <v>2</v>
      </c>
      <c r="M185" s="47">
        <v>497</v>
      </c>
      <c r="N185" s="46">
        <v>2134</v>
      </c>
      <c r="O185" s="46">
        <v>8777.2312016865781</v>
      </c>
      <c r="P185" s="46">
        <v>267333.09908643708</v>
      </c>
      <c r="Q185" s="46">
        <v>3924.8067463106108</v>
      </c>
      <c r="R185" s="46">
        <v>3.2832564436207828E-2</v>
      </c>
      <c r="S185" s="46">
        <v>0.23289597000937209</v>
      </c>
      <c r="T185" s="46">
        <v>2.00160128102482E-4</v>
      </c>
      <c r="U185" s="46">
        <v>6.5883977900552484</v>
      </c>
      <c r="V185" s="46">
        <v>0</v>
      </c>
      <c r="W185" s="46">
        <v>598.58447946993283</v>
      </c>
      <c r="X185" s="46">
        <v>-3.3682089636550621E-3</v>
      </c>
      <c r="Y185" s="46">
        <v>2385</v>
      </c>
      <c r="Z185" s="46">
        <v>0</v>
      </c>
      <c r="AA185" s="46">
        <v>0</v>
      </c>
      <c r="AB185" s="46">
        <v>78558</v>
      </c>
      <c r="AC185" s="46">
        <v>40469</v>
      </c>
      <c r="AD185" s="46">
        <v>38089</v>
      </c>
      <c r="AE185" s="46">
        <v>0</v>
      </c>
      <c r="AF185" s="46">
        <v>138.01475755446239</v>
      </c>
      <c r="AG185" s="46">
        <v>8.7772312016865772</v>
      </c>
      <c r="AH185" s="46">
        <v>132.99051300070269</v>
      </c>
      <c r="AI185" s="46">
        <v>8.7772312016865778E-2</v>
      </c>
      <c r="AJ185" s="46">
        <v>1.380147575544624</v>
      </c>
      <c r="AK185" s="46">
        <v>1.4054813773717501E-2</v>
      </c>
      <c r="AL185" s="46">
        <v>66.916725228390717</v>
      </c>
      <c r="AM185" s="46">
        <v>71.098032326071674</v>
      </c>
      <c r="AN185" s="46">
        <v>94.118955249697294</v>
      </c>
      <c r="AO185" s="46" t="s">
        <v>927</v>
      </c>
      <c r="AP185" s="46">
        <v>0.94499999999999995</v>
      </c>
      <c r="AQ185" s="46">
        <v>73.989204146170053</v>
      </c>
      <c r="AR185" s="46">
        <v>-600.70238095237994</v>
      </c>
      <c r="AS185" s="46" t="s">
        <v>926</v>
      </c>
      <c r="AT185" s="46">
        <v>0</v>
      </c>
      <c r="AU185" s="46">
        <v>0</v>
      </c>
    </row>
    <row r="186" spans="1:47">
      <c r="A186" s="46" t="s">
        <v>113</v>
      </c>
      <c r="B186" s="46" t="s">
        <v>114</v>
      </c>
      <c r="C186" s="46" t="s">
        <v>60</v>
      </c>
      <c r="D186" s="46" t="s">
        <v>113</v>
      </c>
      <c r="E186" s="46">
        <v>225356</v>
      </c>
      <c r="F186" s="47">
        <v>4892</v>
      </c>
      <c r="G186" s="47">
        <v>1064</v>
      </c>
      <c r="H186" s="47">
        <v>63</v>
      </c>
      <c r="J186" s="47">
        <v>3765</v>
      </c>
      <c r="K186" s="47">
        <v>33</v>
      </c>
      <c r="M186" s="47">
        <v>157</v>
      </c>
      <c r="N186" s="46">
        <v>0</v>
      </c>
      <c r="O186" s="46">
        <v>2170.7875539146949</v>
      </c>
      <c r="P186" s="46">
        <v>12884.502742327701</v>
      </c>
      <c r="Q186" s="46">
        <v>472.14185555299167</v>
      </c>
      <c r="R186" s="46">
        <v>0.1684805069568811</v>
      </c>
      <c r="T186" s="46">
        <v>1.2878168438266561E-2</v>
      </c>
      <c r="U186" s="46">
        <v>6.3636363636363633</v>
      </c>
      <c r="V186" s="46">
        <v>0.1</v>
      </c>
      <c r="W186" s="46">
        <v>62.123928362235752</v>
      </c>
      <c r="X186" s="46">
        <v>1.594627620963065E-3</v>
      </c>
      <c r="Y186" s="46">
        <v>980</v>
      </c>
      <c r="Z186" s="46">
        <v>6</v>
      </c>
      <c r="AA186" s="46">
        <v>6.1224489795918364E-3</v>
      </c>
      <c r="AB186" s="46">
        <v>137612</v>
      </c>
      <c r="AC186" s="46">
        <v>86396</v>
      </c>
      <c r="AD186" s="46">
        <v>51216</v>
      </c>
      <c r="AE186" s="46">
        <v>0</v>
      </c>
      <c r="AF186" s="46">
        <v>61.064271641314193</v>
      </c>
      <c r="AG186" s="46">
        <v>2.1707875539146948</v>
      </c>
      <c r="AH186" s="46">
        <v>57.12863203109746</v>
      </c>
      <c r="AI186" s="46">
        <v>2.1707875539146951E-2</v>
      </c>
      <c r="AJ186" s="46">
        <v>0.61064271641314183</v>
      </c>
      <c r="AK186" s="46">
        <v>0.22364614210404871</v>
      </c>
      <c r="AL186" s="46">
        <v>22.72670796428762</v>
      </c>
      <c r="AM186" s="46">
        <v>38.337563677026573</v>
      </c>
      <c r="AN186" s="46">
        <v>59.280522246400302</v>
      </c>
      <c r="AO186" s="46" t="s">
        <v>925</v>
      </c>
      <c r="AP186" s="46">
        <v>0.8</v>
      </c>
      <c r="AQ186" s="46">
        <v>26.596496210440371</v>
      </c>
      <c r="AR186" s="46">
        <v>485.18055555555537</v>
      </c>
      <c r="AS186" s="46" t="s">
        <v>929</v>
      </c>
      <c r="AT186" s="46">
        <v>0</v>
      </c>
      <c r="AU186" s="46">
        <v>0</v>
      </c>
    </row>
    <row r="187" spans="1:47">
      <c r="A187" s="46" t="s">
        <v>57</v>
      </c>
      <c r="B187" s="46" t="s">
        <v>58</v>
      </c>
      <c r="C187" s="46" t="s">
        <v>49</v>
      </c>
      <c r="D187" s="46" t="s">
        <v>57</v>
      </c>
      <c r="E187" s="46">
        <v>53773</v>
      </c>
      <c r="F187" s="47">
        <v>4145</v>
      </c>
      <c r="G187" s="47">
        <v>1049</v>
      </c>
      <c r="H187" s="47">
        <v>28</v>
      </c>
      <c r="J187" s="47">
        <v>3068</v>
      </c>
      <c r="K187" s="47">
        <v>64</v>
      </c>
      <c r="L187" s="47">
        <v>1</v>
      </c>
      <c r="M187" s="47">
        <v>89</v>
      </c>
      <c r="N187" s="46">
        <v>0</v>
      </c>
      <c r="O187" s="46">
        <v>7708.3294590221858</v>
      </c>
      <c r="P187" s="46">
        <v>113423.0933739981</v>
      </c>
      <c r="Q187" s="46">
        <v>1950.793148978112</v>
      </c>
      <c r="R187" s="46">
        <v>6.7960846682297391E-2</v>
      </c>
      <c r="T187" s="46">
        <v>6.7551266586248493E-3</v>
      </c>
      <c r="U187" s="46">
        <v>2.72</v>
      </c>
      <c r="V187" s="46">
        <v>0</v>
      </c>
      <c r="W187" s="46">
        <v>252.9150317073624</v>
      </c>
      <c r="X187" s="46">
        <v>-4.8360244255313163E-3</v>
      </c>
      <c r="Y187" s="46">
        <v>952</v>
      </c>
      <c r="Z187" s="46">
        <v>0</v>
      </c>
      <c r="AA187" s="46">
        <v>0</v>
      </c>
      <c r="AB187" s="46">
        <v>55590</v>
      </c>
      <c r="AC187" s="46">
        <v>27741</v>
      </c>
      <c r="AD187" s="46">
        <v>25789</v>
      </c>
      <c r="AE187" s="46">
        <v>2060</v>
      </c>
      <c r="AF187" s="46">
        <v>103.3790192103844</v>
      </c>
      <c r="AG187" s="46">
        <v>7.7083294590221856</v>
      </c>
      <c r="AH187" s="46">
        <v>100.7494467483681</v>
      </c>
      <c r="AI187" s="46">
        <v>7.7083294590221854E-2</v>
      </c>
      <c r="AJ187" s="46">
        <v>1.0337901921038439</v>
      </c>
      <c r="AK187" s="46">
        <v>0.1376155319584178</v>
      </c>
      <c r="AL187" s="46">
        <v>47.959012887508599</v>
      </c>
      <c r="AM187" s="46">
        <v>51.589087460249573</v>
      </c>
      <c r="AN187" s="46">
        <v>92.96348365235572</v>
      </c>
      <c r="AO187" s="46" t="s">
        <v>925</v>
      </c>
      <c r="AP187" s="46">
        <v>0.8</v>
      </c>
      <c r="AQ187" s="46">
        <v>49.059937143175951</v>
      </c>
      <c r="AR187" s="46">
        <v>380.40878378378352</v>
      </c>
      <c r="AS187" s="46" t="s">
        <v>928</v>
      </c>
      <c r="AT187" s="46">
        <v>2060</v>
      </c>
      <c r="AU187" s="46">
        <v>3.8309188626262251E-2</v>
      </c>
    </row>
    <row r="188" spans="1:47">
      <c r="A188" s="46" t="s">
        <v>112</v>
      </c>
      <c r="B188" s="46" t="s">
        <v>111</v>
      </c>
      <c r="C188" s="46" t="s">
        <v>110</v>
      </c>
      <c r="D188" s="46" t="s">
        <v>109</v>
      </c>
      <c r="E188" s="46">
        <v>39515</v>
      </c>
      <c r="F188" s="47">
        <v>4007</v>
      </c>
      <c r="G188" s="47">
        <v>529</v>
      </c>
      <c r="H188" s="47">
        <v>27</v>
      </c>
      <c r="J188" s="47">
        <v>3451</v>
      </c>
      <c r="K188" s="47">
        <v>55</v>
      </c>
      <c r="L188" s="47">
        <v>3</v>
      </c>
      <c r="M188" s="47">
        <v>127</v>
      </c>
      <c r="N188" s="46">
        <v>0</v>
      </c>
      <c r="O188" s="46">
        <v>10140.45299253448</v>
      </c>
      <c r="P188" s="46">
        <v>239881.057826142</v>
      </c>
      <c r="Q188" s="46">
        <v>1338.732127040365</v>
      </c>
      <c r="R188" s="46">
        <v>4.2272837565540303E-2</v>
      </c>
      <c r="T188" s="46">
        <v>6.7382081357624159E-3</v>
      </c>
      <c r="U188" s="46">
        <v>1.573943661971831</v>
      </c>
      <c r="V188" s="46">
        <v>0.1</v>
      </c>
      <c r="W188" s="46">
        <v>161.60228484662241</v>
      </c>
      <c r="X188" s="46">
        <v>3.467933151621241E-3</v>
      </c>
      <c r="Y188" s="46">
        <v>447</v>
      </c>
      <c r="Z188" s="46">
        <v>1</v>
      </c>
      <c r="AA188" s="46">
        <v>2.2371364653243852E-3</v>
      </c>
      <c r="AB188" s="46">
        <v>56343</v>
      </c>
      <c r="AC188" s="46">
        <v>29210</v>
      </c>
      <c r="AD188" s="46">
        <v>27133</v>
      </c>
      <c r="AE188" s="46">
        <v>0</v>
      </c>
      <c r="AF188" s="46">
        <v>142.5863596102746</v>
      </c>
      <c r="AG188" s="46">
        <v>10.140452992534479</v>
      </c>
      <c r="AH188" s="46">
        <v>138.46817664178161</v>
      </c>
      <c r="AI188" s="46">
        <v>0.10140452992534479</v>
      </c>
      <c r="AJ188" s="46">
        <v>1.4258635961027459</v>
      </c>
      <c r="AK188" s="46">
        <v>0.47576869543211442</v>
      </c>
      <c r="AL188" s="46">
        <v>68.665063899784897</v>
      </c>
      <c r="AM188" s="46">
        <v>73.921295710489687</v>
      </c>
      <c r="AN188" s="46">
        <v>92.889421431016785</v>
      </c>
      <c r="AO188" s="46" t="s">
        <v>927</v>
      </c>
      <c r="AP188" s="46">
        <v>0.94499999999999995</v>
      </c>
      <c r="AQ188" s="46">
        <v>77.51250790838921</v>
      </c>
      <c r="AR188" s="46">
        <v>-33.41852414724751</v>
      </c>
      <c r="AS188" s="46" t="s">
        <v>926</v>
      </c>
      <c r="AT188" s="46">
        <v>0</v>
      </c>
      <c r="AU188" s="46">
        <v>0</v>
      </c>
    </row>
    <row r="189" spans="1:47">
      <c r="A189" s="46" t="s">
        <v>103</v>
      </c>
      <c r="B189" s="46" t="s">
        <v>105</v>
      </c>
      <c r="C189" s="46" t="s">
        <v>104</v>
      </c>
      <c r="D189" s="46" t="s">
        <v>103</v>
      </c>
      <c r="E189" s="46">
        <v>784554</v>
      </c>
      <c r="F189" s="47">
        <v>2781</v>
      </c>
      <c r="G189" s="47">
        <v>124</v>
      </c>
      <c r="H189" s="47">
        <v>3</v>
      </c>
      <c r="J189" s="47">
        <v>2654</v>
      </c>
      <c r="M189" s="47">
        <v>21</v>
      </c>
      <c r="N189" s="46">
        <v>2210</v>
      </c>
      <c r="O189" s="46">
        <v>354.46890844989639</v>
      </c>
      <c r="P189" s="46">
        <v>169199.31578960779</v>
      </c>
      <c r="Q189" s="46">
        <v>15.80515808981918</v>
      </c>
      <c r="R189" s="46">
        <v>2.0949783797628548E-3</v>
      </c>
      <c r="S189" s="46">
        <v>9.5022624434389132E-3</v>
      </c>
      <c r="T189" s="46">
        <v>1.078748651564185E-3</v>
      </c>
      <c r="U189" s="46">
        <v>0.01</v>
      </c>
      <c r="V189" s="46">
        <v>0</v>
      </c>
      <c r="W189" s="46">
        <v>2.203253604686775</v>
      </c>
      <c r="X189" s="46">
        <v>2.2268374946680428E-3</v>
      </c>
      <c r="Y189" s="46">
        <v>121</v>
      </c>
      <c r="Z189" s="46">
        <v>0</v>
      </c>
      <c r="AA189" s="46">
        <v>0</v>
      </c>
      <c r="AB189" s="46">
        <v>1159639</v>
      </c>
      <c r="AC189" s="46">
        <v>591662</v>
      </c>
      <c r="AD189" s="46">
        <v>567977</v>
      </c>
      <c r="AE189" s="46">
        <v>0</v>
      </c>
      <c r="AF189" s="46">
        <v>147.808691307418</v>
      </c>
      <c r="AG189" s="46">
        <v>0.35446890844989642</v>
      </c>
      <c r="AH189" s="46">
        <v>133.3822910851261</v>
      </c>
      <c r="AI189" s="46">
        <v>3.544689084498964E-3</v>
      </c>
      <c r="AJ189" s="46">
        <v>1.4780869130741801</v>
      </c>
      <c r="AK189" s="46">
        <v>4.7033091412445799E-2</v>
      </c>
      <c r="AL189" s="46">
        <v>72.394889325655086</v>
      </c>
      <c r="AM189" s="46">
        <v>75.413801981762887</v>
      </c>
      <c r="AN189" s="46">
        <v>95.996869834466295</v>
      </c>
      <c r="AO189" s="46" t="s">
        <v>925</v>
      </c>
      <c r="AP189" s="46">
        <v>0.8</v>
      </c>
      <c r="AQ189" s="46">
        <v>59.477945431417091</v>
      </c>
      <c r="AR189" s="46">
        <v>559.2899728997279</v>
      </c>
      <c r="AS189" s="46" t="s">
        <v>924</v>
      </c>
      <c r="AT189" s="46">
        <v>0</v>
      </c>
      <c r="AU189" s="46">
        <v>0</v>
      </c>
    </row>
    <row r="190" spans="1:47">
      <c r="A190" s="46" t="s">
        <v>48</v>
      </c>
      <c r="B190" s="46" t="s">
        <v>50</v>
      </c>
      <c r="C190" s="46" t="s">
        <v>49</v>
      </c>
      <c r="D190" s="46" t="s">
        <v>48</v>
      </c>
      <c r="E190" s="46">
        <v>15207</v>
      </c>
      <c r="F190" s="47">
        <v>1777</v>
      </c>
      <c r="G190" s="47">
        <v>69</v>
      </c>
      <c r="H190" s="47">
        <v>6</v>
      </c>
      <c r="J190" s="47">
        <v>1702</v>
      </c>
      <c r="N190" s="46">
        <v>0</v>
      </c>
      <c r="O190" s="46">
        <v>11685.408035773</v>
      </c>
      <c r="P190" s="46">
        <v>337883.86927073059</v>
      </c>
      <c r="Q190" s="46">
        <v>453.73840994278947</v>
      </c>
      <c r="R190" s="46">
        <v>3.4584095597680123E-2</v>
      </c>
      <c r="T190" s="46">
        <v>3.3764772087788411E-3</v>
      </c>
      <c r="U190" s="46">
        <v>3.6785714285714279</v>
      </c>
      <c r="V190" s="46">
        <v>0.1</v>
      </c>
      <c r="W190" s="46">
        <v>96.75995077454931</v>
      </c>
      <c r="Y190" s="46">
        <v>103</v>
      </c>
      <c r="Z190" s="46">
        <v>1</v>
      </c>
      <c r="AA190" s="46">
        <v>9.7087378640776691E-3</v>
      </c>
      <c r="AB190" s="46">
        <v>20284</v>
      </c>
      <c r="AC190" s="46">
        <v>10079</v>
      </c>
      <c r="AD190" s="46">
        <v>9223</v>
      </c>
      <c r="AE190" s="46">
        <v>982</v>
      </c>
      <c r="AF190" s="46">
        <v>133.38594068521081</v>
      </c>
      <c r="AG190" s="46">
        <v>11.685408035772999</v>
      </c>
      <c r="AH190" s="46">
        <v>131.73275465246269</v>
      </c>
      <c r="AI190" s="46">
        <v>0.11685408035773</v>
      </c>
      <c r="AJ190" s="46">
        <v>1.333859406852107</v>
      </c>
      <c r="AK190" s="46">
        <v>0.43401065298875519</v>
      </c>
      <c r="AL190" s="46">
        <v>60.649700795686201</v>
      </c>
      <c r="AM190" s="46">
        <v>66.278687446570657</v>
      </c>
      <c r="AN190" s="46">
        <v>91.507093957733915</v>
      </c>
      <c r="AO190" s="46" t="s">
        <v>923</v>
      </c>
      <c r="AP190" s="46">
        <v>0.8</v>
      </c>
      <c r="AQ190" s="46">
        <v>65.039784309857296</v>
      </c>
      <c r="AR190" s="46">
        <v>28.571969696969639</v>
      </c>
      <c r="AS190" s="46" t="s">
        <v>922</v>
      </c>
      <c r="AT190" s="46">
        <v>982</v>
      </c>
      <c r="AU190" s="46">
        <v>6.4575524429539025E-2</v>
      </c>
    </row>
  </sheetData>
  <phoneticPr fontId="7" type="noConversion"/>
  <conditionalFormatting sqref="AK2:AK1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68"/>
  <sheetViews>
    <sheetView topLeftCell="A83" workbookViewId="0">
      <selection activeCell="A84" sqref="A84"/>
    </sheetView>
  </sheetViews>
  <sheetFormatPr baseColWidth="10" defaultColWidth="8.83203125" defaultRowHeight="15"/>
  <cols>
    <col min="1" max="1" width="44" style="7" customWidth="1"/>
    <col min="2" max="2" width="25.6640625" style="7" customWidth="1"/>
    <col min="3" max="3" width="43.5" style="7" customWidth="1"/>
    <col min="4" max="4" width="16.5" style="7" customWidth="1"/>
    <col min="5" max="64" width="11.5" style="7" customWidth="1"/>
    <col min="65" max="65" width="5" style="7" customWidth="1"/>
    <col min="66" max="256" width="9.1640625" style="7" customWidth="1"/>
    <col min="257" max="257" width="44" style="7" customWidth="1"/>
    <col min="258" max="258" width="25.6640625" style="7" customWidth="1"/>
    <col min="259" max="259" width="43.5" style="7" customWidth="1"/>
    <col min="260" max="260" width="16.5" style="7" customWidth="1"/>
    <col min="261" max="320" width="11.5" style="7" customWidth="1"/>
    <col min="321" max="321" width="5" style="7" customWidth="1"/>
    <col min="322" max="512" width="9.1640625" style="7" customWidth="1"/>
    <col min="513" max="513" width="44" style="7" customWidth="1"/>
    <col min="514" max="514" width="25.6640625" style="7" customWidth="1"/>
    <col min="515" max="515" width="43.5" style="7" customWidth="1"/>
    <col min="516" max="516" width="16.5" style="7" customWidth="1"/>
    <col min="517" max="576" width="11.5" style="7" customWidth="1"/>
    <col min="577" max="577" width="5" style="7" customWidth="1"/>
    <col min="578" max="768" width="9.1640625" style="7" customWidth="1"/>
    <col min="769" max="769" width="44" style="7" customWidth="1"/>
    <col min="770" max="770" width="25.6640625" style="7" customWidth="1"/>
    <col min="771" max="771" width="43.5" style="7" customWidth="1"/>
    <col min="772" max="772" width="16.5" style="7" customWidth="1"/>
    <col min="773" max="832" width="11.5" style="7" customWidth="1"/>
    <col min="833" max="833" width="5" style="7" customWidth="1"/>
    <col min="834" max="1024" width="9.1640625" style="7" customWidth="1"/>
    <col min="1025" max="1025" width="44" style="7" customWidth="1"/>
    <col min="1026" max="1026" width="25.6640625" style="7" customWidth="1"/>
    <col min="1027" max="1027" width="43.5" style="7" customWidth="1"/>
    <col min="1028" max="1028" width="16.5" style="7" customWidth="1"/>
    <col min="1029" max="1088" width="11.5" style="7" customWidth="1"/>
    <col min="1089" max="1089" width="5" style="7" customWidth="1"/>
    <col min="1090" max="1280" width="9.1640625" style="7" customWidth="1"/>
    <col min="1281" max="1281" width="44" style="7" customWidth="1"/>
    <col min="1282" max="1282" width="25.6640625" style="7" customWidth="1"/>
    <col min="1283" max="1283" width="43.5" style="7" customWidth="1"/>
    <col min="1284" max="1284" width="16.5" style="7" customWidth="1"/>
    <col min="1285" max="1344" width="11.5" style="7" customWidth="1"/>
    <col min="1345" max="1345" width="5" style="7" customWidth="1"/>
    <col min="1346" max="1536" width="9.1640625" style="7" customWidth="1"/>
    <col min="1537" max="1537" width="44" style="7" customWidth="1"/>
    <col min="1538" max="1538" width="25.6640625" style="7" customWidth="1"/>
    <col min="1539" max="1539" width="43.5" style="7" customWidth="1"/>
    <col min="1540" max="1540" width="16.5" style="7" customWidth="1"/>
    <col min="1541" max="1600" width="11.5" style="7" customWidth="1"/>
    <col min="1601" max="1601" width="5" style="7" customWidth="1"/>
    <col min="1602" max="1792" width="9.1640625" style="7" customWidth="1"/>
    <col min="1793" max="1793" width="44" style="7" customWidth="1"/>
    <col min="1794" max="1794" width="25.6640625" style="7" customWidth="1"/>
    <col min="1795" max="1795" width="43.5" style="7" customWidth="1"/>
    <col min="1796" max="1796" width="16.5" style="7" customWidth="1"/>
    <col min="1797" max="1856" width="11.5" style="7" customWidth="1"/>
    <col min="1857" max="1857" width="5" style="7" customWidth="1"/>
    <col min="1858" max="2048" width="9.1640625" style="7" customWidth="1"/>
    <col min="2049" max="2049" width="44" style="7" customWidth="1"/>
    <col min="2050" max="2050" width="25.6640625" style="7" customWidth="1"/>
    <col min="2051" max="2051" width="43.5" style="7" customWidth="1"/>
    <col min="2052" max="2052" width="16.5" style="7" customWidth="1"/>
    <col min="2053" max="2112" width="11.5" style="7" customWidth="1"/>
    <col min="2113" max="2113" width="5" style="7" customWidth="1"/>
    <col min="2114" max="2304" width="9.1640625" style="7" customWidth="1"/>
    <col min="2305" max="2305" width="44" style="7" customWidth="1"/>
    <col min="2306" max="2306" width="25.6640625" style="7" customWidth="1"/>
    <col min="2307" max="2307" width="43.5" style="7" customWidth="1"/>
    <col min="2308" max="2308" width="16.5" style="7" customWidth="1"/>
    <col min="2309" max="2368" width="11.5" style="7" customWidth="1"/>
    <col min="2369" max="2369" width="5" style="7" customWidth="1"/>
    <col min="2370" max="2560" width="9.1640625" style="7" customWidth="1"/>
    <col min="2561" max="2561" width="44" style="7" customWidth="1"/>
    <col min="2562" max="2562" width="25.6640625" style="7" customWidth="1"/>
    <col min="2563" max="2563" width="43.5" style="7" customWidth="1"/>
    <col min="2564" max="2564" width="16.5" style="7" customWidth="1"/>
    <col min="2565" max="2624" width="11.5" style="7" customWidth="1"/>
    <col min="2625" max="2625" width="5" style="7" customWidth="1"/>
    <col min="2626" max="2816" width="9.1640625" style="7" customWidth="1"/>
    <col min="2817" max="2817" width="44" style="7" customWidth="1"/>
    <col min="2818" max="2818" width="25.6640625" style="7" customWidth="1"/>
    <col min="2819" max="2819" width="43.5" style="7" customWidth="1"/>
    <col min="2820" max="2820" width="16.5" style="7" customWidth="1"/>
    <col min="2821" max="2880" width="11.5" style="7" customWidth="1"/>
    <col min="2881" max="2881" width="5" style="7" customWidth="1"/>
    <col min="2882" max="3072" width="9.1640625" style="7" customWidth="1"/>
    <col min="3073" max="3073" width="44" style="7" customWidth="1"/>
    <col min="3074" max="3074" width="25.6640625" style="7" customWidth="1"/>
    <col min="3075" max="3075" width="43.5" style="7" customWidth="1"/>
    <col min="3076" max="3076" width="16.5" style="7" customWidth="1"/>
    <col min="3077" max="3136" width="11.5" style="7" customWidth="1"/>
    <col min="3137" max="3137" width="5" style="7" customWidth="1"/>
    <col min="3138" max="3328" width="9.1640625" style="7" customWidth="1"/>
    <col min="3329" max="3329" width="44" style="7" customWidth="1"/>
    <col min="3330" max="3330" width="25.6640625" style="7" customWidth="1"/>
    <col min="3331" max="3331" width="43.5" style="7" customWidth="1"/>
    <col min="3332" max="3332" width="16.5" style="7" customWidth="1"/>
    <col min="3333" max="3392" width="11.5" style="7" customWidth="1"/>
    <col min="3393" max="3393" width="5" style="7" customWidth="1"/>
    <col min="3394" max="3584" width="9.1640625" style="7" customWidth="1"/>
    <col min="3585" max="3585" width="44" style="7" customWidth="1"/>
    <col min="3586" max="3586" width="25.6640625" style="7" customWidth="1"/>
    <col min="3587" max="3587" width="43.5" style="7" customWidth="1"/>
    <col min="3588" max="3588" width="16.5" style="7" customWidth="1"/>
    <col min="3589" max="3648" width="11.5" style="7" customWidth="1"/>
    <col min="3649" max="3649" width="5" style="7" customWidth="1"/>
    <col min="3650" max="3840" width="9.1640625" style="7" customWidth="1"/>
    <col min="3841" max="3841" width="44" style="7" customWidth="1"/>
    <col min="3842" max="3842" width="25.6640625" style="7" customWidth="1"/>
    <col min="3843" max="3843" width="43.5" style="7" customWidth="1"/>
    <col min="3844" max="3844" width="16.5" style="7" customWidth="1"/>
    <col min="3845" max="3904" width="11.5" style="7" customWidth="1"/>
    <col min="3905" max="3905" width="5" style="7" customWidth="1"/>
    <col min="3906" max="4096" width="9.1640625" style="7" customWidth="1"/>
    <col min="4097" max="4097" width="44" style="7" customWidth="1"/>
    <col min="4098" max="4098" width="25.6640625" style="7" customWidth="1"/>
    <col min="4099" max="4099" width="43.5" style="7" customWidth="1"/>
    <col min="4100" max="4100" width="16.5" style="7" customWidth="1"/>
    <col min="4101" max="4160" width="11.5" style="7" customWidth="1"/>
    <col min="4161" max="4161" width="5" style="7" customWidth="1"/>
    <col min="4162" max="4352" width="9.1640625" style="7" customWidth="1"/>
    <col min="4353" max="4353" width="44" style="7" customWidth="1"/>
    <col min="4354" max="4354" width="25.6640625" style="7" customWidth="1"/>
    <col min="4355" max="4355" width="43.5" style="7" customWidth="1"/>
    <col min="4356" max="4356" width="16.5" style="7" customWidth="1"/>
    <col min="4357" max="4416" width="11.5" style="7" customWidth="1"/>
    <col min="4417" max="4417" width="5" style="7" customWidth="1"/>
    <col min="4418" max="4608" width="9.1640625" style="7" customWidth="1"/>
    <col min="4609" max="4609" width="44" style="7" customWidth="1"/>
    <col min="4610" max="4610" width="25.6640625" style="7" customWidth="1"/>
    <col min="4611" max="4611" width="43.5" style="7" customWidth="1"/>
    <col min="4612" max="4612" width="16.5" style="7" customWidth="1"/>
    <col min="4613" max="4672" width="11.5" style="7" customWidth="1"/>
    <col min="4673" max="4673" width="5" style="7" customWidth="1"/>
    <col min="4674" max="4864" width="9.1640625" style="7" customWidth="1"/>
    <col min="4865" max="4865" width="44" style="7" customWidth="1"/>
    <col min="4866" max="4866" width="25.6640625" style="7" customWidth="1"/>
    <col min="4867" max="4867" width="43.5" style="7" customWidth="1"/>
    <col min="4868" max="4868" width="16.5" style="7" customWidth="1"/>
    <col min="4869" max="4928" width="11.5" style="7" customWidth="1"/>
    <col min="4929" max="4929" width="5" style="7" customWidth="1"/>
    <col min="4930" max="5120" width="9.1640625" style="7" customWidth="1"/>
    <col min="5121" max="5121" width="44" style="7" customWidth="1"/>
    <col min="5122" max="5122" width="25.6640625" style="7" customWidth="1"/>
    <col min="5123" max="5123" width="43.5" style="7" customWidth="1"/>
    <col min="5124" max="5124" width="16.5" style="7" customWidth="1"/>
    <col min="5125" max="5184" width="11.5" style="7" customWidth="1"/>
    <col min="5185" max="5185" width="5" style="7" customWidth="1"/>
    <col min="5186" max="5376" width="9.1640625" style="7" customWidth="1"/>
    <col min="5377" max="5377" width="44" style="7" customWidth="1"/>
    <col min="5378" max="5378" width="25.6640625" style="7" customWidth="1"/>
    <col min="5379" max="5379" width="43.5" style="7" customWidth="1"/>
    <col min="5380" max="5380" width="16.5" style="7" customWidth="1"/>
    <col min="5381" max="5440" width="11.5" style="7" customWidth="1"/>
    <col min="5441" max="5441" width="5" style="7" customWidth="1"/>
    <col min="5442" max="5632" width="9.1640625" style="7" customWidth="1"/>
    <col min="5633" max="5633" width="44" style="7" customWidth="1"/>
    <col min="5634" max="5634" width="25.6640625" style="7" customWidth="1"/>
    <col min="5635" max="5635" width="43.5" style="7" customWidth="1"/>
    <col min="5636" max="5636" width="16.5" style="7" customWidth="1"/>
    <col min="5637" max="5696" width="11.5" style="7" customWidth="1"/>
    <col min="5697" max="5697" width="5" style="7" customWidth="1"/>
    <col min="5698" max="5888" width="9.1640625" style="7" customWidth="1"/>
    <col min="5889" max="5889" width="44" style="7" customWidth="1"/>
    <col min="5890" max="5890" width="25.6640625" style="7" customWidth="1"/>
    <col min="5891" max="5891" width="43.5" style="7" customWidth="1"/>
    <col min="5892" max="5892" width="16.5" style="7" customWidth="1"/>
    <col min="5893" max="5952" width="11.5" style="7" customWidth="1"/>
    <col min="5953" max="5953" width="5" style="7" customWidth="1"/>
    <col min="5954" max="6144" width="9.1640625" style="7" customWidth="1"/>
    <col min="6145" max="6145" width="44" style="7" customWidth="1"/>
    <col min="6146" max="6146" width="25.6640625" style="7" customWidth="1"/>
    <col min="6147" max="6147" width="43.5" style="7" customWidth="1"/>
    <col min="6148" max="6148" width="16.5" style="7" customWidth="1"/>
    <col min="6149" max="6208" width="11.5" style="7" customWidth="1"/>
    <col min="6209" max="6209" width="5" style="7" customWidth="1"/>
    <col min="6210" max="6400" width="9.1640625" style="7" customWidth="1"/>
    <col min="6401" max="6401" width="44" style="7" customWidth="1"/>
    <col min="6402" max="6402" width="25.6640625" style="7" customWidth="1"/>
    <col min="6403" max="6403" width="43.5" style="7" customWidth="1"/>
    <col min="6404" max="6404" width="16.5" style="7" customWidth="1"/>
    <col min="6405" max="6464" width="11.5" style="7" customWidth="1"/>
    <col min="6465" max="6465" width="5" style="7" customWidth="1"/>
    <col min="6466" max="6656" width="9.1640625" style="7" customWidth="1"/>
    <col min="6657" max="6657" width="44" style="7" customWidth="1"/>
    <col min="6658" max="6658" width="25.6640625" style="7" customWidth="1"/>
    <col min="6659" max="6659" width="43.5" style="7" customWidth="1"/>
    <col min="6660" max="6660" width="16.5" style="7" customWidth="1"/>
    <col min="6661" max="6720" width="11.5" style="7" customWidth="1"/>
    <col min="6721" max="6721" width="5" style="7" customWidth="1"/>
    <col min="6722" max="6912" width="9.1640625" style="7" customWidth="1"/>
    <col min="6913" max="6913" width="44" style="7" customWidth="1"/>
    <col min="6914" max="6914" width="25.6640625" style="7" customWidth="1"/>
    <col min="6915" max="6915" width="43.5" style="7" customWidth="1"/>
    <col min="6916" max="6916" width="16.5" style="7" customWidth="1"/>
    <col min="6917" max="6976" width="11.5" style="7" customWidth="1"/>
    <col min="6977" max="6977" width="5" style="7" customWidth="1"/>
    <col min="6978" max="7168" width="9.1640625" style="7" customWidth="1"/>
    <col min="7169" max="7169" width="44" style="7" customWidth="1"/>
    <col min="7170" max="7170" width="25.6640625" style="7" customWidth="1"/>
    <col min="7171" max="7171" width="43.5" style="7" customWidth="1"/>
    <col min="7172" max="7172" width="16.5" style="7" customWidth="1"/>
    <col min="7173" max="7232" width="11.5" style="7" customWidth="1"/>
    <col min="7233" max="7233" width="5" style="7" customWidth="1"/>
    <col min="7234" max="7424" width="9.1640625" style="7" customWidth="1"/>
    <col min="7425" max="7425" width="44" style="7" customWidth="1"/>
    <col min="7426" max="7426" width="25.6640625" style="7" customWidth="1"/>
    <col min="7427" max="7427" width="43.5" style="7" customWidth="1"/>
    <col min="7428" max="7428" width="16.5" style="7" customWidth="1"/>
    <col min="7429" max="7488" width="11.5" style="7" customWidth="1"/>
    <col min="7489" max="7489" width="5" style="7" customWidth="1"/>
    <col min="7490" max="7680" width="9.1640625" style="7" customWidth="1"/>
    <col min="7681" max="7681" width="44" style="7" customWidth="1"/>
    <col min="7682" max="7682" width="25.6640625" style="7" customWidth="1"/>
    <col min="7683" max="7683" width="43.5" style="7" customWidth="1"/>
    <col min="7684" max="7684" width="16.5" style="7" customWidth="1"/>
    <col min="7685" max="7744" width="11.5" style="7" customWidth="1"/>
    <col min="7745" max="7745" width="5" style="7" customWidth="1"/>
    <col min="7746" max="7936" width="9.1640625" style="7" customWidth="1"/>
    <col min="7937" max="7937" width="44" style="7" customWidth="1"/>
    <col min="7938" max="7938" width="25.6640625" style="7" customWidth="1"/>
    <col min="7939" max="7939" width="43.5" style="7" customWidth="1"/>
    <col min="7940" max="7940" width="16.5" style="7" customWidth="1"/>
    <col min="7941" max="8000" width="11.5" style="7" customWidth="1"/>
    <col min="8001" max="8001" width="5" style="7" customWidth="1"/>
    <col min="8002" max="8192" width="9.1640625" style="7" customWidth="1"/>
    <col min="8193" max="8193" width="44" style="7" customWidth="1"/>
    <col min="8194" max="8194" width="25.6640625" style="7" customWidth="1"/>
    <col min="8195" max="8195" width="43.5" style="7" customWidth="1"/>
    <col min="8196" max="8196" width="16.5" style="7" customWidth="1"/>
    <col min="8197" max="8256" width="11.5" style="7" customWidth="1"/>
    <col min="8257" max="8257" width="5" style="7" customWidth="1"/>
    <col min="8258" max="8448" width="9.1640625" style="7" customWidth="1"/>
    <col min="8449" max="8449" width="44" style="7" customWidth="1"/>
    <col min="8450" max="8450" width="25.6640625" style="7" customWidth="1"/>
    <col min="8451" max="8451" width="43.5" style="7" customWidth="1"/>
    <col min="8452" max="8452" width="16.5" style="7" customWidth="1"/>
    <col min="8453" max="8512" width="11.5" style="7" customWidth="1"/>
    <col min="8513" max="8513" width="5" style="7" customWidth="1"/>
    <col min="8514" max="8704" width="9.1640625" style="7" customWidth="1"/>
    <col min="8705" max="8705" width="44" style="7" customWidth="1"/>
    <col min="8706" max="8706" width="25.6640625" style="7" customWidth="1"/>
    <col min="8707" max="8707" width="43.5" style="7" customWidth="1"/>
    <col min="8708" max="8708" width="16.5" style="7" customWidth="1"/>
    <col min="8709" max="8768" width="11.5" style="7" customWidth="1"/>
    <col min="8769" max="8769" width="5" style="7" customWidth="1"/>
    <col min="8770" max="8960" width="9.1640625" style="7" customWidth="1"/>
    <col min="8961" max="8961" width="44" style="7" customWidth="1"/>
    <col min="8962" max="8962" width="25.6640625" style="7" customWidth="1"/>
    <col min="8963" max="8963" width="43.5" style="7" customWidth="1"/>
    <col min="8964" max="8964" width="16.5" style="7" customWidth="1"/>
    <col min="8965" max="9024" width="11.5" style="7" customWidth="1"/>
    <col min="9025" max="9025" width="5" style="7" customWidth="1"/>
    <col min="9026" max="9216" width="9.1640625" style="7" customWidth="1"/>
    <col min="9217" max="9217" width="44" style="7" customWidth="1"/>
    <col min="9218" max="9218" width="25.6640625" style="7" customWidth="1"/>
    <col min="9219" max="9219" width="43.5" style="7" customWidth="1"/>
    <col min="9220" max="9220" width="16.5" style="7" customWidth="1"/>
    <col min="9221" max="9280" width="11.5" style="7" customWidth="1"/>
    <col min="9281" max="9281" width="5" style="7" customWidth="1"/>
    <col min="9282" max="9472" width="9.1640625" style="7" customWidth="1"/>
    <col min="9473" max="9473" width="44" style="7" customWidth="1"/>
    <col min="9474" max="9474" width="25.6640625" style="7" customWidth="1"/>
    <col min="9475" max="9475" width="43.5" style="7" customWidth="1"/>
    <col min="9476" max="9476" width="16.5" style="7" customWidth="1"/>
    <col min="9477" max="9536" width="11.5" style="7" customWidth="1"/>
    <col min="9537" max="9537" width="5" style="7" customWidth="1"/>
    <col min="9538" max="9728" width="9.1640625" style="7" customWidth="1"/>
    <col min="9729" max="9729" width="44" style="7" customWidth="1"/>
    <col min="9730" max="9730" width="25.6640625" style="7" customWidth="1"/>
    <col min="9731" max="9731" width="43.5" style="7" customWidth="1"/>
    <col min="9732" max="9732" width="16.5" style="7" customWidth="1"/>
    <col min="9733" max="9792" width="11.5" style="7" customWidth="1"/>
    <col min="9793" max="9793" width="5" style="7" customWidth="1"/>
    <col min="9794" max="9984" width="9.1640625" style="7" customWidth="1"/>
    <col min="9985" max="9985" width="44" style="7" customWidth="1"/>
    <col min="9986" max="9986" width="25.6640625" style="7" customWidth="1"/>
    <col min="9987" max="9987" width="43.5" style="7" customWidth="1"/>
    <col min="9988" max="9988" width="16.5" style="7" customWidth="1"/>
    <col min="9989" max="10048" width="11.5" style="7" customWidth="1"/>
    <col min="10049" max="10049" width="5" style="7" customWidth="1"/>
    <col min="10050" max="10240" width="9.1640625" style="7" customWidth="1"/>
    <col min="10241" max="10241" width="44" style="7" customWidth="1"/>
    <col min="10242" max="10242" width="25.6640625" style="7" customWidth="1"/>
    <col min="10243" max="10243" width="43.5" style="7" customWidth="1"/>
    <col min="10244" max="10244" width="16.5" style="7" customWidth="1"/>
    <col min="10245" max="10304" width="11.5" style="7" customWidth="1"/>
    <col min="10305" max="10305" width="5" style="7" customWidth="1"/>
    <col min="10306" max="10496" width="9.1640625" style="7" customWidth="1"/>
    <col min="10497" max="10497" width="44" style="7" customWidth="1"/>
    <col min="10498" max="10498" width="25.6640625" style="7" customWidth="1"/>
    <col min="10499" max="10499" width="43.5" style="7" customWidth="1"/>
    <col min="10500" max="10500" width="16.5" style="7" customWidth="1"/>
    <col min="10501" max="10560" width="11.5" style="7" customWidth="1"/>
    <col min="10561" max="10561" width="5" style="7" customWidth="1"/>
    <col min="10562" max="10752" width="9.1640625" style="7" customWidth="1"/>
    <col min="10753" max="10753" width="44" style="7" customWidth="1"/>
    <col min="10754" max="10754" width="25.6640625" style="7" customWidth="1"/>
    <col min="10755" max="10755" width="43.5" style="7" customWidth="1"/>
    <col min="10756" max="10756" width="16.5" style="7" customWidth="1"/>
    <col min="10757" max="10816" width="11.5" style="7" customWidth="1"/>
    <col min="10817" max="10817" width="5" style="7" customWidth="1"/>
    <col min="10818" max="11008" width="9.1640625" style="7" customWidth="1"/>
    <col min="11009" max="11009" width="44" style="7" customWidth="1"/>
    <col min="11010" max="11010" width="25.6640625" style="7" customWidth="1"/>
    <col min="11011" max="11011" width="43.5" style="7" customWidth="1"/>
    <col min="11012" max="11012" width="16.5" style="7" customWidth="1"/>
    <col min="11013" max="11072" width="11.5" style="7" customWidth="1"/>
    <col min="11073" max="11073" width="5" style="7" customWidth="1"/>
    <col min="11074" max="11264" width="9.1640625" style="7" customWidth="1"/>
    <col min="11265" max="11265" width="44" style="7" customWidth="1"/>
    <col min="11266" max="11266" width="25.6640625" style="7" customWidth="1"/>
    <col min="11267" max="11267" width="43.5" style="7" customWidth="1"/>
    <col min="11268" max="11268" width="16.5" style="7" customWidth="1"/>
    <col min="11269" max="11328" width="11.5" style="7" customWidth="1"/>
    <col min="11329" max="11329" width="5" style="7" customWidth="1"/>
    <col min="11330" max="11520" width="9.1640625" style="7" customWidth="1"/>
    <col min="11521" max="11521" width="44" style="7" customWidth="1"/>
    <col min="11522" max="11522" width="25.6640625" style="7" customWidth="1"/>
    <col min="11523" max="11523" width="43.5" style="7" customWidth="1"/>
    <col min="11524" max="11524" width="16.5" style="7" customWidth="1"/>
    <col min="11525" max="11584" width="11.5" style="7" customWidth="1"/>
    <col min="11585" max="11585" width="5" style="7" customWidth="1"/>
    <col min="11586" max="11776" width="9.1640625" style="7" customWidth="1"/>
    <col min="11777" max="11777" width="44" style="7" customWidth="1"/>
    <col min="11778" max="11778" width="25.6640625" style="7" customWidth="1"/>
    <col min="11779" max="11779" width="43.5" style="7" customWidth="1"/>
    <col min="11780" max="11780" width="16.5" style="7" customWidth="1"/>
    <col min="11781" max="11840" width="11.5" style="7" customWidth="1"/>
    <col min="11841" max="11841" width="5" style="7" customWidth="1"/>
    <col min="11842" max="12032" width="9.1640625" style="7" customWidth="1"/>
    <col min="12033" max="12033" width="44" style="7" customWidth="1"/>
    <col min="12034" max="12034" width="25.6640625" style="7" customWidth="1"/>
    <col min="12035" max="12035" width="43.5" style="7" customWidth="1"/>
    <col min="12036" max="12036" width="16.5" style="7" customWidth="1"/>
    <col min="12037" max="12096" width="11.5" style="7" customWidth="1"/>
    <col min="12097" max="12097" width="5" style="7" customWidth="1"/>
    <col min="12098" max="12288" width="9.1640625" style="7" customWidth="1"/>
    <col min="12289" max="12289" width="44" style="7" customWidth="1"/>
    <col min="12290" max="12290" width="25.6640625" style="7" customWidth="1"/>
    <col min="12291" max="12291" width="43.5" style="7" customWidth="1"/>
    <col min="12292" max="12292" width="16.5" style="7" customWidth="1"/>
    <col min="12293" max="12352" width="11.5" style="7" customWidth="1"/>
    <col min="12353" max="12353" width="5" style="7" customWidth="1"/>
    <col min="12354" max="12544" width="9.1640625" style="7" customWidth="1"/>
    <col min="12545" max="12545" width="44" style="7" customWidth="1"/>
    <col min="12546" max="12546" width="25.6640625" style="7" customWidth="1"/>
    <col min="12547" max="12547" width="43.5" style="7" customWidth="1"/>
    <col min="12548" max="12548" width="16.5" style="7" customWidth="1"/>
    <col min="12549" max="12608" width="11.5" style="7" customWidth="1"/>
    <col min="12609" max="12609" width="5" style="7" customWidth="1"/>
    <col min="12610" max="12800" width="9.1640625" style="7" customWidth="1"/>
    <col min="12801" max="12801" width="44" style="7" customWidth="1"/>
    <col min="12802" max="12802" width="25.6640625" style="7" customWidth="1"/>
    <col min="12803" max="12803" width="43.5" style="7" customWidth="1"/>
    <col min="12804" max="12804" width="16.5" style="7" customWidth="1"/>
    <col min="12805" max="12864" width="11.5" style="7" customWidth="1"/>
    <col min="12865" max="12865" width="5" style="7" customWidth="1"/>
    <col min="12866" max="13056" width="9.1640625" style="7" customWidth="1"/>
    <col min="13057" max="13057" width="44" style="7" customWidth="1"/>
    <col min="13058" max="13058" width="25.6640625" style="7" customWidth="1"/>
    <col min="13059" max="13059" width="43.5" style="7" customWidth="1"/>
    <col min="13060" max="13060" width="16.5" style="7" customWidth="1"/>
    <col min="13061" max="13120" width="11.5" style="7" customWidth="1"/>
    <col min="13121" max="13121" width="5" style="7" customWidth="1"/>
    <col min="13122" max="13312" width="9.1640625" style="7" customWidth="1"/>
    <col min="13313" max="13313" width="44" style="7" customWidth="1"/>
    <col min="13314" max="13314" width="25.6640625" style="7" customWidth="1"/>
    <col min="13315" max="13315" width="43.5" style="7" customWidth="1"/>
    <col min="13316" max="13316" width="16.5" style="7" customWidth="1"/>
    <col min="13317" max="13376" width="11.5" style="7" customWidth="1"/>
    <col min="13377" max="13377" width="5" style="7" customWidth="1"/>
    <col min="13378" max="13568" width="9.1640625" style="7" customWidth="1"/>
    <col min="13569" max="13569" width="44" style="7" customWidth="1"/>
    <col min="13570" max="13570" width="25.6640625" style="7" customWidth="1"/>
    <col min="13571" max="13571" width="43.5" style="7" customWidth="1"/>
    <col min="13572" max="13572" width="16.5" style="7" customWidth="1"/>
    <col min="13573" max="13632" width="11.5" style="7" customWidth="1"/>
    <col min="13633" max="13633" width="5" style="7" customWidth="1"/>
    <col min="13634" max="13824" width="9.1640625" style="7" customWidth="1"/>
    <col min="13825" max="13825" width="44" style="7" customWidth="1"/>
    <col min="13826" max="13826" width="25.6640625" style="7" customWidth="1"/>
    <col min="13827" max="13827" width="43.5" style="7" customWidth="1"/>
    <col min="13828" max="13828" width="16.5" style="7" customWidth="1"/>
    <col min="13829" max="13888" width="11.5" style="7" customWidth="1"/>
    <col min="13889" max="13889" width="5" style="7" customWidth="1"/>
    <col min="13890" max="14080" width="9.1640625" style="7" customWidth="1"/>
    <col min="14081" max="14081" width="44" style="7" customWidth="1"/>
    <col min="14082" max="14082" width="25.6640625" style="7" customWidth="1"/>
    <col min="14083" max="14083" width="43.5" style="7" customWidth="1"/>
    <col min="14084" max="14084" width="16.5" style="7" customWidth="1"/>
    <col min="14085" max="14144" width="11.5" style="7" customWidth="1"/>
    <col min="14145" max="14145" width="5" style="7" customWidth="1"/>
    <col min="14146" max="14336" width="9.1640625" style="7" customWidth="1"/>
    <col min="14337" max="14337" width="44" style="7" customWidth="1"/>
    <col min="14338" max="14338" width="25.6640625" style="7" customWidth="1"/>
    <col min="14339" max="14339" width="43.5" style="7" customWidth="1"/>
    <col min="14340" max="14340" width="16.5" style="7" customWidth="1"/>
    <col min="14341" max="14400" width="11.5" style="7" customWidth="1"/>
    <col min="14401" max="14401" width="5" style="7" customWidth="1"/>
    <col min="14402" max="14592" width="9.1640625" style="7" customWidth="1"/>
    <col min="14593" max="14593" width="44" style="7" customWidth="1"/>
    <col min="14594" max="14594" width="25.6640625" style="7" customWidth="1"/>
    <col min="14595" max="14595" width="43.5" style="7" customWidth="1"/>
    <col min="14596" max="14596" width="16.5" style="7" customWidth="1"/>
    <col min="14597" max="14656" width="11.5" style="7" customWidth="1"/>
    <col min="14657" max="14657" width="5" style="7" customWidth="1"/>
    <col min="14658" max="14848" width="9.1640625" style="7" customWidth="1"/>
    <col min="14849" max="14849" width="44" style="7" customWidth="1"/>
    <col min="14850" max="14850" width="25.6640625" style="7" customWidth="1"/>
    <col min="14851" max="14851" width="43.5" style="7" customWidth="1"/>
    <col min="14852" max="14852" width="16.5" style="7" customWidth="1"/>
    <col min="14853" max="14912" width="11.5" style="7" customWidth="1"/>
    <col min="14913" max="14913" width="5" style="7" customWidth="1"/>
    <col min="14914" max="15104" width="9.1640625" style="7" customWidth="1"/>
    <col min="15105" max="15105" width="44" style="7" customWidth="1"/>
    <col min="15106" max="15106" width="25.6640625" style="7" customWidth="1"/>
    <col min="15107" max="15107" width="43.5" style="7" customWidth="1"/>
    <col min="15108" max="15108" width="16.5" style="7" customWidth="1"/>
    <col min="15109" max="15168" width="11.5" style="7" customWidth="1"/>
    <col min="15169" max="15169" width="5" style="7" customWidth="1"/>
    <col min="15170" max="15360" width="9.1640625" style="7" customWidth="1"/>
    <col min="15361" max="15361" width="44" style="7" customWidth="1"/>
    <col min="15362" max="15362" width="25.6640625" style="7" customWidth="1"/>
    <col min="15363" max="15363" width="43.5" style="7" customWidth="1"/>
    <col min="15364" max="15364" width="16.5" style="7" customWidth="1"/>
    <col min="15365" max="15424" width="11.5" style="7" customWidth="1"/>
    <col min="15425" max="15425" width="5" style="7" customWidth="1"/>
    <col min="15426" max="15616" width="9.1640625" style="7" customWidth="1"/>
    <col min="15617" max="15617" width="44" style="7" customWidth="1"/>
    <col min="15618" max="15618" width="25.6640625" style="7" customWidth="1"/>
    <col min="15619" max="15619" width="43.5" style="7" customWidth="1"/>
    <col min="15620" max="15620" width="16.5" style="7" customWidth="1"/>
    <col min="15621" max="15680" width="11.5" style="7" customWidth="1"/>
    <col min="15681" max="15681" width="5" style="7" customWidth="1"/>
    <col min="15682" max="15872" width="9.1640625" style="7" customWidth="1"/>
    <col min="15873" max="15873" width="44" style="7" customWidth="1"/>
    <col min="15874" max="15874" width="25.6640625" style="7" customWidth="1"/>
    <col min="15875" max="15875" width="43.5" style="7" customWidth="1"/>
    <col min="15876" max="15876" width="16.5" style="7" customWidth="1"/>
    <col min="15877" max="15936" width="11.5" style="7" customWidth="1"/>
    <col min="15937" max="15937" width="5" style="7" customWidth="1"/>
    <col min="15938" max="16128" width="9.1640625" style="7" customWidth="1"/>
    <col min="16129" max="16129" width="44" style="7" customWidth="1"/>
    <col min="16130" max="16130" width="25.6640625" style="7" customWidth="1"/>
    <col min="16131" max="16131" width="43.5" style="7" customWidth="1"/>
    <col min="16132" max="16132" width="16.5" style="7" customWidth="1"/>
    <col min="16133" max="16192" width="11.5" style="7" customWidth="1"/>
    <col min="16193" max="16193" width="5" style="7" customWidth="1"/>
    <col min="16194" max="16384" width="9.1640625" style="7" customWidth="1"/>
  </cols>
  <sheetData>
    <row r="1" spans="1:65">
      <c r="A1" s="7" t="s">
        <v>459</v>
      </c>
      <c r="B1" s="7" t="s">
        <v>460</v>
      </c>
    </row>
    <row r="2" spans="1:65">
      <c r="A2" s="7" t="s">
        <v>461</v>
      </c>
      <c r="B2" s="8">
        <v>44181</v>
      </c>
    </row>
    <row r="4" spans="1:65">
      <c r="A4" s="7" t="s">
        <v>462</v>
      </c>
      <c r="B4" s="7" t="s">
        <v>463</v>
      </c>
      <c r="C4" s="7" t="s">
        <v>464</v>
      </c>
      <c r="D4" s="7" t="s">
        <v>465</v>
      </c>
      <c r="E4" s="7" t="s">
        <v>466</v>
      </c>
      <c r="F4" s="7" t="s">
        <v>467</v>
      </c>
      <c r="G4" s="7" t="s">
        <v>468</v>
      </c>
      <c r="H4" s="7" t="s">
        <v>469</v>
      </c>
      <c r="I4" s="7" t="s">
        <v>470</v>
      </c>
      <c r="J4" s="7" t="s">
        <v>471</v>
      </c>
      <c r="K4" s="7" t="s">
        <v>472</v>
      </c>
      <c r="L4" s="7" t="s">
        <v>473</v>
      </c>
      <c r="M4" s="7" t="s">
        <v>474</v>
      </c>
      <c r="N4" s="7" t="s">
        <v>475</v>
      </c>
      <c r="O4" s="7" t="s">
        <v>476</v>
      </c>
      <c r="P4" s="7" t="s">
        <v>477</v>
      </c>
      <c r="Q4" s="7" t="s">
        <v>478</v>
      </c>
      <c r="R4" s="7" t="s">
        <v>479</v>
      </c>
      <c r="S4" s="7" t="s">
        <v>480</v>
      </c>
      <c r="T4" s="7" t="s">
        <v>481</v>
      </c>
      <c r="U4" s="7" t="s">
        <v>482</v>
      </c>
      <c r="V4" s="7" t="s">
        <v>483</v>
      </c>
      <c r="W4" s="7" t="s">
        <v>484</v>
      </c>
      <c r="X4" s="7" t="s">
        <v>485</v>
      </c>
      <c r="Y4" s="7" t="s">
        <v>486</v>
      </c>
      <c r="Z4" s="7" t="s">
        <v>487</v>
      </c>
      <c r="AA4" s="7" t="s">
        <v>488</v>
      </c>
      <c r="AB4" s="7" t="s">
        <v>489</v>
      </c>
      <c r="AC4" s="7" t="s">
        <v>490</v>
      </c>
      <c r="AD4" s="7" t="s">
        <v>491</v>
      </c>
      <c r="AE4" s="7" t="s">
        <v>492</v>
      </c>
      <c r="AF4" s="7" t="s">
        <v>493</v>
      </c>
      <c r="AG4" s="7" t="s">
        <v>494</v>
      </c>
      <c r="AH4" s="7" t="s">
        <v>495</v>
      </c>
      <c r="AI4" s="7" t="s">
        <v>496</v>
      </c>
      <c r="AJ4" s="7" t="s">
        <v>497</v>
      </c>
      <c r="AK4" s="7" t="s">
        <v>498</v>
      </c>
      <c r="AL4" s="7" t="s">
        <v>499</v>
      </c>
      <c r="AM4" s="7" t="s">
        <v>500</v>
      </c>
      <c r="AN4" s="7" t="s">
        <v>501</v>
      </c>
      <c r="AO4" s="7" t="s">
        <v>502</v>
      </c>
      <c r="AP4" s="7" t="s">
        <v>503</v>
      </c>
      <c r="AQ4" s="7" t="s">
        <v>504</v>
      </c>
      <c r="AR4" s="7" t="s">
        <v>505</v>
      </c>
      <c r="AS4" s="7" t="s">
        <v>506</v>
      </c>
      <c r="AT4" s="7" t="s">
        <v>507</v>
      </c>
      <c r="AU4" s="7" t="s">
        <v>508</v>
      </c>
      <c r="AV4" s="7" t="s">
        <v>509</v>
      </c>
      <c r="AW4" s="7" t="s">
        <v>510</v>
      </c>
      <c r="AX4" s="7" t="s">
        <v>511</v>
      </c>
      <c r="AY4" s="7" t="s">
        <v>512</v>
      </c>
      <c r="AZ4" s="7" t="s">
        <v>513</v>
      </c>
      <c r="BA4" s="7" t="s">
        <v>514</v>
      </c>
      <c r="BB4" s="7" t="s">
        <v>515</v>
      </c>
      <c r="BC4" s="7" t="s">
        <v>516</v>
      </c>
      <c r="BD4" s="7" t="s">
        <v>517</v>
      </c>
      <c r="BE4" s="7" t="s">
        <v>518</v>
      </c>
      <c r="BF4" s="7" t="s">
        <v>519</v>
      </c>
      <c r="BG4" s="7" t="s">
        <v>520</v>
      </c>
      <c r="BH4" s="7" t="s">
        <v>521</v>
      </c>
      <c r="BI4" s="7" t="s">
        <v>522</v>
      </c>
      <c r="BJ4" s="7" t="s">
        <v>523</v>
      </c>
      <c r="BK4" s="7" t="s">
        <v>524</v>
      </c>
      <c r="BL4" s="7" t="s">
        <v>525</v>
      </c>
      <c r="BM4" s="7" t="s">
        <v>526</v>
      </c>
    </row>
    <row r="5" spans="1:65">
      <c r="A5" s="7" t="s">
        <v>164</v>
      </c>
      <c r="B5" s="7" t="s">
        <v>527</v>
      </c>
      <c r="C5" s="7" t="s">
        <v>528</v>
      </c>
      <c r="D5" s="7" t="s">
        <v>529</v>
      </c>
      <c r="E5" s="7">
        <v>2.4828909261957901</v>
      </c>
      <c r="F5" s="7">
        <v>2.5848695840398301</v>
      </c>
      <c r="G5" s="7">
        <v>2.6909737661182702</v>
      </c>
      <c r="H5" s="7">
        <v>2.8009524649439999</v>
      </c>
      <c r="I5" s="7">
        <v>2.9299340720998699</v>
      </c>
      <c r="J5" s="7">
        <v>3.0788005578800601</v>
      </c>
      <c r="K5" s="7">
        <v>3.2348609546911602</v>
      </c>
      <c r="L5" s="7">
        <v>3.39677891654466</v>
      </c>
      <c r="M5" s="7">
        <v>3.5744870345630799</v>
      </c>
      <c r="N5" s="7">
        <v>3.7785648605387698</v>
      </c>
      <c r="O5" s="7">
        <v>4.0041989062526504</v>
      </c>
      <c r="P5" s="7">
        <v>4.3606998654105</v>
      </c>
      <c r="Q5" s="7">
        <v>4.7359625668449201</v>
      </c>
      <c r="R5" s="7">
        <v>5.1209269126703498</v>
      </c>
      <c r="S5" s="7">
        <v>5.4916732751784298</v>
      </c>
      <c r="T5" s="7">
        <v>5.8558781344280098</v>
      </c>
      <c r="U5" s="7">
        <v>6.0426501171887903</v>
      </c>
      <c r="V5" s="7">
        <v>6.2419242620017901</v>
      </c>
      <c r="W5" s="7">
        <v>6.4406102856762599</v>
      </c>
      <c r="X5" s="7">
        <v>6.6472157385795301</v>
      </c>
      <c r="Y5" s="7">
        <v>6.8507055378061796</v>
      </c>
      <c r="Z5" s="7">
        <v>6.9856522528769798</v>
      </c>
      <c r="AA5" s="7">
        <v>7.1073437117939502</v>
      </c>
      <c r="AB5" s="7">
        <v>7.1944180961720896</v>
      </c>
      <c r="AC5" s="7">
        <v>7.2697179960532203</v>
      </c>
      <c r="AD5" s="7">
        <v>7.3176149525592598</v>
      </c>
      <c r="AE5" s="7">
        <v>7.3813932699061402</v>
      </c>
      <c r="AF5" s="7">
        <v>7.4555657981983696</v>
      </c>
      <c r="AG5" s="7">
        <v>7.53286727025655</v>
      </c>
      <c r="AH5" s="7">
        <v>7.6091230829728698</v>
      </c>
      <c r="AI5" s="7">
        <v>7.6557949444077904</v>
      </c>
      <c r="AJ5" s="7">
        <v>7.3922193680170896</v>
      </c>
      <c r="AK5" s="7">
        <v>7.1737378178354199</v>
      </c>
      <c r="AL5" s="7">
        <v>7.0161646253999796</v>
      </c>
      <c r="AM5" s="7">
        <v>6.9295958279009104</v>
      </c>
      <c r="AN5" s="7">
        <v>6.9120063741845499</v>
      </c>
      <c r="AO5" s="7">
        <v>6.9867788461538503</v>
      </c>
      <c r="AP5" s="7">
        <v>7.09061333395747</v>
      </c>
      <c r="AQ5" s="7">
        <v>7.2298543717130501</v>
      </c>
      <c r="AR5" s="7">
        <v>7.39059603393068</v>
      </c>
      <c r="AS5" s="7">
        <v>7.58037709266618</v>
      </c>
      <c r="AT5" s="7">
        <v>7.7579711080970499</v>
      </c>
      <c r="AU5" s="7">
        <v>7.9554067710965102</v>
      </c>
      <c r="AV5" s="7">
        <v>8.1676407227599306</v>
      </c>
      <c r="AW5" s="7">
        <v>8.3828757203479896</v>
      </c>
      <c r="AX5" s="7">
        <v>8.5913366856274607</v>
      </c>
      <c r="AY5" s="7">
        <v>8.9186187198762301</v>
      </c>
      <c r="AZ5" s="7">
        <v>9.2292189444982302</v>
      </c>
      <c r="BA5" s="7">
        <v>9.5483336293139196</v>
      </c>
      <c r="BB5" s="7">
        <v>9.8910847173623804</v>
      </c>
      <c r="BC5" s="7">
        <v>10.2882884655106</v>
      </c>
      <c r="BD5" s="7">
        <v>10.583462360112099</v>
      </c>
      <c r="BE5" s="7">
        <v>10.9204368174727</v>
      </c>
      <c r="BF5" s="7">
        <v>11.298093234715299</v>
      </c>
      <c r="BG5" s="7">
        <v>11.7071713531328</v>
      </c>
      <c r="BH5" s="7">
        <v>12.137127303744499</v>
      </c>
      <c r="BI5" s="7">
        <v>12.6048897703868</v>
      </c>
      <c r="BJ5" s="7">
        <v>13.0734772127631</v>
      </c>
      <c r="BK5" s="7">
        <v>13.5509471396854</v>
      </c>
      <c r="BL5" s="7">
        <v>14.058355437665799</v>
      </c>
    </row>
    <row r="6" spans="1:65">
      <c r="A6" s="7" t="s">
        <v>264</v>
      </c>
      <c r="B6" s="7" t="s">
        <v>530</v>
      </c>
      <c r="C6" s="7" t="s">
        <v>528</v>
      </c>
      <c r="D6" s="7" t="s">
        <v>529</v>
      </c>
      <c r="E6" s="7">
        <v>2.7983078308671199</v>
      </c>
      <c r="F6" s="7">
        <v>2.8081305122139799</v>
      </c>
      <c r="G6" s="7">
        <v>2.8041132912029298</v>
      </c>
      <c r="H6" s="7">
        <v>2.7861708933214802</v>
      </c>
      <c r="I6" s="7">
        <v>2.75422300408803</v>
      </c>
      <c r="J6" s="7">
        <v>2.70889244218748</v>
      </c>
      <c r="K6" s="7">
        <v>2.7183828810606898</v>
      </c>
      <c r="L6" s="7">
        <v>2.7161058645994198</v>
      </c>
      <c r="M6" s="7">
        <v>2.7012155516988101</v>
      </c>
      <c r="N6" s="7">
        <v>2.67295747590184</v>
      </c>
      <c r="O6" s="7">
        <v>2.6316128617687999</v>
      </c>
      <c r="P6" s="7">
        <v>2.63523549631409</v>
      </c>
      <c r="Q6" s="7">
        <v>2.6274561188138801</v>
      </c>
      <c r="R6" s="7">
        <v>2.6095050418437999</v>
      </c>
      <c r="S6" s="7">
        <v>2.5835115746055499</v>
      </c>
      <c r="T6" s="7">
        <v>2.5514454857531899</v>
      </c>
      <c r="U6" s="7">
        <v>2.55835293774062</v>
      </c>
      <c r="V6" s="7">
        <v>2.54932198826753</v>
      </c>
      <c r="W6" s="7">
        <v>2.5246008641802602</v>
      </c>
      <c r="X6" s="7">
        <v>2.4857624932742102</v>
      </c>
      <c r="Y6" s="7">
        <v>2.4347526086715301</v>
      </c>
      <c r="Z6" s="7">
        <v>2.4527560014585901</v>
      </c>
      <c r="AA6" s="7">
        <v>2.4468489414499999</v>
      </c>
      <c r="AB6" s="7">
        <v>2.4133714795261998</v>
      </c>
      <c r="AC6" s="7">
        <v>2.3467399829502602</v>
      </c>
      <c r="AD6" s="7">
        <v>2.2393980738147601</v>
      </c>
      <c r="AE6" s="7">
        <v>2.27144626884099</v>
      </c>
      <c r="AF6" s="7">
        <v>2.2947410038179901</v>
      </c>
      <c r="AG6" s="7">
        <v>2.3027791776643198</v>
      </c>
      <c r="AH6" s="7">
        <v>2.28527939079662</v>
      </c>
      <c r="AI6" s="7">
        <v>2.2325420864516099</v>
      </c>
      <c r="AJ6" s="7">
        <v>2.2423311437228799</v>
      </c>
      <c r="AK6" s="7">
        <v>2.2593625397344401</v>
      </c>
      <c r="AL6" s="7">
        <v>2.2834106666267102</v>
      </c>
      <c r="AM6" s="7">
        <v>2.3178808140935998</v>
      </c>
      <c r="AN6" s="7">
        <v>2.3683182780171901</v>
      </c>
      <c r="AO6" s="7">
        <v>2.3693823041390298</v>
      </c>
      <c r="AP6" s="7">
        <v>2.3589400616599798</v>
      </c>
      <c r="AQ6" s="7">
        <v>2.3415265102203802</v>
      </c>
      <c r="AR6" s="7">
        <v>2.3192881765383699</v>
      </c>
      <c r="AS6" s="7">
        <v>2.2919445486715002</v>
      </c>
      <c r="AT6" s="7">
        <v>2.2718668608507602</v>
      </c>
      <c r="AU6" s="7">
        <v>2.25584792022573</v>
      </c>
      <c r="AV6" s="7">
        <v>2.2431480666399501</v>
      </c>
      <c r="AW6" s="7">
        <v>2.2334252340507899</v>
      </c>
      <c r="AX6" s="7">
        <v>2.2274882274016101</v>
      </c>
      <c r="AY6" s="7">
        <v>2.25182119550416</v>
      </c>
      <c r="AZ6" s="7">
        <v>2.2706377467958601</v>
      </c>
      <c r="BA6" s="7">
        <v>2.2871679078586502</v>
      </c>
      <c r="BB6" s="7">
        <v>2.3055901090103998</v>
      </c>
      <c r="BC6" s="7">
        <v>2.3281315620112402</v>
      </c>
      <c r="BD6" s="7">
        <v>2.3544618523510001</v>
      </c>
      <c r="BE6" s="7">
        <v>2.3862938530057201</v>
      </c>
      <c r="BF6" s="7">
        <v>2.42020745910337</v>
      </c>
      <c r="BG6" s="7">
        <v>2.4515748711283298</v>
      </c>
      <c r="BH6" s="7">
        <v>2.47866228944409</v>
      </c>
      <c r="BI6" s="7">
        <v>2.5199225436644301</v>
      </c>
      <c r="BJ6" s="7">
        <v>2.5542514703985</v>
      </c>
      <c r="BK6" s="7">
        <v>2.5849269398802401</v>
      </c>
      <c r="BL6" s="7">
        <v>2.6157942139050698</v>
      </c>
    </row>
    <row r="7" spans="1:65">
      <c r="A7" s="7" t="s">
        <v>230</v>
      </c>
      <c r="B7" s="7" t="s">
        <v>531</v>
      </c>
      <c r="C7" s="7" t="s">
        <v>528</v>
      </c>
      <c r="D7" s="7" t="s">
        <v>529</v>
      </c>
      <c r="E7" s="7">
        <v>3.0069480230096302</v>
      </c>
      <c r="F7" s="7">
        <v>3.04512072012658</v>
      </c>
      <c r="G7" s="7">
        <v>3.0644879174416002</v>
      </c>
      <c r="H7" s="7">
        <v>3.0713494139757702</v>
      </c>
      <c r="I7" s="7">
        <v>3.0706826312056199</v>
      </c>
      <c r="J7" s="7">
        <v>3.0618812353025802</v>
      </c>
      <c r="K7" s="7">
        <v>3.03201023176101</v>
      </c>
      <c r="L7" s="7">
        <v>2.98096217980435</v>
      </c>
      <c r="M7" s="7">
        <v>2.8951156445329702</v>
      </c>
      <c r="N7" s="7">
        <v>2.76841234245477</v>
      </c>
      <c r="O7" s="7">
        <v>2.6075294145608998</v>
      </c>
      <c r="P7" s="7">
        <v>2.6430043684777602</v>
      </c>
      <c r="Q7" s="7">
        <v>2.6652734905622899</v>
      </c>
      <c r="R7" s="7">
        <v>2.6756197742883501</v>
      </c>
      <c r="S7" s="7">
        <v>2.6762879767148098</v>
      </c>
      <c r="T7" s="7">
        <v>2.66921981776765</v>
      </c>
      <c r="U7" s="7">
        <v>2.6452883017247499</v>
      </c>
      <c r="V7" s="7">
        <v>2.6209575993846301</v>
      </c>
      <c r="W7" s="7">
        <v>2.59839062103093</v>
      </c>
      <c r="X7" s="7">
        <v>2.5788194612926398</v>
      </c>
      <c r="Y7" s="7">
        <v>2.5632369289686499</v>
      </c>
      <c r="Z7" s="7">
        <v>2.5737213102193999</v>
      </c>
      <c r="AA7" s="7">
        <v>2.5812832641754899</v>
      </c>
      <c r="AB7" s="7">
        <v>2.5833964209898199</v>
      </c>
      <c r="AC7" s="7">
        <v>2.5764569743542101</v>
      </c>
      <c r="AD7" s="7">
        <v>2.55967754256501</v>
      </c>
      <c r="AE7" s="7">
        <v>2.5452342518408999</v>
      </c>
      <c r="AF7" s="7">
        <v>2.5209626493907402</v>
      </c>
      <c r="AG7" s="7">
        <v>2.49469418732297</v>
      </c>
      <c r="AH7" s="7">
        <v>2.4752991699445599</v>
      </c>
      <c r="AI7" s="7">
        <v>2.46696891880464</v>
      </c>
      <c r="AJ7" s="7">
        <v>2.4817410149694199</v>
      </c>
      <c r="AK7" s="7">
        <v>2.4996511912510102</v>
      </c>
      <c r="AL7" s="7">
        <v>2.51717603505731</v>
      </c>
      <c r="AM7" s="7">
        <v>2.5303939713917898</v>
      </c>
      <c r="AN7" s="7">
        <v>2.5379044239289099</v>
      </c>
      <c r="AO7" s="7">
        <v>2.5566362346213398</v>
      </c>
      <c r="AP7" s="7">
        <v>2.56698519389681</v>
      </c>
      <c r="AQ7" s="7">
        <v>2.5709196482382599</v>
      </c>
      <c r="AR7" s="7">
        <v>2.5705890683284802</v>
      </c>
      <c r="AS7" s="7">
        <v>2.5668792843000001</v>
      </c>
      <c r="AT7" s="7">
        <v>2.5747336220467698</v>
      </c>
      <c r="AU7" s="7">
        <v>2.5769065260562001</v>
      </c>
      <c r="AV7" s="7">
        <v>2.5713243383721598</v>
      </c>
      <c r="AW7" s="7">
        <v>2.5547355562077199</v>
      </c>
      <c r="AX7" s="7">
        <v>2.5263561536353398</v>
      </c>
      <c r="AY7" s="7">
        <v>2.50370957157556</v>
      </c>
      <c r="AZ7" s="7">
        <v>2.4705287346601001</v>
      </c>
      <c r="BA7" s="7">
        <v>2.4320515362676201</v>
      </c>
      <c r="BB7" s="7">
        <v>2.3944268973102001</v>
      </c>
      <c r="BC7" s="7">
        <v>2.36075609068341</v>
      </c>
      <c r="BD7" s="7">
        <v>2.34742974190506</v>
      </c>
      <c r="BE7" s="7">
        <v>2.33600291477621</v>
      </c>
      <c r="BF7" s="7">
        <v>2.32278246807198</v>
      </c>
      <c r="BG7" s="7">
        <v>2.3030439081249998</v>
      </c>
      <c r="BH7" s="7">
        <v>2.2758618884170301</v>
      </c>
      <c r="BI7" s="7">
        <v>2.2610184578730399</v>
      </c>
      <c r="BJ7" s="7">
        <v>2.2391965647783501</v>
      </c>
      <c r="BK7" s="7">
        <v>2.21637364776329</v>
      </c>
      <c r="BL7" s="7">
        <v>2.1993417500136299</v>
      </c>
    </row>
    <row r="8" spans="1:65">
      <c r="A8" s="7" t="s">
        <v>278</v>
      </c>
      <c r="B8" s="7" t="s">
        <v>532</v>
      </c>
      <c r="C8" s="7" t="s">
        <v>528</v>
      </c>
      <c r="D8" s="7" t="s">
        <v>529</v>
      </c>
      <c r="E8" s="7">
        <v>5.4108270327427004</v>
      </c>
      <c r="F8" s="7">
        <v>5.3908926554744703</v>
      </c>
      <c r="G8" s="7">
        <v>5.4054069607512503</v>
      </c>
      <c r="H8" s="7">
        <v>5.4350199628833904</v>
      </c>
      <c r="I8" s="7">
        <v>5.45623480582372</v>
      </c>
      <c r="J8" s="7">
        <v>5.4577883534765599</v>
      </c>
      <c r="K8" s="7">
        <v>5.4036029838332897</v>
      </c>
      <c r="L8" s="7">
        <v>5.3370623492800497</v>
      </c>
      <c r="M8" s="7">
        <v>5.2708116786468899</v>
      </c>
      <c r="N8" s="7">
        <v>5.2199593376097599</v>
      </c>
      <c r="O8" s="7">
        <v>5.1930365224086801</v>
      </c>
      <c r="P8" s="7">
        <v>5.1812083340712398</v>
      </c>
      <c r="Q8" s="7">
        <v>5.1777329400866696</v>
      </c>
      <c r="R8" s="7">
        <v>5.1810049906993498</v>
      </c>
      <c r="S8" s="7">
        <v>5.1875366174815998</v>
      </c>
      <c r="T8" s="7">
        <v>5.1957680206590098</v>
      </c>
      <c r="U8" s="7">
        <v>5.2166282688359296</v>
      </c>
      <c r="V8" s="7">
        <v>5.2380508082590698</v>
      </c>
      <c r="W8" s="7">
        <v>5.2594204870085699</v>
      </c>
      <c r="X8" s="7">
        <v>5.2796474221742704</v>
      </c>
      <c r="Y8" s="7">
        <v>5.2984131599252997</v>
      </c>
      <c r="Z8" s="7">
        <v>5.3266574742074102</v>
      </c>
      <c r="AA8" s="7">
        <v>5.3510137889634501</v>
      </c>
      <c r="AB8" s="7">
        <v>5.3714913611197099</v>
      </c>
      <c r="AC8" s="7">
        <v>5.3862072765087099</v>
      </c>
      <c r="AD8" s="7">
        <v>5.3946361753082499</v>
      </c>
      <c r="AE8" s="7">
        <v>5.4077705494886699</v>
      </c>
      <c r="AF8" s="7">
        <v>5.4112555497882502</v>
      </c>
      <c r="AG8" s="7">
        <v>5.4168461691539802</v>
      </c>
      <c r="AH8" s="7">
        <v>5.4411627032543697</v>
      </c>
      <c r="AI8" s="7">
        <v>5.4949783525807199</v>
      </c>
      <c r="AJ8" s="7">
        <v>5.6487709559367101</v>
      </c>
      <c r="AK8" s="7">
        <v>5.8274997951252798</v>
      </c>
      <c r="AL8" s="7">
        <v>6.02591575673378</v>
      </c>
      <c r="AM8" s="7">
        <v>6.2305995927563096</v>
      </c>
      <c r="AN8" s="7">
        <v>6.4324804621746203</v>
      </c>
      <c r="AO8" s="7">
        <v>6.5637848129860901</v>
      </c>
      <c r="AP8" s="7">
        <v>6.6825991240589602</v>
      </c>
      <c r="AQ8" s="7">
        <v>6.7974804239070403</v>
      </c>
      <c r="AR8" s="7">
        <v>6.9208443854783201</v>
      </c>
      <c r="AS8" s="7">
        <v>7.0581607117120697</v>
      </c>
      <c r="AT8" s="7">
        <v>7.3145894947253796</v>
      </c>
      <c r="AU8" s="7">
        <v>7.5922521589399503</v>
      </c>
      <c r="AV8" s="7">
        <v>7.8871451557605603</v>
      </c>
      <c r="AW8" s="7">
        <v>8.1911705785579692</v>
      </c>
      <c r="AX8" s="7">
        <v>8.5007175692705399</v>
      </c>
      <c r="AY8" s="7">
        <v>8.9055543530390402</v>
      </c>
      <c r="AZ8" s="7">
        <v>9.3216607262100997</v>
      </c>
      <c r="BA8" s="7">
        <v>9.7505959679992298</v>
      </c>
      <c r="BB8" s="7">
        <v>10.1923346007195</v>
      </c>
      <c r="BC8" s="7">
        <v>10.645405412373</v>
      </c>
      <c r="BD8" s="7">
        <v>11.014986041073699</v>
      </c>
      <c r="BE8" s="7">
        <v>11.387510912475101</v>
      </c>
      <c r="BF8" s="7">
        <v>11.7707892099635</v>
      </c>
      <c r="BG8" s="7">
        <v>12.1806922958735</v>
      </c>
      <c r="BH8" s="7">
        <v>12.6265476059094</v>
      </c>
      <c r="BI8" s="7">
        <v>12.956211080924</v>
      </c>
      <c r="BJ8" s="7">
        <v>13.329073296329</v>
      </c>
      <c r="BK8" s="7">
        <v>13.744735910973599</v>
      </c>
      <c r="BL8" s="7">
        <v>14.2026306207364</v>
      </c>
    </row>
    <row r="9" spans="1:65">
      <c r="A9" s="7" t="s">
        <v>184</v>
      </c>
      <c r="B9" s="7" t="s">
        <v>533</v>
      </c>
      <c r="C9" s="7" t="s">
        <v>528</v>
      </c>
      <c r="D9" s="7" t="s">
        <v>529</v>
      </c>
    </row>
    <row r="10" spans="1:65">
      <c r="A10" s="7" t="s">
        <v>534</v>
      </c>
      <c r="B10" s="7" t="s">
        <v>535</v>
      </c>
      <c r="C10" s="7" t="s">
        <v>528</v>
      </c>
      <c r="D10" s="7" t="s">
        <v>529</v>
      </c>
      <c r="E10" s="7">
        <v>3.5079217169208001</v>
      </c>
      <c r="F10" s="7">
        <v>3.5393257774571798</v>
      </c>
      <c r="G10" s="7">
        <v>3.5644833716722801</v>
      </c>
      <c r="H10" s="7">
        <v>3.5835511780428599</v>
      </c>
      <c r="I10" s="7">
        <v>3.59639282267635</v>
      </c>
      <c r="J10" s="7">
        <v>3.6032377525585302</v>
      </c>
      <c r="K10" s="7">
        <v>3.6220755303879</v>
      </c>
      <c r="L10" s="7">
        <v>3.63381511265783</v>
      </c>
      <c r="M10" s="7">
        <v>3.6405976581921999</v>
      </c>
      <c r="N10" s="7">
        <v>3.6446793593853699</v>
      </c>
      <c r="O10" s="7">
        <v>3.6476218667798701</v>
      </c>
      <c r="P10" s="7">
        <v>3.6651271090753199</v>
      </c>
      <c r="Q10" s="7">
        <v>3.6796699724897799</v>
      </c>
      <c r="R10" s="7">
        <v>3.6891193365852102</v>
      </c>
      <c r="S10" s="7">
        <v>3.69043096101122</v>
      </c>
      <c r="T10" s="7">
        <v>3.6827414303114199</v>
      </c>
      <c r="U10" s="7">
        <v>3.6799358751831099</v>
      </c>
      <c r="V10" s="7">
        <v>3.6685797983078698</v>
      </c>
      <c r="W10" s="7">
        <v>3.6517773613756401</v>
      </c>
      <c r="X10" s="7">
        <v>3.6331808871117</v>
      </c>
      <c r="Y10" s="7">
        <v>3.6152746746708502</v>
      </c>
      <c r="Z10" s="7">
        <v>3.60865604188555</v>
      </c>
      <c r="AA10" s="7">
        <v>3.5997637908333502</v>
      </c>
      <c r="AB10" s="7">
        <v>3.5900419618193702</v>
      </c>
      <c r="AC10" s="7">
        <v>3.58101597973568</v>
      </c>
      <c r="AD10" s="7">
        <v>3.57417175553952</v>
      </c>
      <c r="AE10" s="7">
        <v>3.58038234696666</v>
      </c>
      <c r="AF10" s="7">
        <v>3.5884290029516701</v>
      </c>
      <c r="AG10" s="7">
        <v>3.5995621842154999</v>
      </c>
      <c r="AH10" s="7">
        <v>3.6149301454124498</v>
      </c>
      <c r="AI10" s="7">
        <v>3.6218974349423601</v>
      </c>
      <c r="AJ10" s="7">
        <v>3.6594569935746502</v>
      </c>
      <c r="AK10" s="7">
        <v>3.7162915364911502</v>
      </c>
      <c r="AL10" s="7">
        <v>3.7543477584342502</v>
      </c>
      <c r="AM10" s="7">
        <v>3.7944282923554602</v>
      </c>
      <c r="AN10" s="7">
        <v>3.8214986897612602</v>
      </c>
      <c r="AO10" s="7">
        <v>3.86714384412408</v>
      </c>
      <c r="AP10" s="7">
        <v>3.9094964194191402</v>
      </c>
      <c r="AQ10" s="7">
        <v>3.94910504936305</v>
      </c>
      <c r="AR10" s="7">
        <v>3.9852953501824602</v>
      </c>
      <c r="AS10" s="7">
        <v>4.0180850246622102</v>
      </c>
      <c r="AT10" s="7">
        <v>4.0467131940418</v>
      </c>
      <c r="AU10" s="7">
        <v>4.0714389940934801</v>
      </c>
      <c r="AV10" s="7">
        <v>4.0915775412418602</v>
      </c>
      <c r="AW10" s="7">
        <v>4.1052257986434704</v>
      </c>
      <c r="AX10" s="7">
        <v>4.1124476219361004</v>
      </c>
      <c r="AY10" s="7">
        <v>4.1214059090717701</v>
      </c>
      <c r="AZ10" s="7">
        <v>4.1226195426927603</v>
      </c>
      <c r="BA10" s="7">
        <v>4.1212970003230298</v>
      </c>
      <c r="BB10" s="7">
        <v>4.12342204258041</v>
      </c>
      <c r="BC10" s="7">
        <v>4.1330512732042504</v>
      </c>
      <c r="BD10" s="7">
        <v>4.1526974323495001</v>
      </c>
      <c r="BE10" s="7">
        <v>4.1752510999538499</v>
      </c>
      <c r="BF10" s="7">
        <v>4.2041976820703804</v>
      </c>
      <c r="BG10" s="7">
        <v>4.2449064849012403</v>
      </c>
      <c r="BH10" s="7">
        <v>4.3010472726707398</v>
      </c>
      <c r="BI10" s="7">
        <v>4.3745589318212401</v>
      </c>
      <c r="BJ10" s="7">
        <v>4.4615595015537099</v>
      </c>
      <c r="BK10" s="7">
        <v>4.5578764092652797</v>
      </c>
      <c r="BL10" s="7">
        <v>4.6578375453860001</v>
      </c>
    </row>
    <row r="11" spans="1:65">
      <c r="A11" s="40" t="s">
        <v>363</v>
      </c>
      <c r="B11" s="7" t="s">
        <v>536</v>
      </c>
      <c r="C11" s="7" t="s">
        <v>528</v>
      </c>
      <c r="D11" s="7" t="s">
        <v>529</v>
      </c>
      <c r="E11" s="7">
        <v>3.4343958969032</v>
      </c>
      <c r="F11" s="7">
        <v>3.1796896702250099</v>
      </c>
      <c r="G11" s="7">
        <v>2.9486790702652601</v>
      </c>
      <c r="H11" s="7">
        <v>2.7283625029968799</v>
      </c>
      <c r="I11" s="7">
        <v>2.5130579039256999</v>
      </c>
      <c r="J11" s="7">
        <v>2.2861794911148601</v>
      </c>
      <c r="K11" s="7">
        <v>2.0815622343351499</v>
      </c>
      <c r="L11" s="7">
        <v>1.89078228908353</v>
      </c>
      <c r="M11" s="7">
        <v>1.71716120836459</v>
      </c>
      <c r="N11" s="7">
        <v>1.5647002058038699</v>
      </c>
      <c r="O11" s="7">
        <v>1.43744083508874</v>
      </c>
      <c r="P11" s="7">
        <v>1.2138205434081399</v>
      </c>
      <c r="Q11" s="7">
        <v>1.15567990234883</v>
      </c>
      <c r="R11" s="7">
        <v>1.21381365553033</v>
      </c>
      <c r="S11" s="7">
        <v>1.3372524606857199</v>
      </c>
      <c r="T11" s="7">
        <v>1.49096937630973</v>
      </c>
      <c r="U11" s="7">
        <v>1.45519358166045</v>
      </c>
      <c r="V11" s="7">
        <v>1.4476217933375399</v>
      </c>
      <c r="W11" s="7">
        <v>1.4573169855943899</v>
      </c>
      <c r="X11" s="7">
        <v>1.46219636404225</v>
      </c>
      <c r="Y11" s="7">
        <v>1.4473633876699501</v>
      </c>
      <c r="Z11" s="7">
        <v>1.4094345300516999</v>
      </c>
      <c r="AA11" s="7">
        <v>1.34649031684246</v>
      </c>
      <c r="AB11" s="7">
        <v>1.2831523070774</v>
      </c>
      <c r="AC11" s="7">
        <v>1.2382039473836699</v>
      </c>
      <c r="AD11" s="7">
        <v>1.2169841980904199</v>
      </c>
      <c r="AE11" s="7">
        <v>1.19069677401513</v>
      </c>
      <c r="AF11" s="7">
        <v>1.18308275775724</v>
      </c>
      <c r="AG11" s="7">
        <v>1.1880280209899301</v>
      </c>
      <c r="AH11" s="7">
        <v>1.1960495595651801</v>
      </c>
      <c r="AI11" s="7">
        <v>1.20009932007316</v>
      </c>
      <c r="AJ11" s="7">
        <v>1.17626227768276</v>
      </c>
      <c r="AK11" s="7">
        <v>1.1461884727440499</v>
      </c>
      <c r="AL11" s="7">
        <v>1.1133204088647799</v>
      </c>
      <c r="AM11" s="7">
        <v>1.08207646057658</v>
      </c>
      <c r="AN11" s="7">
        <v>1.05432923824785</v>
      </c>
      <c r="AO11" s="7">
        <v>1.0531576613370099</v>
      </c>
      <c r="AP11" s="7">
        <v>1.0675827536664799</v>
      </c>
      <c r="AQ11" s="7">
        <v>1.08726175825941</v>
      </c>
      <c r="AR11" s="7">
        <v>1.09789705714769</v>
      </c>
      <c r="AS11" s="7">
        <v>1.0925757052668399</v>
      </c>
      <c r="AT11" s="7">
        <v>1.04083938112809</v>
      </c>
      <c r="AU11" s="7">
        <v>0.99029055326052795</v>
      </c>
      <c r="AV11" s="7">
        <v>0.94584168028940196</v>
      </c>
      <c r="AW11" s="7">
        <v>0.91176998306530299</v>
      </c>
      <c r="AX11" s="7">
        <v>0.887598145252249</v>
      </c>
      <c r="AY11" s="7">
        <v>0.80327551510573003</v>
      </c>
      <c r="AZ11" s="7">
        <v>0.74733685663329097</v>
      </c>
      <c r="BA11" s="7">
        <v>0.712181290409306</v>
      </c>
      <c r="BB11" s="7">
        <v>0.69284353444552105</v>
      </c>
      <c r="BC11" s="7">
        <v>0.68559160550868603</v>
      </c>
      <c r="BD11" s="7">
        <v>0.74201022334635103</v>
      </c>
      <c r="BE11" s="7">
        <v>0.80258414395035604</v>
      </c>
      <c r="BF11" s="7">
        <v>0.85984750883624705</v>
      </c>
      <c r="BG11" s="7">
        <v>0.90470389372895599</v>
      </c>
      <c r="BH11" s="7">
        <v>0.93336859946669004</v>
      </c>
      <c r="BI11" s="7">
        <v>0.98699067832641496</v>
      </c>
      <c r="BJ11" s="7">
        <v>1.03467797621702</v>
      </c>
      <c r="BK11" s="7">
        <v>1.0850009848448099</v>
      </c>
      <c r="BL11" s="7">
        <v>1.15654945602229</v>
      </c>
    </row>
    <row r="12" spans="1:65">
      <c r="A12" s="7" t="s">
        <v>428</v>
      </c>
      <c r="B12" s="7" t="s">
        <v>537</v>
      </c>
      <c r="C12" s="7" t="s">
        <v>528</v>
      </c>
      <c r="D12" s="7" t="s">
        <v>529</v>
      </c>
      <c r="E12" s="7">
        <v>5.5318778705697396</v>
      </c>
      <c r="F12" s="7">
        <v>5.6697983299055696</v>
      </c>
      <c r="G12" s="7">
        <v>5.8047793765173896</v>
      </c>
      <c r="H12" s="7">
        <v>5.9389419064120101</v>
      </c>
      <c r="I12" s="7">
        <v>6.0742677069384401</v>
      </c>
      <c r="J12" s="7">
        <v>6.2122416193396601</v>
      </c>
      <c r="K12" s="7">
        <v>6.3683549883335697</v>
      </c>
      <c r="L12" s="7">
        <v>6.52095379757972</v>
      </c>
      <c r="M12" s="7">
        <v>6.6689580191733802</v>
      </c>
      <c r="N12" s="7">
        <v>6.8106705226138802</v>
      </c>
      <c r="O12" s="7">
        <v>6.9454859121609402</v>
      </c>
      <c r="P12" s="7">
        <v>7.0916823268153903</v>
      </c>
      <c r="Q12" s="7">
        <v>7.2247489420733801</v>
      </c>
      <c r="R12" s="7">
        <v>7.3468465919272496</v>
      </c>
      <c r="S12" s="7">
        <v>7.4599028791662301</v>
      </c>
      <c r="T12" s="7">
        <v>7.5650465696447702</v>
      </c>
      <c r="U12" s="7">
        <v>7.6977672030358901</v>
      </c>
      <c r="V12" s="7">
        <v>7.8174520330854396</v>
      </c>
      <c r="W12" s="7">
        <v>7.9256393886016303</v>
      </c>
      <c r="X12" s="7">
        <v>8.02471009830135</v>
      </c>
      <c r="Y12" s="7">
        <v>8.1174976326803101</v>
      </c>
      <c r="Z12" s="7">
        <v>8.1977901806075604</v>
      </c>
      <c r="AA12" s="7">
        <v>8.2780948671255405</v>
      </c>
      <c r="AB12" s="7">
        <v>8.3573989201780705</v>
      </c>
      <c r="AC12" s="7">
        <v>8.4325054907014607</v>
      </c>
      <c r="AD12" s="7">
        <v>8.5029960174778694</v>
      </c>
      <c r="AE12" s="7">
        <v>8.6099322439675792</v>
      </c>
      <c r="AF12" s="7">
        <v>8.6957507460056593</v>
      </c>
      <c r="AG12" s="7">
        <v>8.7696563596095292</v>
      </c>
      <c r="AH12" s="7">
        <v>8.8436143758763706</v>
      </c>
      <c r="AI12" s="7">
        <v>8.9223922840953804</v>
      </c>
      <c r="AJ12" s="7">
        <v>9.0320203150034803</v>
      </c>
      <c r="AK12" s="7">
        <v>9.1417495239838704</v>
      </c>
      <c r="AL12" s="7">
        <v>9.2471996926945597</v>
      </c>
      <c r="AM12" s="7">
        <v>9.3402599658538197</v>
      </c>
      <c r="AN12" s="7">
        <v>9.4181778715333007</v>
      </c>
      <c r="AO12" s="7">
        <v>9.50735528142555</v>
      </c>
      <c r="AP12" s="7">
        <v>9.5828137244555691</v>
      </c>
      <c r="AQ12" s="7">
        <v>9.6446073018120604</v>
      </c>
      <c r="AR12" s="7">
        <v>9.6927958694299097</v>
      </c>
      <c r="AS12" s="7">
        <v>9.7286369287425298</v>
      </c>
      <c r="AT12" s="7">
        <v>9.7816236722029704</v>
      </c>
      <c r="AU12" s="7">
        <v>9.8152131951200001</v>
      </c>
      <c r="AV12" s="7">
        <v>9.8382876143133</v>
      </c>
      <c r="AW12" s="7">
        <v>9.8614952749108298</v>
      </c>
      <c r="AX12" s="7">
        <v>9.8913784615512803</v>
      </c>
      <c r="AY12" s="7">
        <v>9.9420084735310201</v>
      </c>
      <c r="AZ12" s="7">
        <v>9.9953243468228408</v>
      </c>
      <c r="BA12" s="7">
        <v>10.053879525431</v>
      </c>
      <c r="BB12" s="7">
        <v>10.1196958075121</v>
      </c>
      <c r="BC12" s="7">
        <v>10.195024656839699</v>
      </c>
      <c r="BD12" s="7">
        <v>10.297007538630901</v>
      </c>
      <c r="BE12" s="7">
        <v>10.401014522839301</v>
      </c>
      <c r="BF12" s="7">
        <v>10.5073415674413</v>
      </c>
      <c r="BG12" s="7">
        <v>10.6164006618491</v>
      </c>
      <c r="BH12" s="7">
        <v>10.728815712424</v>
      </c>
      <c r="BI12" s="7">
        <v>10.8599775767747</v>
      </c>
      <c r="BJ12" s="7">
        <v>10.9897071133897</v>
      </c>
      <c r="BK12" s="7">
        <v>11.1177888760774</v>
      </c>
      <c r="BL12" s="7">
        <v>11.2431082719004</v>
      </c>
    </row>
    <row r="13" spans="1:65">
      <c r="A13" s="7" t="s">
        <v>328</v>
      </c>
      <c r="B13" s="7" t="s">
        <v>538</v>
      </c>
      <c r="C13" s="7" t="s">
        <v>528</v>
      </c>
      <c r="D13" s="7" t="s">
        <v>529</v>
      </c>
      <c r="E13" s="7">
        <v>6.3480959873988896</v>
      </c>
      <c r="F13" s="7">
        <v>6.1006689700498402</v>
      </c>
      <c r="G13" s="7">
        <v>5.8762613671084596</v>
      </c>
      <c r="H13" s="7">
        <v>5.6831079266337996</v>
      </c>
      <c r="I13" s="7">
        <v>5.53160581277118</v>
      </c>
      <c r="J13" s="7">
        <v>5.4281177885235001</v>
      </c>
      <c r="K13" s="7">
        <v>5.4028630503762196</v>
      </c>
      <c r="L13" s="7">
        <v>5.4170637165061999</v>
      </c>
      <c r="M13" s="7">
        <v>5.4584420836243401</v>
      </c>
      <c r="N13" s="7">
        <v>5.5086060169034603</v>
      </c>
      <c r="O13" s="7">
        <v>5.5572364783839499</v>
      </c>
      <c r="P13" s="7">
        <v>5.6368802044125497</v>
      </c>
      <c r="Q13" s="7">
        <v>5.6857119788597297</v>
      </c>
      <c r="R13" s="7">
        <v>5.7182173603078201</v>
      </c>
      <c r="S13" s="7">
        <v>5.7529379020732998</v>
      </c>
      <c r="T13" s="7">
        <v>5.7973516278652699</v>
      </c>
      <c r="U13" s="7">
        <v>5.8672907022095604</v>
      </c>
      <c r="V13" s="7">
        <v>5.9447768853440603</v>
      </c>
      <c r="W13" s="7">
        <v>6.0053706241073597</v>
      </c>
      <c r="X13" s="7">
        <v>6.0142487526683999</v>
      </c>
      <c r="Y13" s="7">
        <v>5.9595051736363596</v>
      </c>
      <c r="Z13" s="7">
        <v>5.8793315070442604</v>
      </c>
      <c r="AA13" s="7">
        <v>5.7511548557170098</v>
      </c>
      <c r="AB13" s="7">
        <v>5.6059803711177203</v>
      </c>
      <c r="AC13" s="7">
        <v>5.4843272109591004</v>
      </c>
      <c r="AD13" s="7">
        <v>5.4107987553732997</v>
      </c>
      <c r="AE13" s="7">
        <v>5.3486992757639102</v>
      </c>
      <c r="AF13" s="7">
        <v>5.3161882265283902</v>
      </c>
      <c r="AG13" s="7">
        <v>5.33469875385879</v>
      </c>
      <c r="AH13" s="7">
        <v>5.4344242315933897</v>
      </c>
      <c r="AI13" s="7">
        <v>5.6321189676813299</v>
      </c>
      <c r="AJ13" s="7">
        <v>6.0752732038554704</v>
      </c>
      <c r="AK13" s="7">
        <v>6.6221353037352904</v>
      </c>
      <c r="AL13" s="7">
        <v>7.23176300017722</v>
      </c>
      <c r="AM13" s="7">
        <v>7.8335287957031001</v>
      </c>
      <c r="AN13" s="7">
        <v>8.3814682154370601</v>
      </c>
      <c r="AO13" s="7">
        <v>8.7818053096674706</v>
      </c>
      <c r="AP13" s="7">
        <v>9.0870383828866697</v>
      </c>
      <c r="AQ13" s="7">
        <v>9.34635748147047</v>
      </c>
      <c r="AR13" s="7">
        <v>9.6410449650407095</v>
      </c>
      <c r="AS13" s="7">
        <v>10.0157643151807</v>
      </c>
      <c r="AT13" s="7">
        <v>10.4303391334476</v>
      </c>
      <c r="AU13" s="7">
        <v>10.9162953719506</v>
      </c>
      <c r="AV13" s="7">
        <v>11.3960486849936</v>
      </c>
      <c r="AW13" s="7">
        <v>11.7471140259671</v>
      </c>
      <c r="AX13" s="7">
        <v>11.899999631029599</v>
      </c>
      <c r="AY13" s="7">
        <v>11.9049510412543</v>
      </c>
      <c r="AZ13" s="7">
        <v>11.7319064399114</v>
      </c>
      <c r="BA13" s="7">
        <v>11.4538085814574</v>
      </c>
      <c r="BB13" s="7">
        <v>11.182919380684501</v>
      </c>
      <c r="BC13" s="7">
        <v>10.9938453122507</v>
      </c>
      <c r="BD13" s="7">
        <v>10.864866029929001</v>
      </c>
      <c r="BE13" s="7">
        <v>10.811258725887001</v>
      </c>
      <c r="BF13" s="7">
        <v>10.812924404711801</v>
      </c>
      <c r="BG13" s="7">
        <v>10.8393429631621</v>
      </c>
      <c r="BH13" s="7">
        <v>10.877396512727699</v>
      </c>
      <c r="BI13" s="7">
        <v>10.9787227665683</v>
      </c>
      <c r="BJ13" s="7">
        <v>11.0966448892298</v>
      </c>
      <c r="BK13" s="7">
        <v>11.2538176570131</v>
      </c>
      <c r="BL13" s="7">
        <v>11.4836677169087</v>
      </c>
    </row>
    <row r="14" spans="1:65">
      <c r="A14" s="7" t="s">
        <v>539</v>
      </c>
      <c r="B14" s="7" t="s">
        <v>540</v>
      </c>
      <c r="C14" s="7" t="s">
        <v>528</v>
      </c>
      <c r="D14" s="7" t="s">
        <v>529</v>
      </c>
    </row>
    <row r="15" spans="1:65">
      <c r="A15" s="7" t="s">
        <v>78</v>
      </c>
      <c r="B15" s="7" t="s">
        <v>541</v>
      </c>
      <c r="C15" s="7" t="s">
        <v>528</v>
      </c>
      <c r="D15" s="7" t="s">
        <v>529</v>
      </c>
      <c r="E15" s="7">
        <v>4.2378673957621302</v>
      </c>
      <c r="F15" s="7">
        <v>4.20537808403484</v>
      </c>
      <c r="G15" s="7">
        <v>4.1707705807560798</v>
      </c>
      <c r="H15" s="7">
        <v>4.1144933159324202</v>
      </c>
      <c r="I15" s="7">
        <v>4.0439964608525196</v>
      </c>
      <c r="J15" s="7">
        <v>3.9830999352618499</v>
      </c>
      <c r="K15" s="7">
        <v>3.9856463323040998</v>
      </c>
      <c r="L15" s="7">
        <v>3.9875246975065699</v>
      </c>
      <c r="M15" s="7">
        <v>3.96826666240143</v>
      </c>
      <c r="N15" s="7">
        <v>3.9480723839496501</v>
      </c>
      <c r="O15" s="7">
        <v>3.9313149570718502</v>
      </c>
      <c r="P15" s="7">
        <v>4.1207638640707298</v>
      </c>
      <c r="Q15" s="7">
        <v>4.2879640746573502</v>
      </c>
      <c r="R15" s="7">
        <v>4.4289080911233301</v>
      </c>
      <c r="S15" s="7">
        <v>4.5389733840304203</v>
      </c>
      <c r="T15" s="7">
        <v>4.6126844834463503</v>
      </c>
      <c r="U15" s="7">
        <v>4.82466689114435</v>
      </c>
      <c r="V15" s="7">
        <v>5.0209945462443102</v>
      </c>
      <c r="W15" s="7">
        <v>5.1985943645625099</v>
      </c>
      <c r="X15" s="7">
        <v>5.3476885330578501</v>
      </c>
      <c r="Y15" s="7">
        <v>5.4829063282954804</v>
      </c>
      <c r="Z15" s="7">
        <v>5.7119741100323598</v>
      </c>
      <c r="AA15" s="7">
        <v>5.9421486265559498</v>
      </c>
      <c r="AB15" s="7">
        <v>6.1631087445579196</v>
      </c>
      <c r="AC15" s="7">
        <v>6.3639012073932602</v>
      </c>
      <c r="AD15" s="7">
        <v>6.5694493898294102</v>
      </c>
      <c r="AE15" s="7">
        <v>6.8416620785698097</v>
      </c>
      <c r="AF15" s="7">
        <v>7.12283487531798</v>
      </c>
      <c r="AG15" s="7">
        <v>7.4161014068090196</v>
      </c>
      <c r="AH15" s="7">
        <v>7.6925557992517097</v>
      </c>
      <c r="AI15" s="7">
        <v>7.9612333674513804</v>
      </c>
      <c r="AJ15" s="7">
        <v>7.8621364432591099</v>
      </c>
      <c r="AK15" s="7">
        <v>7.7430162398597799</v>
      </c>
      <c r="AL15" s="7">
        <v>7.5999209450111804</v>
      </c>
      <c r="AM15" s="7">
        <v>7.4504493780132099</v>
      </c>
      <c r="AN15" s="7">
        <v>7.2884811416921496</v>
      </c>
      <c r="AO15" s="7">
        <v>7.1865247317344298</v>
      </c>
      <c r="AP15" s="7">
        <v>7.0567890215329703</v>
      </c>
      <c r="AQ15" s="7">
        <v>6.9116683054736203</v>
      </c>
      <c r="AR15" s="7">
        <v>6.7506762728660599</v>
      </c>
      <c r="AS15" s="7">
        <v>6.5788781309198097</v>
      </c>
      <c r="AT15" s="7">
        <v>6.6103714448531301</v>
      </c>
      <c r="AU15" s="7">
        <v>6.66581518615493</v>
      </c>
      <c r="AV15" s="7">
        <v>6.7427490542244604</v>
      </c>
      <c r="AW15" s="7">
        <v>6.8487353116909002</v>
      </c>
      <c r="AX15" s="7">
        <v>6.9809120481188298</v>
      </c>
      <c r="AY15" s="7">
        <v>7.0105436254594702</v>
      </c>
      <c r="AZ15" s="7">
        <v>7.0537690714778796</v>
      </c>
      <c r="BA15" s="7">
        <v>7.1255430518636498</v>
      </c>
      <c r="BB15" s="7">
        <v>7.2245406128236498</v>
      </c>
      <c r="BC15" s="7">
        <v>7.3578861271413603</v>
      </c>
      <c r="BD15" s="7">
        <v>7.47537897885785</v>
      </c>
      <c r="BE15" s="7">
        <v>7.6187105266068604</v>
      </c>
      <c r="BF15" s="7">
        <v>7.7844311377245496</v>
      </c>
      <c r="BG15" s="7">
        <v>7.9611503640802903</v>
      </c>
      <c r="BH15" s="7">
        <v>8.1568090973216805</v>
      </c>
      <c r="BI15" s="7">
        <v>8.3605742274693995</v>
      </c>
      <c r="BJ15" s="7">
        <v>8.5752310691006599</v>
      </c>
      <c r="BK15" s="7">
        <v>8.7998255198055801</v>
      </c>
      <c r="BL15" s="7">
        <v>9.0549640643341096</v>
      </c>
    </row>
    <row r="16" spans="1:65">
      <c r="A16" s="7" t="s">
        <v>243</v>
      </c>
      <c r="B16" s="7" t="s">
        <v>542</v>
      </c>
      <c r="C16" s="7" t="s">
        <v>528</v>
      </c>
      <c r="D16" s="7" t="s">
        <v>529</v>
      </c>
      <c r="E16" s="7">
        <v>8.6106176130698504</v>
      </c>
      <c r="F16" s="7">
        <v>8.6302035921104299</v>
      </c>
      <c r="G16" s="7">
        <v>8.6403266920764192</v>
      </c>
      <c r="H16" s="7">
        <v>8.6424953098971695</v>
      </c>
      <c r="I16" s="7">
        <v>8.6350850826652206</v>
      </c>
      <c r="J16" s="7">
        <v>8.6186881778312792</v>
      </c>
      <c r="K16" s="7">
        <v>8.5434116769582893</v>
      </c>
      <c r="L16" s="7">
        <v>8.4611222239599009</v>
      </c>
      <c r="M16" s="7">
        <v>8.3784303495967993</v>
      </c>
      <c r="N16" s="7">
        <v>8.3037801052916898</v>
      </c>
      <c r="O16" s="7">
        <v>8.2438927309971994</v>
      </c>
      <c r="P16" s="7">
        <v>8.3457446494254306</v>
      </c>
      <c r="Q16" s="7">
        <v>8.4419251306857905</v>
      </c>
      <c r="R16" s="7">
        <v>8.5404004855941107</v>
      </c>
      <c r="S16" s="7">
        <v>8.6527429574799193</v>
      </c>
      <c r="T16" s="7">
        <v>8.7857017147975096</v>
      </c>
      <c r="U16" s="7">
        <v>8.9376222890639898</v>
      </c>
      <c r="V16" s="7">
        <v>9.1176698493416506</v>
      </c>
      <c r="W16" s="7">
        <v>9.30830004713882</v>
      </c>
      <c r="X16" s="7">
        <v>9.4815583154096998</v>
      </c>
      <c r="Y16" s="7">
        <v>9.6237799814304594</v>
      </c>
      <c r="Z16" s="7">
        <v>9.7821224162044302</v>
      </c>
      <c r="AA16" s="7">
        <v>9.8943769045152905</v>
      </c>
      <c r="AB16" s="7">
        <v>9.9863366301316407</v>
      </c>
      <c r="AC16" s="7">
        <v>10.095436955032399</v>
      </c>
      <c r="AD16" s="7">
        <v>10.240516538181399</v>
      </c>
      <c r="AE16" s="7">
        <v>10.3784672687518</v>
      </c>
      <c r="AF16" s="7">
        <v>10.545061387238899</v>
      </c>
      <c r="AG16" s="7">
        <v>10.725520604926199</v>
      </c>
      <c r="AH16" s="7">
        <v>10.899199466985401</v>
      </c>
      <c r="AI16" s="7">
        <v>11.0587498777313</v>
      </c>
      <c r="AJ16" s="7">
        <v>11.2564488016922</v>
      </c>
      <c r="AK16" s="7">
        <v>11.4351696193343</v>
      </c>
      <c r="AL16" s="7">
        <v>11.593803514757701</v>
      </c>
      <c r="AM16" s="7">
        <v>11.733548317391801</v>
      </c>
      <c r="AN16" s="7">
        <v>11.857056776401899</v>
      </c>
      <c r="AO16" s="7">
        <v>11.9658027089257</v>
      </c>
      <c r="AP16" s="7">
        <v>12.0593310112125</v>
      </c>
      <c r="AQ16" s="7">
        <v>12.1434629034959</v>
      </c>
      <c r="AR16" s="7">
        <v>12.227981988255801</v>
      </c>
      <c r="AS16" s="7">
        <v>12.323673766342299</v>
      </c>
      <c r="AT16" s="7">
        <v>12.4153046220326</v>
      </c>
      <c r="AU16" s="7">
        <v>12.5159215576963</v>
      </c>
      <c r="AV16" s="7">
        <v>12.6268907427709</v>
      </c>
      <c r="AW16" s="7">
        <v>12.7455821780354</v>
      </c>
      <c r="AX16" s="7">
        <v>12.8711244718399</v>
      </c>
      <c r="AY16" s="7">
        <v>12.926599592727399</v>
      </c>
      <c r="AZ16" s="7">
        <v>12.9819293467348</v>
      </c>
      <c r="BA16" s="7">
        <v>13.0587388634746</v>
      </c>
      <c r="BB16" s="7">
        <v>13.1856542072768</v>
      </c>
      <c r="BC16" s="7">
        <v>13.376555805660701</v>
      </c>
      <c r="BD16" s="7">
        <v>13.630308207014499</v>
      </c>
      <c r="BE16" s="7">
        <v>13.930288350287899</v>
      </c>
      <c r="BF16" s="7">
        <v>14.2526570621872</v>
      </c>
      <c r="BG16" s="7">
        <v>14.5653171853498</v>
      </c>
      <c r="BH16" s="7">
        <v>14.8546106880091</v>
      </c>
      <c r="BI16" s="7">
        <v>15.141118602075499</v>
      </c>
      <c r="BJ16" s="7">
        <v>15.4040208878559</v>
      </c>
      <c r="BK16" s="7">
        <v>15.656475227559101</v>
      </c>
      <c r="BL16" s="7">
        <v>15.9212017459054</v>
      </c>
    </row>
    <row r="17" spans="1:64">
      <c r="A17" s="7" t="s">
        <v>380</v>
      </c>
      <c r="B17" s="7" t="s">
        <v>543</v>
      </c>
      <c r="C17" s="7" t="s">
        <v>528</v>
      </c>
      <c r="D17" s="7" t="s">
        <v>529</v>
      </c>
      <c r="E17" s="7">
        <v>12.151724438342301</v>
      </c>
      <c r="F17" s="7">
        <v>12.3380745314888</v>
      </c>
      <c r="G17" s="7">
        <v>12.5298019389302</v>
      </c>
      <c r="H17" s="7">
        <v>12.7216175866924</v>
      </c>
      <c r="I17" s="7">
        <v>12.907542091189301</v>
      </c>
      <c r="J17" s="7">
        <v>13.0871912695112</v>
      </c>
      <c r="K17" s="7">
        <v>13.3024493215673</v>
      </c>
      <c r="L17" s="7">
        <v>13.497227521169901</v>
      </c>
      <c r="M17" s="7">
        <v>13.671996762182401</v>
      </c>
      <c r="N17" s="7">
        <v>13.828949750419399</v>
      </c>
      <c r="O17" s="7">
        <v>13.9706840083185</v>
      </c>
      <c r="P17" s="7">
        <v>14.174408039902801</v>
      </c>
      <c r="Q17" s="7">
        <v>14.3485320171157</v>
      </c>
      <c r="R17" s="7">
        <v>14.4978779595021</v>
      </c>
      <c r="S17" s="7">
        <v>14.6246995590254</v>
      </c>
      <c r="T17" s="7">
        <v>14.728787726235</v>
      </c>
      <c r="U17" s="7">
        <v>14.937318317877001</v>
      </c>
      <c r="V17" s="7">
        <v>15.121292579292099</v>
      </c>
      <c r="W17" s="7">
        <v>15.253392247972201</v>
      </c>
      <c r="X17" s="7">
        <v>15.2863446069801</v>
      </c>
      <c r="Y17" s="7">
        <v>15.195409784707801</v>
      </c>
      <c r="Z17" s="7">
        <v>15.0686704066388</v>
      </c>
      <c r="AA17" s="7">
        <v>14.812657051969699</v>
      </c>
      <c r="AB17" s="7">
        <v>14.504948111968</v>
      </c>
      <c r="AC17" s="7">
        <v>14.257975866053799</v>
      </c>
      <c r="AD17" s="7">
        <v>14.1362529199456</v>
      </c>
      <c r="AE17" s="7">
        <v>14.186377016896</v>
      </c>
      <c r="AF17" s="7">
        <v>14.352539325325001</v>
      </c>
      <c r="AG17" s="7">
        <v>14.5800538985016</v>
      </c>
      <c r="AH17" s="7">
        <v>14.7856938047286</v>
      </c>
      <c r="AI17" s="7">
        <v>14.921473458719101</v>
      </c>
      <c r="AJ17" s="7">
        <v>15.080343370985201</v>
      </c>
      <c r="AK17" s="7">
        <v>15.1732622409105</v>
      </c>
      <c r="AL17" s="7">
        <v>15.210997447316201</v>
      </c>
      <c r="AM17" s="7">
        <v>15.2131144405539</v>
      </c>
      <c r="AN17" s="7">
        <v>15.1898575753734</v>
      </c>
      <c r="AO17" s="7">
        <v>15.245271713921801</v>
      </c>
      <c r="AP17" s="7">
        <v>15.2779029577949</v>
      </c>
      <c r="AQ17" s="7">
        <v>15.3033745592926</v>
      </c>
      <c r="AR17" s="7">
        <v>15.3368732993811</v>
      </c>
      <c r="AS17" s="7">
        <v>15.3899061080573</v>
      </c>
      <c r="AT17" s="7">
        <v>15.5200556994364</v>
      </c>
      <c r="AU17" s="7">
        <v>15.6503383403742</v>
      </c>
      <c r="AV17" s="7">
        <v>15.794353909537501</v>
      </c>
      <c r="AW17" s="7">
        <v>15.9729846333216</v>
      </c>
      <c r="AX17" s="7">
        <v>16.1973187620023</v>
      </c>
      <c r="AY17" s="7">
        <v>16.4899751283683</v>
      </c>
      <c r="AZ17" s="7">
        <v>16.822916096576101</v>
      </c>
      <c r="BA17" s="7">
        <v>17.173512011942201</v>
      </c>
      <c r="BB17" s="7">
        <v>17.5052310119254</v>
      </c>
      <c r="BC17" s="7">
        <v>17.798383795193001</v>
      </c>
      <c r="BD17" s="7">
        <v>18.053100129756899</v>
      </c>
      <c r="BE17" s="7">
        <v>18.274494435399099</v>
      </c>
      <c r="BF17" s="7">
        <v>18.472979033071901</v>
      </c>
      <c r="BG17" s="7">
        <v>18.659617741358499</v>
      </c>
      <c r="BH17" s="7">
        <v>18.840477677429501</v>
      </c>
      <c r="BI17" s="7">
        <v>18.909146947155499</v>
      </c>
      <c r="BJ17" s="7">
        <v>18.9565733220815</v>
      </c>
      <c r="BK17" s="7">
        <v>19.001566459589899</v>
      </c>
      <c r="BL17" s="7">
        <v>19.075606285668201</v>
      </c>
    </row>
    <row r="18" spans="1:64">
      <c r="A18" s="7" t="s">
        <v>355</v>
      </c>
      <c r="B18" s="7" t="s">
        <v>544</v>
      </c>
      <c r="C18" s="7" t="s">
        <v>528</v>
      </c>
      <c r="D18" s="7" t="s">
        <v>529</v>
      </c>
      <c r="E18" s="7">
        <v>5.3839955208673196</v>
      </c>
      <c r="F18" s="7">
        <v>5.2939938793972301</v>
      </c>
      <c r="G18" s="7">
        <v>5.2271813044268303</v>
      </c>
      <c r="H18" s="7">
        <v>5.1785266111518897</v>
      </c>
      <c r="I18" s="7">
        <v>5.1420932185724499</v>
      </c>
      <c r="J18" s="7">
        <v>5.1158284974836699</v>
      </c>
      <c r="K18" s="7">
        <v>5.1197463191432098</v>
      </c>
      <c r="L18" s="7">
        <v>5.1397973685492699</v>
      </c>
      <c r="M18" s="7">
        <v>5.1667744573237702</v>
      </c>
      <c r="N18" s="7">
        <v>5.1860565027848402</v>
      </c>
      <c r="O18" s="7">
        <v>5.1910387270481202</v>
      </c>
      <c r="P18" s="7">
        <v>5.20439751417865</v>
      </c>
      <c r="Q18" s="7">
        <v>5.1862276735602304</v>
      </c>
      <c r="R18" s="7">
        <v>5.1517741299509998</v>
      </c>
      <c r="S18" s="7">
        <v>5.1219450116435103</v>
      </c>
      <c r="T18" s="7">
        <v>5.1059254338944804</v>
      </c>
      <c r="U18" s="7">
        <v>5.1173735044561903</v>
      </c>
      <c r="V18" s="7">
        <v>5.13979559047963</v>
      </c>
      <c r="W18" s="7">
        <v>5.1558386518796402</v>
      </c>
      <c r="X18" s="7">
        <v>5.1385943002887497</v>
      </c>
      <c r="Y18" s="7">
        <v>5.0772647747837496</v>
      </c>
      <c r="Z18" s="7">
        <v>5.0261356686509897</v>
      </c>
      <c r="AA18" s="7">
        <v>4.9390878381517602</v>
      </c>
      <c r="AB18" s="7">
        <v>4.8336432855879297</v>
      </c>
      <c r="AC18" s="7">
        <v>4.7317448309063996</v>
      </c>
      <c r="AD18" s="7">
        <v>4.6460130861311901</v>
      </c>
      <c r="AE18" s="7">
        <v>4.6006977227236696</v>
      </c>
      <c r="AF18" s="7">
        <v>4.5604627787177199</v>
      </c>
      <c r="AG18" s="7">
        <v>4.5408526957171498</v>
      </c>
      <c r="AH18" s="7">
        <v>4.5639459954501804</v>
      </c>
      <c r="AI18" s="7">
        <v>4.6412272888750596</v>
      </c>
      <c r="AJ18" s="7">
        <v>4.7513246899814998</v>
      </c>
      <c r="AK18" s="7">
        <v>4.8957524472271299</v>
      </c>
      <c r="AL18" s="7">
        <v>5.0515619472750002</v>
      </c>
      <c r="AM18" s="7">
        <v>5.1938855562965198</v>
      </c>
      <c r="AN18" s="7">
        <v>5.3132793787194101</v>
      </c>
      <c r="AO18" s="7">
        <v>5.4463638651537298</v>
      </c>
      <c r="AP18" s="7">
        <v>5.5503838919318804</v>
      </c>
      <c r="AQ18" s="7">
        <v>5.6406928492892003</v>
      </c>
      <c r="AR18" s="7">
        <v>5.7382265934255301</v>
      </c>
      <c r="AS18" s="7">
        <v>5.8498972206549498</v>
      </c>
      <c r="AT18" s="7">
        <v>6.0621316926626303</v>
      </c>
      <c r="AU18" s="7">
        <v>6.2783516999572697</v>
      </c>
      <c r="AV18" s="7">
        <v>6.4646933127371797</v>
      </c>
      <c r="AW18" s="7">
        <v>6.5743940131703997</v>
      </c>
      <c r="AX18" s="7">
        <v>6.5858884443067698</v>
      </c>
      <c r="AY18" s="7">
        <v>6.5345823813409396</v>
      </c>
      <c r="AZ18" s="7">
        <v>6.4111694275365796</v>
      </c>
      <c r="BA18" s="7">
        <v>6.2437081105112204</v>
      </c>
      <c r="BB18" s="7">
        <v>6.0658052966769302</v>
      </c>
      <c r="BC18" s="7">
        <v>5.8982817639622196</v>
      </c>
      <c r="BD18" s="7">
        <v>5.8186420154653096</v>
      </c>
      <c r="BE18" s="7">
        <v>5.7464835312388196</v>
      </c>
      <c r="BF18" s="7">
        <v>5.6966685092315101</v>
      </c>
      <c r="BG18" s="7">
        <v>5.6891174507044404</v>
      </c>
      <c r="BH18" s="7">
        <v>5.7365232062161002</v>
      </c>
      <c r="BI18" s="7">
        <v>5.8355227067094901</v>
      </c>
      <c r="BJ18" s="7">
        <v>5.9896885017449897</v>
      </c>
      <c r="BK18" s="7">
        <v>6.1951827507149302</v>
      </c>
      <c r="BL18" s="7">
        <v>6.4463891203952999</v>
      </c>
    </row>
    <row r="19" spans="1:64">
      <c r="A19" s="7" t="s">
        <v>118</v>
      </c>
      <c r="B19" s="7" t="s">
        <v>545</v>
      </c>
      <c r="C19" s="7" t="s">
        <v>528</v>
      </c>
      <c r="D19" s="7" t="s">
        <v>529</v>
      </c>
      <c r="E19" s="7">
        <v>2.93531079382916</v>
      </c>
      <c r="F19" s="7">
        <v>2.9596787029201002</v>
      </c>
      <c r="G19" s="7">
        <v>2.9748005122241401</v>
      </c>
      <c r="H19" s="7">
        <v>2.9813518767707898</v>
      </c>
      <c r="I19" s="7">
        <v>2.98051409481576</v>
      </c>
      <c r="J19" s="7">
        <v>2.9723572968921999</v>
      </c>
      <c r="K19" s="7">
        <v>2.9895063539074398</v>
      </c>
      <c r="L19" s="7">
        <v>2.9983849837299599</v>
      </c>
      <c r="M19" s="7">
        <v>2.9994063400248199</v>
      </c>
      <c r="N19" s="7">
        <v>2.99325933008075</v>
      </c>
      <c r="O19" s="7">
        <v>2.9817129500550998</v>
      </c>
      <c r="P19" s="7">
        <v>3.0542802161021698</v>
      </c>
      <c r="Q19" s="7">
        <v>3.1210763135822801</v>
      </c>
      <c r="R19" s="7">
        <v>3.1818582762433301</v>
      </c>
      <c r="S19" s="7">
        <v>3.2336001970145598</v>
      </c>
      <c r="T19" s="7">
        <v>3.2721677006549799</v>
      </c>
      <c r="U19" s="7">
        <v>3.2641530298968102</v>
      </c>
      <c r="V19" s="7">
        <v>3.2452142915516999</v>
      </c>
      <c r="W19" s="7">
        <v>3.2169775345595899</v>
      </c>
      <c r="X19" s="7">
        <v>3.18112950276385</v>
      </c>
      <c r="Y19" s="7">
        <v>3.13744648567411</v>
      </c>
      <c r="Z19" s="7">
        <v>3.11921659807056</v>
      </c>
      <c r="AA19" s="7">
        <v>3.09302595323358</v>
      </c>
      <c r="AB19" s="7">
        <v>3.0571426602095002</v>
      </c>
      <c r="AC19" s="7">
        <v>3.0110343785888301</v>
      </c>
      <c r="AD19" s="7">
        <v>2.95606858328332</v>
      </c>
      <c r="AE19" s="7">
        <v>2.9270415898687498</v>
      </c>
      <c r="AF19" s="7">
        <v>2.8910286528836102</v>
      </c>
      <c r="AG19" s="7">
        <v>2.8498279450647002</v>
      </c>
      <c r="AH19" s="7">
        <v>2.80444818034211</v>
      </c>
      <c r="AI19" s="7">
        <v>2.7556386270382398</v>
      </c>
      <c r="AJ19" s="7">
        <v>2.7300093478331999</v>
      </c>
      <c r="AK19" s="7">
        <v>2.69443758008219</v>
      </c>
      <c r="AL19" s="7">
        <v>2.6498895405060998</v>
      </c>
      <c r="AM19" s="7">
        <v>2.59821762013586</v>
      </c>
      <c r="AN19" s="7">
        <v>2.54105407293717</v>
      </c>
      <c r="AO19" s="7">
        <v>2.5552172229188499</v>
      </c>
      <c r="AP19" s="7">
        <v>2.5618861409346101</v>
      </c>
      <c r="AQ19" s="7">
        <v>2.55764957169615</v>
      </c>
      <c r="AR19" s="7">
        <v>2.5377190558220999</v>
      </c>
      <c r="AS19" s="7">
        <v>2.49827908418276</v>
      </c>
      <c r="AT19" s="7">
        <v>2.4735098754203699</v>
      </c>
      <c r="AU19" s="7">
        <v>2.4369219313576602</v>
      </c>
      <c r="AV19" s="7">
        <v>2.3905386969229498</v>
      </c>
      <c r="AW19" s="7">
        <v>2.33647185878585</v>
      </c>
      <c r="AX19" s="7">
        <v>2.27622730744989</v>
      </c>
      <c r="AY19" s="7">
        <v>2.2576815076114198</v>
      </c>
      <c r="AZ19" s="7">
        <v>2.2383516907578498</v>
      </c>
      <c r="BA19" s="7">
        <v>2.21681933108888</v>
      </c>
      <c r="BB19" s="7">
        <v>2.1908582239736099</v>
      </c>
      <c r="BC19" s="7">
        <v>2.1608644564377202</v>
      </c>
      <c r="BD19" s="7">
        <v>2.13777986842749</v>
      </c>
      <c r="BE19" s="7">
        <v>2.11112106137278</v>
      </c>
      <c r="BF19" s="7">
        <v>2.0891186652482601</v>
      </c>
      <c r="BG19" s="7">
        <v>2.08236259382207</v>
      </c>
      <c r="BH19" s="7">
        <v>2.0958501106788101</v>
      </c>
      <c r="BI19" s="7">
        <v>2.13529850080974</v>
      </c>
      <c r="BJ19" s="7">
        <v>2.1867607325709901</v>
      </c>
      <c r="BK19" s="7">
        <v>2.2469404603371701</v>
      </c>
      <c r="BL19" s="7">
        <v>2.3120953152400001</v>
      </c>
    </row>
    <row r="20" spans="1:64">
      <c r="A20" s="7" t="s">
        <v>402</v>
      </c>
      <c r="B20" s="7" t="s">
        <v>546</v>
      </c>
      <c r="C20" s="7" t="s">
        <v>528</v>
      </c>
      <c r="D20" s="7" t="s">
        <v>529</v>
      </c>
      <c r="E20" s="7">
        <v>11.873924513750699</v>
      </c>
      <c r="F20" s="7">
        <v>12.0218652683833</v>
      </c>
      <c r="G20" s="7">
        <v>12.171100679266701</v>
      </c>
      <c r="H20" s="7">
        <v>12.3209943027157</v>
      </c>
      <c r="I20" s="7">
        <v>12.4671449429079</v>
      </c>
      <c r="J20" s="7">
        <v>12.609844260959299</v>
      </c>
      <c r="K20" s="7">
        <v>12.807236103627099</v>
      </c>
      <c r="L20" s="7">
        <v>12.9951048594392</v>
      </c>
      <c r="M20" s="7">
        <v>13.1677015386915</v>
      </c>
      <c r="N20" s="7">
        <v>13.317046630132699</v>
      </c>
      <c r="O20" s="7">
        <v>13.4396574814839</v>
      </c>
      <c r="P20" s="7">
        <v>13.629285326664</v>
      </c>
      <c r="Q20" s="7">
        <v>13.770816125625</v>
      </c>
      <c r="R20" s="7">
        <v>13.8777097801294</v>
      </c>
      <c r="S20" s="7">
        <v>13.9673664361005</v>
      </c>
      <c r="T20" s="7">
        <v>14.0473409331914</v>
      </c>
      <c r="U20" s="7">
        <v>14.2098794081785</v>
      </c>
      <c r="V20" s="7">
        <v>14.368826334237101</v>
      </c>
      <c r="W20" s="7">
        <v>14.4913891835304</v>
      </c>
      <c r="X20" s="7">
        <v>14.5247132314909</v>
      </c>
      <c r="Y20" s="7">
        <v>14.445057475457199</v>
      </c>
      <c r="Z20" s="7">
        <v>14.3742500449366</v>
      </c>
      <c r="AA20" s="7">
        <v>14.189403168347599</v>
      </c>
      <c r="AB20" s="7">
        <v>13.9632830464706</v>
      </c>
      <c r="AC20" s="7">
        <v>13.800593577607801</v>
      </c>
      <c r="AD20" s="7">
        <v>13.7596255482486</v>
      </c>
      <c r="AE20" s="7">
        <v>13.909766408804</v>
      </c>
      <c r="AF20" s="7">
        <v>14.161939971771099</v>
      </c>
      <c r="AG20" s="7">
        <v>14.468993937154501</v>
      </c>
      <c r="AH20" s="7">
        <v>14.758938118927</v>
      </c>
      <c r="AI20" s="7">
        <v>14.991499562686201</v>
      </c>
      <c r="AJ20" s="7">
        <v>15.250872931720799</v>
      </c>
      <c r="AK20" s="7">
        <v>15.4550147889965</v>
      </c>
      <c r="AL20" s="7">
        <v>15.6199122533249</v>
      </c>
      <c r="AM20" s="7">
        <v>15.7724968070344</v>
      </c>
      <c r="AN20" s="7">
        <v>15.928975227032801</v>
      </c>
      <c r="AO20" s="7">
        <v>16.144725724963301</v>
      </c>
      <c r="AP20" s="7">
        <v>16.352440372155598</v>
      </c>
      <c r="AQ20" s="7">
        <v>16.5479683654839</v>
      </c>
      <c r="AR20" s="7">
        <v>16.7210360442938</v>
      </c>
      <c r="AS20" s="7">
        <v>16.8664893411643</v>
      </c>
      <c r="AT20" s="7">
        <v>17.008428805102501</v>
      </c>
      <c r="AU20" s="7">
        <v>17.121318760410801</v>
      </c>
      <c r="AV20" s="7">
        <v>17.206521680708899</v>
      </c>
      <c r="AW20" s="7">
        <v>17.2626889566214</v>
      </c>
      <c r="AX20" s="7">
        <v>17.291056336438999</v>
      </c>
      <c r="AY20" s="7">
        <v>17.314980260323601</v>
      </c>
      <c r="AZ20" s="7">
        <v>17.295092755627198</v>
      </c>
      <c r="BA20" s="7">
        <v>17.262499074568701</v>
      </c>
      <c r="BB20" s="7">
        <v>17.2651506361914</v>
      </c>
      <c r="BC20" s="7">
        <v>17.334027258534999</v>
      </c>
      <c r="BD20" s="7">
        <v>17.4337627349848</v>
      </c>
      <c r="BE20" s="7">
        <v>17.593017744668199</v>
      </c>
      <c r="BF20" s="7">
        <v>17.787165134975201</v>
      </c>
      <c r="BG20" s="7">
        <v>17.977172023283401</v>
      </c>
      <c r="BH20" s="7">
        <v>18.142309402778501</v>
      </c>
      <c r="BI20" s="7">
        <v>18.371858712289999</v>
      </c>
      <c r="BJ20" s="7">
        <v>18.584079088260101</v>
      </c>
      <c r="BK20" s="7">
        <v>18.788743738339502</v>
      </c>
      <c r="BL20" s="7">
        <v>19.006566066932098</v>
      </c>
    </row>
    <row r="21" spans="1:64">
      <c r="A21" s="7" t="s">
        <v>139</v>
      </c>
      <c r="B21" s="7" t="s">
        <v>547</v>
      </c>
      <c r="C21" s="7" t="s">
        <v>528</v>
      </c>
      <c r="D21" s="7" t="s">
        <v>529</v>
      </c>
      <c r="E21" s="7">
        <v>5.02138079027086</v>
      </c>
      <c r="F21" s="7">
        <v>4.9844131901680004</v>
      </c>
      <c r="G21" s="7">
        <v>4.9228573620318201</v>
      </c>
      <c r="H21" s="7">
        <v>4.8375863545717603</v>
      </c>
      <c r="I21" s="7">
        <v>4.7309611692346998</v>
      </c>
      <c r="J21" s="7">
        <v>4.6050382243131196</v>
      </c>
      <c r="K21" s="7">
        <v>4.6468162402005202</v>
      </c>
      <c r="L21" s="7">
        <v>4.6713952035365702</v>
      </c>
      <c r="M21" s="7">
        <v>4.6800927070235998</v>
      </c>
      <c r="N21" s="7">
        <v>4.6735125642789503</v>
      </c>
      <c r="O21" s="7">
        <v>4.6527191193335904</v>
      </c>
      <c r="P21" s="7">
        <v>4.66959979466312</v>
      </c>
      <c r="Q21" s="7">
        <v>4.67234662486484</v>
      </c>
      <c r="R21" s="7">
        <v>4.6606020217267403</v>
      </c>
      <c r="S21" s="7">
        <v>4.6333200728365203</v>
      </c>
      <c r="T21" s="7">
        <v>4.5902733858779001</v>
      </c>
      <c r="U21" s="7">
        <v>4.5706331880664699</v>
      </c>
      <c r="V21" s="7">
        <v>4.53521964421095</v>
      </c>
      <c r="W21" s="7">
        <v>4.4870255946614304</v>
      </c>
      <c r="X21" s="7">
        <v>4.4282948360741399</v>
      </c>
      <c r="Y21" s="7">
        <v>4.36085027164519</v>
      </c>
      <c r="Z21" s="7">
        <v>4.3132324361906198</v>
      </c>
      <c r="AA21" s="7">
        <v>4.2570818547379004</v>
      </c>
      <c r="AB21" s="7">
        <v>4.1925529257918903</v>
      </c>
      <c r="AC21" s="7">
        <v>4.1198570349105896</v>
      </c>
      <c r="AD21" s="7">
        <v>4.03973260728465</v>
      </c>
      <c r="AE21" s="7">
        <v>3.99302441635907</v>
      </c>
      <c r="AF21" s="7">
        <v>3.9399920136935802</v>
      </c>
      <c r="AG21" s="7">
        <v>3.8814625415056998</v>
      </c>
      <c r="AH21" s="7">
        <v>3.8178918908153001</v>
      </c>
      <c r="AI21" s="7">
        <v>3.7502088984303699</v>
      </c>
      <c r="AJ21" s="7">
        <v>3.69700042664345</v>
      </c>
      <c r="AK21" s="7">
        <v>3.6412260543009598</v>
      </c>
      <c r="AL21" s="7">
        <v>3.58488765272975</v>
      </c>
      <c r="AM21" s="7">
        <v>3.5300705958118499</v>
      </c>
      <c r="AN21" s="7">
        <v>3.4783842610639</v>
      </c>
      <c r="AO21" s="7">
        <v>3.4328537727064101</v>
      </c>
      <c r="AP21" s="7">
        <v>3.38714147692983</v>
      </c>
      <c r="AQ21" s="7">
        <v>3.34208877070723</v>
      </c>
      <c r="AR21" s="7">
        <v>3.2985709393829401</v>
      </c>
      <c r="AS21" s="7">
        <v>3.2573055065496401</v>
      </c>
      <c r="AT21" s="7">
        <v>3.2332151008099399</v>
      </c>
      <c r="AU21" s="7">
        <v>3.2077088639763698</v>
      </c>
      <c r="AV21" s="7">
        <v>3.1840735158508902</v>
      </c>
      <c r="AW21" s="7">
        <v>3.16625643031926</v>
      </c>
      <c r="AX21" s="7">
        <v>3.1560498482566</v>
      </c>
      <c r="AY21" s="7">
        <v>3.1739840477494101</v>
      </c>
      <c r="AZ21" s="7">
        <v>3.19430647208039</v>
      </c>
      <c r="BA21" s="7">
        <v>3.2132866332808998</v>
      </c>
      <c r="BB21" s="7">
        <v>3.2257397334826399</v>
      </c>
      <c r="BC21" s="7">
        <v>3.2298905814044399</v>
      </c>
      <c r="BD21" s="7">
        <v>3.2367769807958702</v>
      </c>
      <c r="BE21" s="7">
        <v>3.236231285683</v>
      </c>
      <c r="BF21" s="7">
        <v>3.2319961905489198</v>
      </c>
      <c r="BG21" s="7">
        <v>3.2282982030251399</v>
      </c>
      <c r="BH21" s="7">
        <v>3.2277188852596899</v>
      </c>
      <c r="BI21" s="7">
        <v>3.2355220899658099</v>
      </c>
      <c r="BJ21" s="7">
        <v>3.2439514718217999</v>
      </c>
      <c r="BK21" s="7">
        <v>3.25360529746338</v>
      </c>
      <c r="BL21" s="7">
        <v>3.2648849252077201</v>
      </c>
    </row>
    <row r="22" spans="1:64">
      <c r="A22" s="7" t="s">
        <v>548</v>
      </c>
      <c r="B22" s="7" t="s">
        <v>549</v>
      </c>
      <c r="C22" s="7" t="s">
        <v>528</v>
      </c>
      <c r="D22" s="7" t="s">
        <v>529</v>
      </c>
      <c r="E22" s="7">
        <v>2.3316273537631198</v>
      </c>
      <c r="F22" s="7">
        <v>2.3931164676029399</v>
      </c>
      <c r="G22" s="7">
        <v>2.4441135522141102</v>
      </c>
      <c r="H22" s="7">
        <v>2.48483388728437</v>
      </c>
      <c r="I22" s="7">
        <v>2.5156847862966298</v>
      </c>
      <c r="J22" s="7">
        <v>2.5373197780813799</v>
      </c>
      <c r="K22" s="7">
        <v>2.6053565935229401</v>
      </c>
      <c r="L22" s="7">
        <v>2.6624273655025399</v>
      </c>
      <c r="M22" s="7">
        <v>2.7082791609411898</v>
      </c>
      <c r="N22" s="7">
        <v>2.7432204557960702</v>
      </c>
      <c r="O22" s="7">
        <v>2.76814351242755</v>
      </c>
      <c r="P22" s="7">
        <v>2.83189254742957</v>
      </c>
      <c r="Q22" s="7">
        <v>2.88533919936798</v>
      </c>
      <c r="R22" s="7">
        <v>2.9285641658529298</v>
      </c>
      <c r="S22" s="7">
        <v>2.9613706264576698</v>
      </c>
      <c r="T22" s="7">
        <v>2.9836811657076199</v>
      </c>
      <c r="U22" s="7">
        <v>3.0464595602480502</v>
      </c>
      <c r="V22" s="7">
        <v>3.09646839669414</v>
      </c>
      <c r="W22" s="7">
        <v>3.1343542058048199</v>
      </c>
      <c r="X22" s="7">
        <v>3.1609393529882199</v>
      </c>
      <c r="Y22" s="7">
        <v>3.1769014764080001</v>
      </c>
      <c r="Z22" s="7">
        <v>3.22472212519112</v>
      </c>
      <c r="AA22" s="7">
        <v>3.2644827545260702</v>
      </c>
      <c r="AB22" s="7">
        <v>3.29546561357217</v>
      </c>
      <c r="AC22" s="7">
        <v>3.3167570501651702</v>
      </c>
      <c r="AD22" s="7">
        <v>3.3283138629903299</v>
      </c>
      <c r="AE22" s="7">
        <v>3.3390646518451002</v>
      </c>
      <c r="AF22" s="7">
        <v>3.3399331922453301</v>
      </c>
      <c r="AG22" s="7">
        <v>3.3310416505859899</v>
      </c>
      <c r="AH22" s="7">
        <v>3.3119564354649298</v>
      </c>
      <c r="AI22" s="7">
        <v>3.2829064103032599</v>
      </c>
      <c r="AJ22" s="7">
        <v>3.2558813818744698</v>
      </c>
      <c r="AK22" s="7">
        <v>3.2177193070580099</v>
      </c>
      <c r="AL22" s="7">
        <v>3.17029846502624</v>
      </c>
      <c r="AM22" s="7">
        <v>3.1146667253428602</v>
      </c>
      <c r="AN22" s="7">
        <v>3.0520983504458599</v>
      </c>
      <c r="AO22" s="7">
        <v>3.00602203177655</v>
      </c>
      <c r="AP22" s="7">
        <v>2.9521132814016302</v>
      </c>
      <c r="AQ22" s="7">
        <v>2.89258805308621</v>
      </c>
      <c r="AR22" s="7">
        <v>2.8296238640020701</v>
      </c>
      <c r="AS22" s="7">
        <v>2.7648742559189201</v>
      </c>
      <c r="AT22" s="7">
        <v>2.7304836910644101</v>
      </c>
      <c r="AU22" s="7">
        <v>2.6922989319211599</v>
      </c>
      <c r="AV22" s="7">
        <v>2.6513792866653199</v>
      </c>
      <c r="AW22" s="7">
        <v>2.6090265129634802</v>
      </c>
      <c r="AX22" s="7">
        <v>2.5658306964795701</v>
      </c>
      <c r="AY22" s="7">
        <v>2.5524658880615898</v>
      </c>
      <c r="AZ22" s="7">
        <v>2.5363981711786701</v>
      </c>
      <c r="BA22" s="7">
        <v>2.5172969541635402</v>
      </c>
      <c r="BB22" s="7">
        <v>2.4943963773301001</v>
      </c>
      <c r="BC22" s="7">
        <v>2.46791185281179</v>
      </c>
      <c r="BD22" s="7">
        <v>2.4612059523018202</v>
      </c>
      <c r="BE22" s="7">
        <v>2.45091907051326</v>
      </c>
      <c r="BF22" s="7">
        <v>2.4379619376686299</v>
      </c>
      <c r="BG22" s="7">
        <v>2.4232814341838398</v>
      </c>
      <c r="BH22" s="7">
        <v>2.40787396392306</v>
      </c>
      <c r="BI22" s="7">
        <v>2.4097307586677701</v>
      </c>
      <c r="BJ22" s="7">
        <v>2.4086300411905599</v>
      </c>
      <c r="BK22" s="7">
        <v>2.4069808286635501</v>
      </c>
      <c r="BL22" s="7">
        <v>2.4072875372920102</v>
      </c>
    </row>
    <row r="23" spans="1:64">
      <c r="A23" s="7" t="s">
        <v>390</v>
      </c>
      <c r="B23" s="7" t="s">
        <v>550</v>
      </c>
      <c r="C23" s="7" t="s">
        <v>528</v>
      </c>
      <c r="D23" s="7" t="s">
        <v>529</v>
      </c>
      <c r="E23" s="7">
        <v>2.69310275709101</v>
      </c>
      <c r="F23" s="7">
        <v>2.6992083904081499</v>
      </c>
      <c r="G23" s="7">
        <v>2.6999640626111701</v>
      </c>
      <c r="H23" s="7">
        <v>2.6947622914191798</v>
      </c>
      <c r="I23" s="7">
        <v>2.6835038166626499</v>
      </c>
      <c r="J23" s="7">
        <v>2.6679769104736999</v>
      </c>
      <c r="K23" s="7">
        <v>2.7042152569802802</v>
      </c>
      <c r="L23" s="7">
        <v>2.7307199249710101</v>
      </c>
      <c r="M23" s="7">
        <v>2.74813113280912</v>
      </c>
      <c r="N23" s="7">
        <v>2.7593243210149199</v>
      </c>
      <c r="O23" s="7">
        <v>2.7684015075114199</v>
      </c>
      <c r="P23" s="7">
        <v>2.8332439083274501</v>
      </c>
      <c r="Q23" s="7">
        <v>2.8937945196977699</v>
      </c>
      <c r="R23" s="7">
        <v>2.9513038101775702</v>
      </c>
      <c r="S23" s="7">
        <v>3.00495766554456</v>
      </c>
      <c r="T23" s="7">
        <v>3.0538518081609598</v>
      </c>
      <c r="U23" s="7">
        <v>3.0875191712052099</v>
      </c>
      <c r="V23" s="7">
        <v>3.1063540270510099</v>
      </c>
      <c r="W23" s="7">
        <v>3.1109065666135201</v>
      </c>
      <c r="X23" s="7">
        <v>3.10394897808944</v>
      </c>
      <c r="Y23" s="7">
        <v>3.0886799615532499</v>
      </c>
      <c r="Z23" s="7">
        <v>3.0978561596252501</v>
      </c>
      <c r="AA23" s="7">
        <v>3.0963268689711598</v>
      </c>
      <c r="AB23" s="7">
        <v>3.08412706179453</v>
      </c>
      <c r="AC23" s="7">
        <v>3.0617400112361399</v>
      </c>
      <c r="AD23" s="7">
        <v>3.0309191457163198</v>
      </c>
      <c r="AE23" s="7">
        <v>3.0611088902029202</v>
      </c>
      <c r="AF23" s="7">
        <v>3.0866542303870599</v>
      </c>
      <c r="AG23" s="7">
        <v>3.10808681654833</v>
      </c>
      <c r="AH23" s="7">
        <v>3.1263334446822402</v>
      </c>
      <c r="AI23" s="7">
        <v>3.14289476105309</v>
      </c>
      <c r="AJ23" s="7">
        <v>3.1957404344829499</v>
      </c>
      <c r="AK23" s="7">
        <v>3.2451526204361398</v>
      </c>
      <c r="AL23" s="7">
        <v>3.29184591309888</v>
      </c>
      <c r="AM23" s="7">
        <v>3.33612497606501</v>
      </c>
      <c r="AN23" s="7">
        <v>3.3790130809318</v>
      </c>
      <c r="AO23" s="7">
        <v>3.4758779121096302</v>
      </c>
      <c r="AP23" s="7">
        <v>3.5696861409538698</v>
      </c>
      <c r="AQ23" s="7">
        <v>3.6625594220347799</v>
      </c>
      <c r="AR23" s="7">
        <v>3.7568456836739599</v>
      </c>
      <c r="AS23" s="7">
        <v>3.8541052084425602</v>
      </c>
      <c r="AT23" s="7">
        <v>3.94900934594612</v>
      </c>
      <c r="AU23" s="7">
        <v>4.0389276155454104</v>
      </c>
      <c r="AV23" s="7">
        <v>4.1260596923088704</v>
      </c>
      <c r="AW23" s="7">
        <v>4.2136742418402404</v>
      </c>
      <c r="AX23" s="7">
        <v>4.3038675624618303</v>
      </c>
      <c r="AY23" s="7">
        <v>4.4140508714350899</v>
      </c>
      <c r="AZ23" s="7">
        <v>4.5192646905683196</v>
      </c>
      <c r="BA23" s="7">
        <v>4.6161799333209803</v>
      </c>
      <c r="BB23" s="7">
        <v>4.7009213930926403</v>
      </c>
      <c r="BC23" s="7">
        <v>4.7718248220587904</v>
      </c>
      <c r="BD23" s="7">
        <v>4.8659008905815302</v>
      </c>
      <c r="BE23" s="7">
        <v>4.9511164605472402</v>
      </c>
      <c r="BF23" s="7">
        <v>5.0228742967023301</v>
      </c>
      <c r="BG23" s="7">
        <v>5.07423559635511</v>
      </c>
      <c r="BH23" s="7">
        <v>5.1033559765624998</v>
      </c>
      <c r="BI23" s="7">
        <v>5.1356135022891598</v>
      </c>
      <c r="BJ23" s="7">
        <v>5.1494750078128604</v>
      </c>
      <c r="BK23" s="7">
        <v>5.1583906396206798</v>
      </c>
      <c r="BL23" s="7">
        <v>5.1803513484748596</v>
      </c>
    </row>
    <row r="24" spans="1:64">
      <c r="A24" s="7" t="s">
        <v>349</v>
      </c>
      <c r="B24" s="7" t="s">
        <v>551</v>
      </c>
      <c r="C24" s="7" t="s">
        <v>528</v>
      </c>
      <c r="D24" s="7" t="s">
        <v>529</v>
      </c>
      <c r="E24" s="7">
        <v>7.5751175527768497</v>
      </c>
      <c r="F24" s="7">
        <v>7.7032192375978896</v>
      </c>
      <c r="G24" s="7">
        <v>7.8531362758001002</v>
      </c>
      <c r="H24" s="7">
        <v>8.0241605704720609</v>
      </c>
      <c r="I24" s="7">
        <v>8.2123769878594004</v>
      </c>
      <c r="J24" s="7">
        <v>8.4173974887957996</v>
      </c>
      <c r="K24" s="7">
        <v>8.6420142034844591</v>
      </c>
      <c r="L24" s="7">
        <v>8.8718291438784398</v>
      </c>
      <c r="M24" s="7">
        <v>9.1087359031468207</v>
      </c>
      <c r="N24" s="7">
        <v>9.3567325472826202</v>
      </c>
      <c r="O24" s="7">
        <v>9.6185612052164</v>
      </c>
      <c r="P24" s="7">
        <v>9.8816676794370792</v>
      </c>
      <c r="Q24" s="7">
        <v>10.136172116834899</v>
      </c>
      <c r="R24" s="7">
        <v>10.3826965532228</v>
      </c>
      <c r="S24" s="7">
        <v>10.624891369021601</v>
      </c>
      <c r="T24" s="7">
        <v>10.8658435098815</v>
      </c>
      <c r="U24" s="7">
        <v>11.1335041767184</v>
      </c>
      <c r="V24" s="7">
        <v>11.4055663411007</v>
      </c>
      <c r="W24" s="7">
        <v>11.647213091578999</v>
      </c>
      <c r="X24" s="7">
        <v>11.8033804948063</v>
      </c>
      <c r="Y24" s="7">
        <v>11.848550101021599</v>
      </c>
      <c r="Z24" s="7">
        <v>11.7954510081533</v>
      </c>
      <c r="AA24" s="7">
        <v>11.6323041389668</v>
      </c>
      <c r="AB24" s="7">
        <v>11.4352749169815</v>
      </c>
      <c r="AC24" s="7">
        <v>11.313004680498199</v>
      </c>
      <c r="AD24" s="7">
        <v>11.328201729156101</v>
      </c>
      <c r="AE24" s="7">
        <v>11.5836956513259</v>
      </c>
      <c r="AF24" s="7">
        <v>11.9395827669622</v>
      </c>
      <c r="AG24" s="7">
        <v>12.3542869227916</v>
      </c>
      <c r="AH24" s="7">
        <v>12.7673561116816</v>
      </c>
      <c r="AI24" s="7">
        <v>13.1460331542603</v>
      </c>
      <c r="AJ24" s="7">
        <v>13.579447197381899</v>
      </c>
      <c r="AK24" s="7">
        <v>13.9834403230749</v>
      </c>
      <c r="AL24" s="7">
        <v>14.3671821416836</v>
      </c>
      <c r="AM24" s="7">
        <v>14.740208235543699</v>
      </c>
      <c r="AN24" s="7">
        <v>15.1063190420975</v>
      </c>
      <c r="AO24" s="7">
        <v>15.4857169044268</v>
      </c>
      <c r="AP24" s="7">
        <v>15.839240879055501</v>
      </c>
      <c r="AQ24" s="7">
        <v>16.153518144628599</v>
      </c>
      <c r="AR24" s="7">
        <v>16.409301204735598</v>
      </c>
      <c r="AS24" s="7">
        <v>16.5946628620284</v>
      </c>
      <c r="AT24" s="7">
        <v>16.8550001178962</v>
      </c>
      <c r="AU24" s="7">
        <v>17.042973141294102</v>
      </c>
      <c r="AV24" s="7">
        <v>17.174736222744599</v>
      </c>
      <c r="AW24" s="7">
        <v>17.272014990512101</v>
      </c>
      <c r="AX24" s="7">
        <v>17.3507687432304</v>
      </c>
      <c r="AY24" s="7">
        <v>17.480708980669899</v>
      </c>
      <c r="AZ24" s="7">
        <v>17.5905067554726</v>
      </c>
      <c r="BA24" s="7">
        <v>17.7039021478619</v>
      </c>
      <c r="BB24" s="7">
        <v>17.8583351631288</v>
      </c>
      <c r="BC24" s="7">
        <v>18.078674123987501</v>
      </c>
      <c r="BD24" s="7">
        <v>18.4120672480738</v>
      </c>
      <c r="BE24" s="7">
        <v>18.814186468153899</v>
      </c>
      <c r="BF24" s="7">
        <v>19.249287525747299</v>
      </c>
      <c r="BG24" s="7">
        <v>19.661890741004999</v>
      </c>
      <c r="BH24" s="7">
        <v>20.018831232956899</v>
      </c>
      <c r="BI24" s="7">
        <v>20.4293428662073</v>
      </c>
      <c r="BJ24" s="7">
        <v>20.757601186295901</v>
      </c>
      <c r="BK24" s="7">
        <v>21.021914434268002</v>
      </c>
      <c r="BL24" s="7">
        <v>21.252967270985</v>
      </c>
    </row>
    <row r="25" spans="1:64">
      <c r="A25" s="7" t="s">
        <v>290</v>
      </c>
      <c r="B25" s="7" t="s">
        <v>552</v>
      </c>
      <c r="C25" s="7" t="s">
        <v>528</v>
      </c>
      <c r="D25" s="7" t="s">
        <v>529</v>
      </c>
      <c r="E25" s="7">
        <v>2.9914977189752898</v>
      </c>
      <c r="F25" s="7">
        <v>2.8327397048137501</v>
      </c>
      <c r="G25" s="7">
        <v>2.6342235364783102</v>
      </c>
      <c r="H25" s="7">
        <v>2.3941843493881199</v>
      </c>
      <c r="I25" s="7">
        <v>2.1094993083160598</v>
      </c>
      <c r="J25" s="7">
        <v>1.7851902833576101</v>
      </c>
      <c r="K25" s="7">
        <v>1.8740223172385</v>
      </c>
      <c r="L25" s="7">
        <v>1.9855862656391099</v>
      </c>
      <c r="M25" s="7">
        <v>2.12456330082281</v>
      </c>
      <c r="N25" s="7">
        <v>2.2941813116679501</v>
      </c>
      <c r="O25" s="7">
        <v>2.4990004938736199</v>
      </c>
      <c r="P25" s="7">
        <v>2.4801191038164099</v>
      </c>
      <c r="Q25" s="7">
        <v>2.4738713970893098</v>
      </c>
      <c r="R25" s="7">
        <v>2.46736276077436</v>
      </c>
      <c r="S25" s="7">
        <v>2.4453080651499901</v>
      </c>
      <c r="T25" s="7">
        <v>2.4059907782234</v>
      </c>
      <c r="U25" s="7">
        <v>2.3228030110800999</v>
      </c>
      <c r="V25" s="7">
        <v>2.2297353013935801</v>
      </c>
      <c r="W25" s="7">
        <v>2.1442284209192102</v>
      </c>
      <c r="X25" s="7">
        <v>2.0866455269706199</v>
      </c>
      <c r="Y25" s="7">
        <v>2.06369759480727</v>
      </c>
      <c r="Z25" s="7">
        <v>2.2062439858868799</v>
      </c>
      <c r="AA25" s="7">
        <v>2.3443451224251799</v>
      </c>
      <c r="AB25" s="7">
        <v>2.47014786078587</v>
      </c>
      <c r="AC25" s="7">
        <v>2.5681134507950198</v>
      </c>
      <c r="AD25" s="7">
        <v>2.6347787939765599</v>
      </c>
      <c r="AE25" s="7">
        <v>2.5320660699455599</v>
      </c>
      <c r="AF25" s="7">
        <v>2.4282191945582201</v>
      </c>
      <c r="AG25" s="7">
        <v>2.32976066105185</v>
      </c>
      <c r="AH25" s="7">
        <v>2.2455397880217101</v>
      </c>
      <c r="AI25" s="7">
        <v>2.1823600460547898</v>
      </c>
      <c r="AJ25" s="7">
        <v>2.2489014438166999</v>
      </c>
      <c r="AK25" s="7">
        <v>2.3107099023869901</v>
      </c>
      <c r="AL25" s="7">
        <v>2.35784487420973</v>
      </c>
      <c r="AM25" s="7">
        <v>2.38562692077448</v>
      </c>
      <c r="AN25" s="7">
        <v>2.4007578539534502</v>
      </c>
      <c r="AO25" s="7">
        <v>2.44268714595293</v>
      </c>
      <c r="AP25" s="7">
        <v>2.4750769416957601</v>
      </c>
      <c r="AQ25" s="7">
        <v>2.4837868665471698</v>
      </c>
      <c r="AR25" s="7">
        <v>2.4733677799230498</v>
      </c>
      <c r="AS25" s="7">
        <v>2.4531643322184</v>
      </c>
      <c r="AT25" s="7">
        <v>2.3892365367108899</v>
      </c>
      <c r="AU25" s="7">
        <v>2.34143965960503</v>
      </c>
      <c r="AV25" s="7">
        <v>2.3054854964890601</v>
      </c>
      <c r="AW25" s="7">
        <v>2.2730778314960398</v>
      </c>
      <c r="AX25" s="7">
        <v>2.2403066250995298</v>
      </c>
      <c r="AY25" s="7">
        <v>2.1785901349932901</v>
      </c>
      <c r="AZ25" s="7">
        <v>2.12893092992792</v>
      </c>
      <c r="BA25" s="7">
        <v>2.0930505875882899</v>
      </c>
      <c r="BB25" s="7">
        <v>2.0746348757379298</v>
      </c>
      <c r="BC25" s="7">
        <v>2.0797672581918998</v>
      </c>
      <c r="BD25" s="7">
        <v>2.14286105475801</v>
      </c>
      <c r="BE25" s="7">
        <v>2.2018640802988401</v>
      </c>
      <c r="BF25" s="7">
        <v>2.2534120946474099</v>
      </c>
      <c r="BG25" s="7">
        <v>2.29485620193477</v>
      </c>
      <c r="BH25" s="7">
        <v>2.3242320047876901</v>
      </c>
      <c r="BI25" s="7">
        <v>2.34248754376515</v>
      </c>
      <c r="BJ25" s="7">
        <v>2.37230234606539</v>
      </c>
      <c r="BK25" s="7">
        <v>2.4263338783239399</v>
      </c>
      <c r="BL25" s="7">
        <v>2.5188097286573301</v>
      </c>
    </row>
    <row r="26" spans="1:64">
      <c r="A26" s="7" t="s">
        <v>553</v>
      </c>
      <c r="B26" s="7" t="s">
        <v>554</v>
      </c>
      <c r="C26" s="7" t="s">
        <v>528</v>
      </c>
      <c r="D26" s="7" t="s">
        <v>529</v>
      </c>
      <c r="E26" s="7">
        <v>3.79060383077401</v>
      </c>
      <c r="F26" s="7">
        <v>3.7004543046012501</v>
      </c>
      <c r="G26" s="7">
        <v>3.6121594503307399</v>
      </c>
      <c r="H26" s="7">
        <v>3.5480096435498898</v>
      </c>
      <c r="I26" s="7">
        <v>3.4986425745462202</v>
      </c>
      <c r="J26" s="7">
        <v>3.45425856246296</v>
      </c>
      <c r="K26" s="7">
        <v>3.4150373679824</v>
      </c>
      <c r="L26" s="7">
        <v>3.3822565849823101</v>
      </c>
      <c r="M26" s="7">
        <v>3.3709848217437299</v>
      </c>
      <c r="N26" s="7">
        <v>3.3701025154016602</v>
      </c>
      <c r="O26" s="7">
        <v>3.3829858835615201</v>
      </c>
      <c r="P26" s="7">
        <v>3.45967830052505</v>
      </c>
      <c r="Q26" s="7">
        <v>3.5138812364364198</v>
      </c>
      <c r="R26" s="7">
        <v>3.5583443974944502</v>
      </c>
      <c r="S26" s="7">
        <v>3.6095505617977501</v>
      </c>
      <c r="T26" s="7">
        <v>3.6628621040149101</v>
      </c>
      <c r="U26" s="7">
        <v>3.7442524713725098</v>
      </c>
      <c r="V26" s="7">
        <v>3.8426999355660301</v>
      </c>
      <c r="W26" s="7">
        <v>3.95179622589067</v>
      </c>
      <c r="X26" s="7">
        <v>4.0474017399409696</v>
      </c>
      <c r="Y26" s="7">
        <v>4.1136610776338998</v>
      </c>
      <c r="Z26" s="7">
        <v>4.1671697797757803</v>
      </c>
      <c r="AA26" s="7">
        <v>4.1760527558769001</v>
      </c>
      <c r="AB26" s="7">
        <v>4.1651116916351203</v>
      </c>
      <c r="AC26" s="7">
        <v>4.1553041670472304</v>
      </c>
      <c r="AD26" s="7">
        <v>4.1542685162291404</v>
      </c>
      <c r="AE26" s="7">
        <v>4.1553529665253901</v>
      </c>
      <c r="AF26" s="7">
        <v>4.1755901854310604</v>
      </c>
      <c r="AG26" s="7">
        <v>4.20366052268934</v>
      </c>
      <c r="AH26" s="7">
        <v>4.2378234081348101</v>
      </c>
      <c r="AI26" s="7">
        <v>4.2693278901581797</v>
      </c>
      <c r="AJ26" s="7">
        <v>4.3431618954208302</v>
      </c>
      <c r="AK26" s="7">
        <v>4.4104214202211001</v>
      </c>
      <c r="AL26" s="7">
        <v>4.4774577690551096</v>
      </c>
      <c r="AM26" s="7">
        <v>4.5496400165309598</v>
      </c>
      <c r="AN26" s="7">
        <v>4.63766667618422</v>
      </c>
      <c r="AO26" s="7">
        <v>4.7672707040686202</v>
      </c>
      <c r="AP26" s="7">
        <v>4.9074673403907303</v>
      </c>
      <c r="AQ26" s="7">
        <v>5.0592401160369898</v>
      </c>
      <c r="AR26" s="7">
        <v>5.2193074929776699</v>
      </c>
      <c r="AS26" s="7">
        <v>5.38431342287058</v>
      </c>
      <c r="AT26" s="7">
        <v>5.4963683587889696</v>
      </c>
      <c r="AU26" s="7">
        <v>5.5961125918221404</v>
      </c>
      <c r="AV26" s="7">
        <v>5.6749774054782502</v>
      </c>
      <c r="AW26" s="7">
        <v>5.7323123044020896</v>
      </c>
      <c r="AX26" s="7">
        <v>5.7809695898836102</v>
      </c>
      <c r="AY26" s="7">
        <v>5.8501720372289201</v>
      </c>
      <c r="AZ26" s="7">
        <v>5.9160197872485503</v>
      </c>
      <c r="BA26" s="7">
        <v>5.9820007506961401</v>
      </c>
      <c r="BB26" s="7">
        <v>6.0482717589043604</v>
      </c>
      <c r="BC26" s="7">
        <v>6.1136749102670302</v>
      </c>
      <c r="BD26" s="7">
        <v>6.21339459032533</v>
      </c>
      <c r="BE26" s="7">
        <v>6.3176597430029897</v>
      </c>
      <c r="BF26" s="7">
        <v>6.4324602567210203</v>
      </c>
      <c r="BG26" s="7">
        <v>6.5563508915827802</v>
      </c>
      <c r="BH26" s="7">
        <v>6.6920359374248397</v>
      </c>
      <c r="BI26" s="7">
        <v>6.8750826872701296</v>
      </c>
      <c r="BJ26" s="7">
        <v>7.06054930518264</v>
      </c>
      <c r="BK26" s="7">
        <v>7.2576023566203496</v>
      </c>
      <c r="BL26" s="7">
        <v>7.4832726544487302</v>
      </c>
    </row>
    <row r="27" spans="1:64">
      <c r="A27" s="7" t="s">
        <v>298</v>
      </c>
      <c r="B27" s="7" t="s">
        <v>555</v>
      </c>
      <c r="C27" s="7" t="s">
        <v>528</v>
      </c>
      <c r="D27" s="7" t="s">
        <v>529</v>
      </c>
      <c r="E27" s="7">
        <v>3.4426977605878801</v>
      </c>
      <c r="F27" s="7">
        <v>3.5362736091890699</v>
      </c>
      <c r="G27" s="7">
        <v>3.6463990199288698</v>
      </c>
      <c r="H27" s="7">
        <v>3.7660047741468099</v>
      </c>
      <c r="I27" s="7">
        <v>3.8852002459329502</v>
      </c>
      <c r="J27" s="7">
        <v>3.9998947857574998</v>
      </c>
      <c r="K27" s="7">
        <v>4.11427309601532</v>
      </c>
      <c r="L27" s="7">
        <v>4.2151342042441504</v>
      </c>
      <c r="M27" s="7">
        <v>4.3080392245420596</v>
      </c>
      <c r="N27" s="7">
        <v>4.4006834759572904</v>
      </c>
      <c r="O27" s="7">
        <v>4.4990478733178199</v>
      </c>
      <c r="P27" s="7">
        <v>4.6885031273593798</v>
      </c>
      <c r="Q27" s="7">
        <v>4.8691132240136898</v>
      </c>
      <c r="R27" s="7">
        <v>5.0330027075460304</v>
      </c>
      <c r="S27" s="7">
        <v>5.1731446074234704</v>
      </c>
      <c r="T27" s="7">
        <v>5.2862346161518996</v>
      </c>
      <c r="U27" s="7">
        <v>5.4381996121498499</v>
      </c>
      <c r="V27" s="7">
        <v>5.58066033289583</v>
      </c>
      <c r="W27" s="7">
        <v>5.70041720838885</v>
      </c>
      <c r="X27" s="7">
        <v>5.7745941535496002</v>
      </c>
      <c r="Y27" s="7">
        <v>5.7935502547337201</v>
      </c>
      <c r="Z27" s="7">
        <v>5.7518453057463299</v>
      </c>
      <c r="AA27" s="7">
        <v>5.6630603361870602</v>
      </c>
      <c r="AB27" s="7">
        <v>5.5594076471045701</v>
      </c>
      <c r="AC27" s="7">
        <v>5.4831577512592</v>
      </c>
      <c r="AD27" s="7">
        <v>5.4586486605249203</v>
      </c>
      <c r="AE27" s="7">
        <v>5.5726921851783997</v>
      </c>
      <c r="AF27" s="7">
        <v>5.7383393172347299</v>
      </c>
      <c r="AG27" s="7">
        <v>5.9598918806482697</v>
      </c>
      <c r="AH27" s="7">
        <v>6.2409712535360704</v>
      </c>
      <c r="AI27" s="7">
        <v>6.5848789146805</v>
      </c>
      <c r="AJ27" s="7">
        <v>7.0480090833376998</v>
      </c>
      <c r="AK27" s="7">
        <v>7.55782917729179</v>
      </c>
      <c r="AL27" s="7">
        <v>8.1042928586541105</v>
      </c>
      <c r="AM27" s="7">
        <v>8.6658940730451501</v>
      </c>
      <c r="AN27" s="7">
        <v>9.2192319243676604</v>
      </c>
      <c r="AO27" s="7">
        <v>9.5972691712545704</v>
      </c>
      <c r="AP27" s="7">
        <v>9.9325494436667405</v>
      </c>
      <c r="AQ27" s="7">
        <v>10.249262452746001</v>
      </c>
      <c r="AR27" s="7">
        <v>10.5894072534951</v>
      </c>
      <c r="AS27" s="7">
        <v>10.9753847859978</v>
      </c>
      <c r="AT27" s="7">
        <v>11.5052221907426</v>
      </c>
      <c r="AU27" s="7">
        <v>12.1012548056372</v>
      </c>
      <c r="AV27" s="7">
        <v>12.6972895717448</v>
      </c>
      <c r="AW27" s="7">
        <v>13.1879228328827</v>
      </c>
      <c r="AX27" s="7">
        <v>13.516315033127199</v>
      </c>
      <c r="AY27" s="7">
        <v>13.7596987749587</v>
      </c>
      <c r="AZ27" s="7">
        <v>13.835413440998201</v>
      </c>
      <c r="BA27" s="7">
        <v>13.8238555501188</v>
      </c>
      <c r="BB27" s="7">
        <v>13.843297185338701</v>
      </c>
      <c r="BC27" s="7">
        <v>13.9596251165843</v>
      </c>
      <c r="BD27" s="7">
        <v>14.0140528655418</v>
      </c>
      <c r="BE27" s="7">
        <v>14.1176408582369</v>
      </c>
      <c r="BF27" s="7">
        <v>14.232883927820399</v>
      </c>
      <c r="BG27" s="7">
        <v>14.3446277467222</v>
      </c>
      <c r="BH27" s="7">
        <v>14.480569412202399</v>
      </c>
      <c r="BI27" s="7">
        <v>15.07843742931</v>
      </c>
      <c r="BJ27" s="7">
        <v>15.7497557082224</v>
      </c>
      <c r="BK27" s="7">
        <v>16.470317471062099</v>
      </c>
      <c r="BL27" s="7">
        <v>17.201151166313199</v>
      </c>
    </row>
    <row r="28" spans="1:64">
      <c r="A28" s="7" t="s">
        <v>357</v>
      </c>
      <c r="B28" s="7" t="s">
        <v>556</v>
      </c>
      <c r="C28" s="7" t="s">
        <v>528</v>
      </c>
      <c r="D28" s="7" t="s">
        <v>529</v>
      </c>
      <c r="E28" s="7">
        <v>8.3477161080882301</v>
      </c>
      <c r="F28" s="7">
        <v>8.2966180229178601</v>
      </c>
      <c r="G28" s="7">
        <v>8.2425108926541597</v>
      </c>
      <c r="H28" s="7">
        <v>8.1994301653238804</v>
      </c>
      <c r="I28" s="7">
        <v>8.1838474967408601</v>
      </c>
      <c r="J28" s="7">
        <v>8.2052176170347408</v>
      </c>
      <c r="K28" s="7">
        <v>8.3388483368406892</v>
      </c>
      <c r="L28" s="7">
        <v>8.5003687764292195</v>
      </c>
      <c r="M28" s="7">
        <v>8.6785264909834705</v>
      </c>
      <c r="N28" s="7">
        <v>8.8546693006645203</v>
      </c>
      <c r="O28" s="7">
        <v>9.0160465771669909</v>
      </c>
      <c r="P28" s="7">
        <v>9.2367768621249908</v>
      </c>
      <c r="Q28" s="7">
        <v>9.4240536511581592</v>
      </c>
      <c r="R28" s="7">
        <v>9.6006434407331191</v>
      </c>
      <c r="S28" s="7">
        <v>9.7914656219360392</v>
      </c>
      <c r="T28" s="7">
        <v>10.0039458415682</v>
      </c>
      <c r="U28" s="7">
        <v>10.216157214849099</v>
      </c>
      <c r="V28" s="7">
        <v>10.444754928020499</v>
      </c>
      <c r="W28" s="7">
        <v>10.644809921560499</v>
      </c>
      <c r="X28" s="7">
        <v>10.754538045896901</v>
      </c>
      <c r="Y28" s="7">
        <v>10.750642094905</v>
      </c>
      <c r="Z28" s="7">
        <v>10.6568772828742</v>
      </c>
      <c r="AA28" s="7">
        <v>10.465198487408699</v>
      </c>
      <c r="AB28" s="7">
        <v>10.235954919326</v>
      </c>
      <c r="AC28" s="7">
        <v>10.0543349250446</v>
      </c>
      <c r="AD28" s="7">
        <v>9.9681229891290108</v>
      </c>
      <c r="AE28" s="7">
        <v>9.9887046651258302</v>
      </c>
      <c r="AF28" s="7">
        <v>10.0739103297929</v>
      </c>
      <c r="AG28" s="7">
        <v>10.219040153013401</v>
      </c>
      <c r="AH28" s="7">
        <v>10.4187127525125</v>
      </c>
      <c r="AI28" s="7">
        <v>10.671773222577899</v>
      </c>
      <c r="AJ28" s="7">
        <v>11.012147964377199</v>
      </c>
      <c r="AK28" s="7">
        <v>11.399290194709</v>
      </c>
      <c r="AL28" s="7">
        <v>11.7961916017431</v>
      </c>
      <c r="AM28" s="7">
        <v>12.149116007839501</v>
      </c>
      <c r="AN28" s="7">
        <v>12.428842241134999</v>
      </c>
      <c r="AO28" s="7">
        <v>12.738922112648099</v>
      </c>
      <c r="AP28" s="7">
        <v>12.949904859375099</v>
      </c>
      <c r="AQ28" s="7">
        <v>13.1048315308736</v>
      </c>
      <c r="AR28" s="7">
        <v>13.269639376017</v>
      </c>
      <c r="AS28" s="7">
        <v>13.478956670994201</v>
      </c>
      <c r="AT28" s="7">
        <v>13.799069062614</v>
      </c>
      <c r="AU28" s="7">
        <v>14.1519176788078</v>
      </c>
      <c r="AV28" s="7">
        <v>14.4784789293782</v>
      </c>
      <c r="AW28" s="7">
        <v>14.6858973732389</v>
      </c>
      <c r="AX28" s="7">
        <v>14.724838340747301</v>
      </c>
      <c r="AY28" s="7">
        <v>14.719872042138199</v>
      </c>
      <c r="AZ28" s="7">
        <v>14.5714235988235</v>
      </c>
      <c r="BA28" s="7">
        <v>14.3406727385536</v>
      </c>
      <c r="BB28" s="7">
        <v>14.1197237148304</v>
      </c>
      <c r="BC28" s="7">
        <v>13.9641491059887</v>
      </c>
      <c r="BD28" s="7">
        <v>13.955935645309999</v>
      </c>
      <c r="BE28" s="7">
        <v>14.0034040398656</v>
      </c>
      <c r="BF28" s="7">
        <v>14.093003177373699</v>
      </c>
      <c r="BG28" s="7">
        <v>14.2029753804576</v>
      </c>
      <c r="BH28" s="7">
        <v>14.3228140109835</v>
      </c>
      <c r="BI28" s="7">
        <v>14.4157470274919</v>
      </c>
      <c r="BJ28" s="7">
        <v>14.5751252006432</v>
      </c>
      <c r="BK28" s="7">
        <v>14.8451481743098</v>
      </c>
      <c r="BL28" s="7">
        <v>15.2008413514816</v>
      </c>
    </row>
    <row r="29" spans="1:64">
      <c r="A29" s="7" t="s">
        <v>197</v>
      </c>
      <c r="B29" s="7" t="s">
        <v>557</v>
      </c>
      <c r="C29" s="7" t="s">
        <v>528</v>
      </c>
      <c r="D29" s="7" t="s">
        <v>529</v>
      </c>
      <c r="E29" s="7">
        <v>4.1482012513034396</v>
      </c>
      <c r="F29" s="7">
        <v>4.1793818569633503</v>
      </c>
      <c r="G29" s="7">
        <v>4.2070566006736199</v>
      </c>
      <c r="H29" s="7">
        <v>4.2340561479174204</v>
      </c>
      <c r="I29" s="7">
        <v>4.2456994828707</v>
      </c>
      <c r="J29" s="7">
        <v>4.2490034772283902</v>
      </c>
      <c r="K29" s="7">
        <v>4.2726366521257999</v>
      </c>
      <c r="L29" s="7">
        <v>4.2806942817591302</v>
      </c>
      <c r="M29" s="7">
        <v>4.2830925116964398</v>
      </c>
      <c r="N29" s="7">
        <v>4.2822045765170502</v>
      </c>
      <c r="O29" s="7">
        <v>4.2927763500351901</v>
      </c>
      <c r="P29" s="7">
        <v>4.3528082504627701</v>
      </c>
      <c r="Q29" s="7">
        <v>4.4011010617380997</v>
      </c>
      <c r="R29" s="7">
        <v>4.4534162451467196</v>
      </c>
      <c r="S29" s="7">
        <v>4.50547190934223</v>
      </c>
      <c r="T29" s="7">
        <v>4.5625093801590904</v>
      </c>
      <c r="U29" s="7">
        <v>4.5787179885605997</v>
      </c>
      <c r="V29" s="7">
        <v>4.5908795596726799</v>
      </c>
      <c r="W29" s="7">
        <v>4.58748605764041</v>
      </c>
      <c r="X29" s="7">
        <v>4.5568097378012098</v>
      </c>
      <c r="Y29" s="7">
        <v>4.4909992716173601</v>
      </c>
      <c r="Z29" s="7">
        <v>4.4610547145006301</v>
      </c>
      <c r="AA29" s="7">
        <v>4.4085808580858101</v>
      </c>
      <c r="AB29" s="7">
        <v>4.3350746364441504</v>
      </c>
      <c r="AC29" s="7">
        <v>4.2595121829532197</v>
      </c>
      <c r="AD29" s="7">
        <v>4.1826086429260103</v>
      </c>
      <c r="AE29" s="7">
        <v>4.1470088695980403</v>
      </c>
      <c r="AF29" s="7">
        <v>4.1194355208811402</v>
      </c>
      <c r="AG29" s="7">
        <v>4.1105301963938601</v>
      </c>
      <c r="AH29" s="7">
        <v>4.1118663098398098</v>
      </c>
      <c r="AI29" s="7">
        <v>4.1300545981914398</v>
      </c>
      <c r="AJ29" s="7">
        <v>4.1924783391235199</v>
      </c>
      <c r="AK29" s="7">
        <v>4.2712171425042698</v>
      </c>
      <c r="AL29" s="7">
        <v>4.3638866118144701</v>
      </c>
      <c r="AM29" s="7">
        <v>4.4545815152717196</v>
      </c>
      <c r="AN29" s="7">
        <v>4.5264129337127903</v>
      </c>
      <c r="AO29" s="7">
        <v>4.3942826119514704</v>
      </c>
      <c r="AP29" s="7">
        <v>4.25399404278365</v>
      </c>
      <c r="AQ29" s="7">
        <v>4.1217143552057802</v>
      </c>
      <c r="AR29" s="7">
        <v>4.0060588816174896</v>
      </c>
      <c r="AS29" s="7">
        <v>3.9075672725067201</v>
      </c>
      <c r="AT29" s="7">
        <v>3.82964208842521</v>
      </c>
      <c r="AU29" s="7">
        <v>3.7503144318502302</v>
      </c>
      <c r="AV29" s="7">
        <v>3.6659552751229501</v>
      </c>
      <c r="AW29" s="7">
        <v>3.5768017822527001</v>
      </c>
      <c r="AX29" s="7">
        <v>3.4763918252290398</v>
      </c>
      <c r="AY29" s="7">
        <v>3.5681308760885502</v>
      </c>
      <c r="AZ29" s="7">
        <v>3.6685895828107999</v>
      </c>
      <c r="BA29" s="7">
        <v>3.7813332116562299</v>
      </c>
      <c r="BB29" s="7">
        <v>3.91667063927158</v>
      </c>
      <c r="BC29" s="7">
        <v>4.0789049320234199</v>
      </c>
      <c r="BD29" s="7">
        <v>4.1282472890681499</v>
      </c>
      <c r="BE29" s="7">
        <v>4.18550295857988</v>
      </c>
      <c r="BF29" s="7">
        <v>4.24974328565437</v>
      </c>
      <c r="BG29" s="7">
        <v>4.3269584510111301</v>
      </c>
      <c r="BH29" s="7">
        <v>4.4168862365037302</v>
      </c>
      <c r="BI29" s="7">
        <v>4.5105863192182403</v>
      </c>
      <c r="BJ29" s="7">
        <v>4.6158677272473296</v>
      </c>
      <c r="BK29" s="7">
        <v>4.7364587765714399</v>
      </c>
      <c r="BL29" s="7">
        <v>4.8673892604898601</v>
      </c>
    </row>
    <row r="30" spans="1:64">
      <c r="A30" s="7" t="s">
        <v>96</v>
      </c>
      <c r="B30" s="7" t="s">
        <v>558</v>
      </c>
      <c r="C30" s="7" t="s">
        <v>528</v>
      </c>
      <c r="D30" s="7" t="s">
        <v>529</v>
      </c>
    </row>
    <row r="31" spans="1:64">
      <c r="A31" s="7" t="s">
        <v>344</v>
      </c>
      <c r="B31" s="7" t="s">
        <v>559</v>
      </c>
      <c r="C31" s="7" t="s">
        <v>528</v>
      </c>
      <c r="D31" s="7" t="s">
        <v>529</v>
      </c>
      <c r="E31" s="7">
        <v>4.5329789401291496</v>
      </c>
      <c r="F31" s="7">
        <v>4.4698742063479298</v>
      </c>
      <c r="G31" s="7">
        <v>4.3923859910228504</v>
      </c>
      <c r="H31" s="7">
        <v>4.3054584562970799</v>
      </c>
      <c r="I31" s="7">
        <v>4.2140535661992402</v>
      </c>
      <c r="J31" s="7">
        <v>4.1213239736243201</v>
      </c>
      <c r="K31" s="7">
        <v>4.0890310458392296</v>
      </c>
      <c r="L31" s="7">
        <v>4.0534838034574303</v>
      </c>
      <c r="M31" s="7">
        <v>4.0156443825585804</v>
      </c>
      <c r="N31" s="7">
        <v>3.9763093706755099</v>
      </c>
      <c r="O31" s="7">
        <v>3.9364148649287598</v>
      </c>
      <c r="P31" s="7">
        <v>3.9435018137214199</v>
      </c>
      <c r="Q31" s="7">
        <v>3.9468092149521898</v>
      </c>
      <c r="R31" s="7">
        <v>3.9475353030126099</v>
      </c>
      <c r="S31" s="7">
        <v>3.9473923577349099</v>
      </c>
      <c r="T31" s="7">
        <v>3.9474197222828198</v>
      </c>
      <c r="U31" s="7">
        <v>3.98569969116777</v>
      </c>
      <c r="V31" s="7">
        <v>4.0228550574838398</v>
      </c>
      <c r="W31" s="7">
        <v>4.0559302921885498</v>
      </c>
      <c r="X31" s="7">
        <v>4.0810673805872497</v>
      </c>
      <c r="Y31" s="7">
        <v>4.0967502309614696</v>
      </c>
      <c r="Z31" s="7">
        <v>4.1569775197749896</v>
      </c>
      <c r="AA31" s="7">
        <v>4.2141290205517601</v>
      </c>
      <c r="AB31" s="7">
        <v>4.2709946888573898</v>
      </c>
      <c r="AC31" s="7">
        <v>4.3303547020765798</v>
      </c>
      <c r="AD31" s="7">
        <v>4.3934906933615601</v>
      </c>
      <c r="AE31" s="7">
        <v>4.4401367541959003</v>
      </c>
      <c r="AF31" s="7">
        <v>4.4846279531466804</v>
      </c>
      <c r="AG31" s="7">
        <v>4.5308489931784397</v>
      </c>
      <c r="AH31" s="7">
        <v>4.5835549607468398</v>
      </c>
      <c r="AI31" s="7">
        <v>4.6449721639624002</v>
      </c>
      <c r="AJ31" s="7">
        <v>4.7001384734376703</v>
      </c>
      <c r="AK31" s="7">
        <v>4.7605754567848804</v>
      </c>
      <c r="AL31" s="7">
        <v>4.8220871479655703</v>
      </c>
      <c r="AM31" s="7">
        <v>4.8787745957334003</v>
      </c>
      <c r="AN31" s="7">
        <v>4.9280155248953799</v>
      </c>
      <c r="AO31" s="7">
        <v>4.9986200499353002</v>
      </c>
      <c r="AP31" s="7">
        <v>5.06440475023616</v>
      </c>
      <c r="AQ31" s="7">
        <v>5.1265438117785598</v>
      </c>
      <c r="AR31" s="7">
        <v>5.1862005220740599</v>
      </c>
      <c r="AS31" s="7">
        <v>5.2447036586165501</v>
      </c>
      <c r="AT31" s="7">
        <v>5.3112065112435696</v>
      </c>
      <c r="AU31" s="7">
        <v>5.37600365282848</v>
      </c>
      <c r="AV31" s="7">
        <v>5.4439550393040603</v>
      </c>
      <c r="AW31" s="7">
        <v>5.5205959528898303</v>
      </c>
      <c r="AX31" s="7">
        <v>5.6092486535866604</v>
      </c>
      <c r="AY31" s="7">
        <v>5.6970366281707099</v>
      </c>
      <c r="AZ31" s="7">
        <v>5.7933936702426001</v>
      </c>
      <c r="BA31" s="7">
        <v>5.8968750970791</v>
      </c>
      <c r="BB31" s="7">
        <v>6.0051406298227601</v>
      </c>
      <c r="BC31" s="7">
        <v>6.1171666870675399</v>
      </c>
      <c r="BD31" s="7">
        <v>6.24274818039913</v>
      </c>
      <c r="BE31" s="7">
        <v>6.3681502486683899</v>
      </c>
      <c r="BF31" s="7">
        <v>6.4945979450364897</v>
      </c>
      <c r="BG31" s="7">
        <v>6.6235265866574498</v>
      </c>
      <c r="BH31" s="7">
        <v>6.7561383769422099</v>
      </c>
      <c r="BI31" s="7">
        <v>6.90062395903339</v>
      </c>
      <c r="BJ31" s="7">
        <v>7.0458788218019404</v>
      </c>
      <c r="BK31" s="7">
        <v>7.1919473921844697</v>
      </c>
      <c r="BL31" s="7">
        <v>7.33863164569056</v>
      </c>
    </row>
    <row r="32" spans="1:64">
      <c r="A32" s="7" t="s">
        <v>447</v>
      </c>
      <c r="B32" s="7" t="s">
        <v>560</v>
      </c>
      <c r="C32" s="7" t="s">
        <v>528</v>
      </c>
      <c r="D32" s="7" t="s">
        <v>529</v>
      </c>
      <c r="E32" s="7">
        <v>3.1505131407200202</v>
      </c>
      <c r="F32" s="7">
        <v>3.1961607799229199</v>
      </c>
      <c r="G32" s="7">
        <v>3.2407342060169402</v>
      </c>
      <c r="H32" s="7">
        <v>3.28092779706542</v>
      </c>
      <c r="I32" s="7">
        <v>3.3126111282325801</v>
      </c>
      <c r="J32" s="7">
        <v>3.33479222962012</v>
      </c>
      <c r="K32" s="7">
        <v>3.35991998740205</v>
      </c>
      <c r="L32" s="7">
        <v>3.3787215280363099</v>
      </c>
      <c r="M32" s="7">
        <v>3.3948690830024502</v>
      </c>
      <c r="N32" s="7">
        <v>3.4125774122600299</v>
      </c>
      <c r="O32" s="7">
        <v>3.43451673118361</v>
      </c>
      <c r="P32" s="7">
        <v>3.4761043267887302</v>
      </c>
      <c r="Q32" s="7">
        <v>3.51654886551822</v>
      </c>
      <c r="R32" s="7">
        <v>3.5561244741894198</v>
      </c>
      <c r="S32" s="7">
        <v>3.59472989364011</v>
      </c>
      <c r="T32" s="7">
        <v>3.6320768861386199</v>
      </c>
      <c r="U32" s="7">
        <v>3.6822228442934</v>
      </c>
      <c r="V32" s="7">
        <v>3.7275049038743799</v>
      </c>
      <c r="W32" s="7">
        <v>3.7676941960440602</v>
      </c>
      <c r="X32" s="7">
        <v>3.8017071675660801</v>
      </c>
      <c r="Y32" s="7">
        <v>3.8296175910438102</v>
      </c>
      <c r="Z32" s="7">
        <v>3.8637325933433799</v>
      </c>
      <c r="AA32" s="7">
        <v>3.8914178729686499</v>
      </c>
      <c r="AB32" s="7">
        <v>3.9157970224510099</v>
      </c>
      <c r="AC32" s="7">
        <v>3.9411167706251899</v>
      </c>
      <c r="AD32" s="7">
        <v>3.9708745385664401</v>
      </c>
      <c r="AE32" s="7">
        <v>4.0229438633185399</v>
      </c>
      <c r="AF32" s="7">
        <v>4.07624579355695</v>
      </c>
      <c r="AG32" s="7">
        <v>4.1323770698707998</v>
      </c>
      <c r="AH32" s="7">
        <v>4.1936787567769498</v>
      </c>
      <c r="AI32" s="7">
        <v>4.2617588211497903</v>
      </c>
      <c r="AJ32" s="7">
        <v>4.3665927144932999</v>
      </c>
      <c r="AK32" s="7">
        <v>4.4727789000578104</v>
      </c>
      <c r="AL32" s="7">
        <v>4.5766657295875204</v>
      </c>
      <c r="AM32" s="7">
        <v>4.6730734989172502</v>
      </c>
      <c r="AN32" s="7">
        <v>4.7600727999479799</v>
      </c>
      <c r="AO32" s="7">
        <v>4.8609040281994798</v>
      </c>
      <c r="AP32" s="7">
        <v>4.9517400494614403</v>
      </c>
      <c r="AQ32" s="7">
        <v>5.0405338508498199</v>
      </c>
      <c r="AR32" s="7">
        <v>5.1376927080016097</v>
      </c>
      <c r="AS32" s="7">
        <v>5.2491968377657496</v>
      </c>
      <c r="AT32" s="7">
        <v>5.3870657864649703</v>
      </c>
      <c r="AU32" s="7">
        <v>5.5396281512633099</v>
      </c>
      <c r="AV32" s="7">
        <v>5.6996155190039097</v>
      </c>
      <c r="AW32" s="7">
        <v>5.8563431795644201</v>
      </c>
      <c r="AX32" s="7">
        <v>6.0054800294183899</v>
      </c>
      <c r="AY32" s="7">
        <v>6.1652000892226999</v>
      </c>
      <c r="AZ32" s="7">
        <v>6.31728607501325</v>
      </c>
      <c r="BA32" s="7">
        <v>6.4703851362838103</v>
      </c>
      <c r="BB32" s="7">
        <v>6.6359640661535897</v>
      </c>
      <c r="BC32" s="7">
        <v>6.82080939327503</v>
      </c>
      <c r="BD32" s="7">
        <v>7.0308972095096802</v>
      </c>
      <c r="BE32" s="7">
        <v>7.2528259816497398</v>
      </c>
      <c r="BF32" s="7">
        <v>7.4890724001590296</v>
      </c>
      <c r="BG32" s="7">
        <v>7.74188919449744</v>
      </c>
      <c r="BH32" s="7">
        <v>8.0130436001656502</v>
      </c>
      <c r="BI32" s="7">
        <v>8.3016873057268903</v>
      </c>
      <c r="BJ32" s="7">
        <v>8.6054919944382693</v>
      </c>
      <c r="BK32" s="7">
        <v>8.9228378324400293</v>
      </c>
      <c r="BL32" s="7">
        <v>9.2516080360606505</v>
      </c>
    </row>
    <row r="33" spans="1:64">
      <c r="A33" s="7" t="s">
        <v>561</v>
      </c>
      <c r="B33" s="7" t="s">
        <v>562</v>
      </c>
      <c r="C33" s="7" t="s">
        <v>528</v>
      </c>
      <c r="D33" s="7" t="s">
        <v>529</v>
      </c>
      <c r="E33" s="7">
        <v>6.8278638843189903</v>
      </c>
      <c r="F33" s="7">
        <v>6.9105550712503998</v>
      </c>
      <c r="G33" s="7">
        <v>6.9684868440848904</v>
      </c>
      <c r="H33" s="7">
        <v>7.0213585584043097</v>
      </c>
      <c r="I33" s="7">
        <v>7.0946262777829903</v>
      </c>
      <c r="J33" s="7">
        <v>7.2098822070148998</v>
      </c>
      <c r="K33" s="7">
        <v>7.3845345803259796</v>
      </c>
      <c r="L33" s="7">
        <v>7.6020772503898</v>
      </c>
      <c r="M33" s="7">
        <v>7.8426578879704598</v>
      </c>
      <c r="N33" s="7">
        <v>8.0721144754260195</v>
      </c>
      <c r="O33" s="7">
        <v>8.2826836782532993</v>
      </c>
      <c r="P33" s="7">
        <v>8.5045857039326194</v>
      </c>
      <c r="Q33" s="7">
        <v>8.7729540608243806</v>
      </c>
      <c r="R33" s="7">
        <v>9.1183984794441102</v>
      </c>
      <c r="S33" s="7">
        <v>9.5318094864374405</v>
      </c>
      <c r="T33" s="7">
        <v>9.9575875265077993</v>
      </c>
      <c r="U33" s="7">
        <v>10.127916698642499</v>
      </c>
      <c r="V33" s="7">
        <v>10.2596239209117</v>
      </c>
      <c r="W33" s="7">
        <v>10.3819698404895</v>
      </c>
      <c r="X33" s="7">
        <v>10.4972727381232</v>
      </c>
      <c r="Y33" s="7">
        <v>10.603659357987899</v>
      </c>
      <c r="Z33" s="7">
        <v>10.6704356133882</v>
      </c>
      <c r="AA33" s="7">
        <v>10.6709644917782</v>
      </c>
      <c r="AB33" s="7">
        <v>10.6253041744509</v>
      </c>
      <c r="AC33" s="7">
        <v>10.5558969381245</v>
      </c>
      <c r="AD33" s="7">
        <v>10.4677616355073</v>
      </c>
      <c r="AE33" s="7">
        <v>10.4376776983902</v>
      </c>
      <c r="AF33" s="7">
        <v>10.397296323139001</v>
      </c>
      <c r="AG33" s="7">
        <v>10.3534290689907</v>
      </c>
      <c r="AH33" s="7">
        <v>10.314013471458701</v>
      </c>
      <c r="AI33" s="7">
        <v>10.284514210381101</v>
      </c>
      <c r="AJ33" s="7">
        <v>10.4159905309177</v>
      </c>
      <c r="AK33" s="7">
        <v>10.5642750089392</v>
      </c>
      <c r="AL33" s="7">
        <v>10.7191311004495</v>
      </c>
      <c r="AM33" s="7">
        <v>10.8689168834209</v>
      </c>
      <c r="AN33" s="7">
        <v>11.0127653174409</v>
      </c>
      <c r="AO33" s="7">
        <v>11.203187430022201</v>
      </c>
      <c r="AP33" s="7">
        <v>11.395779810356199</v>
      </c>
      <c r="AQ33" s="7">
        <v>11.603721745329301</v>
      </c>
      <c r="AR33" s="7">
        <v>11.8287601081157</v>
      </c>
      <c r="AS33" s="7">
        <v>12.075207631254299</v>
      </c>
      <c r="AT33" s="7">
        <v>12.161100917431201</v>
      </c>
      <c r="AU33" s="7">
        <v>12.238090884154699</v>
      </c>
      <c r="AV33" s="7">
        <v>12.311130066453099</v>
      </c>
      <c r="AW33" s="7">
        <v>12.3795789076009</v>
      </c>
      <c r="AX33" s="7">
        <v>12.450284630667699</v>
      </c>
      <c r="AY33" s="7">
        <v>12.5585183636842</v>
      </c>
      <c r="AZ33" s="7">
        <v>12.670972371725901</v>
      </c>
      <c r="BA33" s="7">
        <v>12.8117565530495</v>
      </c>
      <c r="BB33" s="7">
        <v>12.9983920541864</v>
      </c>
      <c r="BC33" s="7">
        <v>13.2509366216403</v>
      </c>
      <c r="BD33" s="7">
        <v>13.4649294843933</v>
      </c>
      <c r="BE33" s="7">
        <v>13.7186685982778</v>
      </c>
      <c r="BF33" s="7">
        <v>14.0121563440921</v>
      </c>
      <c r="BG33" s="7">
        <v>14.337525366364</v>
      </c>
      <c r="BH33" s="7">
        <v>14.6857607491834</v>
      </c>
      <c r="BI33" s="7">
        <v>15.041848031462999</v>
      </c>
      <c r="BJ33" s="7">
        <v>15.4109254031695</v>
      </c>
      <c r="BK33" s="7">
        <v>15.8026939621338</v>
      </c>
      <c r="BL33" s="7">
        <v>16.230990331852599</v>
      </c>
    </row>
    <row r="34" spans="1:64">
      <c r="A34" s="7" t="s">
        <v>563</v>
      </c>
      <c r="B34" s="7" t="s">
        <v>564</v>
      </c>
      <c r="C34" s="7" t="s">
        <v>528</v>
      </c>
      <c r="D34" s="7" t="s">
        <v>529</v>
      </c>
      <c r="E34" s="7">
        <v>3.8787300188489899</v>
      </c>
      <c r="F34" s="7">
        <v>3.8533461115915899</v>
      </c>
      <c r="G34" s="7">
        <v>3.8086297649780398</v>
      </c>
      <c r="H34" s="7">
        <v>3.76202694034638</v>
      </c>
      <c r="I34" s="7">
        <v>3.7193800351695101</v>
      </c>
      <c r="J34" s="7">
        <v>3.6889809153595201</v>
      </c>
      <c r="K34" s="7">
        <v>3.6308891250442801</v>
      </c>
      <c r="L34" s="7">
        <v>3.5865466704610101</v>
      </c>
      <c r="M34" s="7">
        <v>3.55816044377343</v>
      </c>
      <c r="N34" s="7">
        <v>3.54126213592233</v>
      </c>
      <c r="O34" s="7">
        <v>3.5273954095221902</v>
      </c>
      <c r="P34" s="7">
        <v>3.5173323702191301</v>
      </c>
      <c r="Q34" s="7">
        <v>3.4966413654222599</v>
      </c>
      <c r="R34" s="7">
        <v>3.4812001723766399</v>
      </c>
      <c r="S34" s="7">
        <v>3.4777393726785002</v>
      </c>
      <c r="T34" s="7">
        <v>3.4883001497283899</v>
      </c>
      <c r="U34" s="7">
        <v>3.3945570546018899</v>
      </c>
      <c r="V34" s="7">
        <v>3.28708632393512</v>
      </c>
      <c r="W34" s="7">
        <v>3.1605088159818999</v>
      </c>
      <c r="X34" s="7">
        <v>3.0084646382806302</v>
      </c>
      <c r="Y34" s="7">
        <v>2.82031576395587</v>
      </c>
      <c r="Z34" s="7">
        <v>2.82070382609826</v>
      </c>
      <c r="AA34" s="7">
        <v>2.81561643170844</v>
      </c>
      <c r="AB34" s="7">
        <v>2.8037118768743299</v>
      </c>
      <c r="AC34" s="7">
        <v>2.7904205339750199</v>
      </c>
      <c r="AD34" s="7">
        <v>2.7868246238566399</v>
      </c>
      <c r="AE34" s="7">
        <v>2.7689842582768498</v>
      </c>
      <c r="AF34" s="7">
        <v>2.7462188977239701</v>
      </c>
      <c r="AG34" s="7">
        <v>2.7164039868414598</v>
      </c>
      <c r="AH34" s="7">
        <v>2.6724144787598698</v>
      </c>
      <c r="AI34" s="7">
        <v>2.6113071609958198</v>
      </c>
      <c r="AJ34" s="7">
        <v>2.6028323504000599</v>
      </c>
      <c r="AK34" s="7">
        <v>2.5940881807427698</v>
      </c>
      <c r="AL34" s="7">
        <v>2.5905190623435699</v>
      </c>
      <c r="AM34" s="7">
        <v>2.5986858015436001</v>
      </c>
      <c r="AN34" s="7">
        <v>2.6218892411666901</v>
      </c>
      <c r="AO34" s="7">
        <v>2.5651463124790701</v>
      </c>
      <c r="AP34" s="7">
        <v>2.5115560428006298</v>
      </c>
      <c r="AQ34" s="7">
        <v>2.4656581355124998</v>
      </c>
      <c r="AR34" s="7">
        <v>2.4180742466509302</v>
      </c>
      <c r="AS34" s="7">
        <v>2.36819593894917</v>
      </c>
      <c r="AT34" s="7">
        <v>2.4912214660886902</v>
      </c>
      <c r="AU34" s="7">
        <v>2.6065366714535401</v>
      </c>
      <c r="AV34" s="7">
        <v>2.71615910872845</v>
      </c>
      <c r="AW34" s="7">
        <v>2.8277870980127</v>
      </c>
      <c r="AX34" s="7">
        <v>2.95305028018646</v>
      </c>
      <c r="AY34" s="7">
        <v>3.07862249266062</v>
      </c>
      <c r="AZ34" s="7">
        <v>3.1912311815769501</v>
      </c>
      <c r="BA34" s="7">
        <v>3.2815790375335001</v>
      </c>
      <c r="BB34" s="7">
        <v>3.3463920855626101</v>
      </c>
      <c r="BC34" s="7">
        <v>3.3897171204643799</v>
      </c>
      <c r="BD34" s="7">
        <v>3.4842311678283302</v>
      </c>
      <c r="BE34" s="7">
        <v>3.5923296130971001</v>
      </c>
      <c r="BF34" s="7">
        <v>3.7181550908582901</v>
      </c>
      <c r="BG34" s="7">
        <v>3.8760862827593101</v>
      </c>
      <c r="BH34" s="7">
        <v>4.0739250000602496</v>
      </c>
      <c r="BI34" s="7">
        <v>4.3006193425440697</v>
      </c>
      <c r="BJ34" s="7">
        <v>4.5677816963623101</v>
      </c>
      <c r="BK34" s="7">
        <v>4.8731475675058196</v>
      </c>
      <c r="BL34" s="7">
        <v>5.2088117520800399</v>
      </c>
    </row>
    <row r="35" spans="1:64">
      <c r="A35" s="7" t="s">
        <v>103</v>
      </c>
      <c r="B35" s="7" t="s">
        <v>565</v>
      </c>
      <c r="C35" s="7" t="s">
        <v>528</v>
      </c>
      <c r="D35" s="7" t="s">
        <v>529</v>
      </c>
      <c r="E35" s="7">
        <v>2.3592848697646098</v>
      </c>
      <c r="F35" s="7">
        <v>2.3696641045920699</v>
      </c>
      <c r="G35" s="7">
        <v>2.3772777270905601</v>
      </c>
      <c r="H35" s="7">
        <v>2.3781509460633701</v>
      </c>
      <c r="I35" s="7">
        <v>2.3687662979219599</v>
      </c>
      <c r="J35" s="7">
        <v>2.3496618030347198</v>
      </c>
      <c r="K35" s="7">
        <v>2.3659752052218801</v>
      </c>
      <c r="L35" s="7">
        <v>2.3726879720834102</v>
      </c>
      <c r="M35" s="7">
        <v>2.3707190367877602</v>
      </c>
      <c r="N35" s="7">
        <v>2.3637418328464599</v>
      </c>
      <c r="O35" s="7">
        <v>2.3520429442075099</v>
      </c>
      <c r="P35" s="7">
        <v>2.3684253392191001</v>
      </c>
      <c r="Q35" s="7">
        <v>2.38078705164948</v>
      </c>
      <c r="R35" s="7">
        <v>2.3891223370093799</v>
      </c>
      <c r="S35" s="7">
        <v>2.39240262530187</v>
      </c>
      <c r="T35" s="7">
        <v>2.3941147429936001</v>
      </c>
      <c r="U35" s="7">
        <v>2.4168462019598298</v>
      </c>
      <c r="V35" s="7">
        <v>2.43573451651464</v>
      </c>
      <c r="W35" s="7">
        <v>2.4509164523147402</v>
      </c>
      <c r="X35" s="7">
        <v>2.4643530409038599</v>
      </c>
      <c r="Y35" s="7">
        <v>2.4749615975422401</v>
      </c>
      <c r="Z35" s="7">
        <v>2.5117731894162101</v>
      </c>
      <c r="AA35" s="7">
        <v>2.5449136697021002</v>
      </c>
      <c r="AB35" s="7">
        <v>2.57490530259969</v>
      </c>
      <c r="AC35" s="7">
        <v>2.6014671876245901</v>
      </c>
      <c r="AD35" s="7">
        <v>2.6250037693908199</v>
      </c>
      <c r="AE35" s="7">
        <v>2.6708196502135002</v>
      </c>
      <c r="AF35" s="7">
        <v>2.7114454029034301</v>
      </c>
      <c r="AG35" s="7">
        <v>2.7491462888095102</v>
      </c>
      <c r="AH35" s="7">
        <v>2.7873583579577099</v>
      </c>
      <c r="AI35" s="7">
        <v>2.8291045282251099</v>
      </c>
      <c r="AJ35" s="7">
        <v>2.9510018105912099</v>
      </c>
      <c r="AK35" s="7">
        <v>3.0782988722507798</v>
      </c>
      <c r="AL35" s="7">
        <v>3.2118153347002201</v>
      </c>
      <c r="AM35" s="7">
        <v>3.3480166272793399</v>
      </c>
      <c r="AN35" s="7">
        <v>3.4858404100108502</v>
      </c>
      <c r="AO35" s="7">
        <v>3.5740075535814899</v>
      </c>
      <c r="AP35" s="7">
        <v>3.66116920333002</v>
      </c>
      <c r="AQ35" s="7">
        <v>3.7469634659101998</v>
      </c>
      <c r="AR35" s="7">
        <v>3.8315847034250998</v>
      </c>
      <c r="AS35" s="7">
        <v>3.9161045039008799</v>
      </c>
      <c r="AT35" s="7">
        <v>4.0141475051355098</v>
      </c>
      <c r="AU35" s="7">
        <v>4.1094578405176501</v>
      </c>
      <c r="AV35" s="7">
        <v>4.2047403872648896</v>
      </c>
      <c r="AW35" s="7">
        <v>4.3035933721030304</v>
      </c>
      <c r="AX35" s="7">
        <v>4.4060862689001299</v>
      </c>
      <c r="AY35" s="7">
        <v>4.5557566815229498</v>
      </c>
      <c r="AZ35" s="7">
        <v>4.70568948194851</v>
      </c>
      <c r="BA35" s="7">
        <v>4.8547303283289596</v>
      </c>
      <c r="BB35" s="7">
        <v>4.9999778866410303</v>
      </c>
      <c r="BC35" s="7">
        <v>5.1407506604639197</v>
      </c>
      <c r="BD35" s="7">
        <v>5.2734898990044696</v>
      </c>
      <c r="BE35" s="7">
        <v>5.4039376779017703</v>
      </c>
      <c r="BF35" s="7">
        <v>5.52871787867993</v>
      </c>
      <c r="BG35" s="7">
        <v>5.6421275145851197</v>
      </c>
      <c r="BH35" s="7">
        <v>5.7431485582709101</v>
      </c>
      <c r="BI35" s="7">
        <v>5.8426133556307196</v>
      </c>
      <c r="BJ35" s="7">
        <v>5.9249184844205001</v>
      </c>
      <c r="BK35" s="7">
        <v>6.00301171280561</v>
      </c>
      <c r="BL35" s="7">
        <v>6.09297437268377</v>
      </c>
    </row>
    <row r="36" spans="1:64">
      <c r="A36" s="7" t="s">
        <v>226</v>
      </c>
      <c r="B36" s="7" t="s">
        <v>566</v>
      </c>
      <c r="C36" s="7" t="s">
        <v>528</v>
      </c>
      <c r="D36" s="7" t="s">
        <v>529</v>
      </c>
      <c r="E36" s="7">
        <v>4.2890530984892896</v>
      </c>
      <c r="F36" s="7">
        <v>4.2476374381930402</v>
      </c>
      <c r="G36" s="7">
        <v>4.1750512621759599</v>
      </c>
      <c r="H36" s="7">
        <v>4.0915836732408</v>
      </c>
      <c r="I36" s="7">
        <v>4.02228253628122</v>
      </c>
      <c r="J36" s="7">
        <v>3.9762926031350299</v>
      </c>
      <c r="K36" s="7">
        <v>3.9645851836828898</v>
      </c>
      <c r="L36" s="7">
        <v>3.9605062216226199</v>
      </c>
      <c r="M36" s="7">
        <v>3.9537848418703798</v>
      </c>
      <c r="N36" s="7">
        <v>3.9304760346801899</v>
      </c>
      <c r="O36" s="7">
        <v>3.88424683176282</v>
      </c>
      <c r="P36" s="7">
        <v>3.8343180984826999</v>
      </c>
      <c r="Q36" s="7">
        <v>3.7742920017029098</v>
      </c>
      <c r="R36" s="7">
        <v>3.7040955948005001</v>
      </c>
      <c r="S36" s="7">
        <v>3.6224381289246601</v>
      </c>
      <c r="T36" s="7">
        <v>3.5288087353562099</v>
      </c>
      <c r="U36" s="7">
        <v>3.4730817333979198</v>
      </c>
      <c r="V36" s="7">
        <v>3.4271088242899399</v>
      </c>
      <c r="W36" s="7">
        <v>3.3965310336625998</v>
      </c>
      <c r="X36" s="7">
        <v>3.38340606305812</v>
      </c>
      <c r="Y36" s="7">
        <v>3.3851301082119001</v>
      </c>
      <c r="Z36" s="7">
        <v>3.3205862374356201</v>
      </c>
      <c r="AA36" s="7">
        <v>3.24476178112424</v>
      </c>
      <c r="AB36" s="7">
        <v>3.16936544426932</v>
      </c>
      <c r="AC36" s="7">
        <v>3.1097331010365101</v>
      </c>
      <c r="AD36" s="7">
        <v>3.0707323047695301</v>
      </c>
      <c r="AE36" s="7">
        <v>3.0690143418699201</v>
      </c>
      <c r="AF36" s="7">
        <v>3.1011181862420001</v>
      </c>
      <c r="AG36" s="7">
        <v>3.1569070726884401</v>
      </c>
      <c r="AH36" s="7">
        <v>3.2206922708528198</v>
      </c>
      <c r="AI36" s="7">
        <v>3.2851605121716898</v>
      </c>
      <c r="AJ36" s="7">
        <v>3.3013853347829598</v>
      </c>
      <c r="AK36" s="7">
        <v>3.3017394250612702</v>
      </c>
      <c r="AL36" s="7">
        <v>3.29223577845916</v>
      </c>
      <c r="AM36" s="7">
        <v>3.27727101883535</v>
      </c>
      <c r="AN36" s="7">
        <v>3.2552985555148699</v>
      </c>
      <c r="AO36" s="7">
        <v>3.2482903909671501</v>
      </c>
      <c r="AP36" s="7">
        <v>3.2414431082331201</v>
      </c>
      <c r="AQ36" s="7">
        <v>3.2407806963214201</v>
      </c>
      <c r="AR36" s="7">
        <v>3.2463620872105401</v>
      </c>
      <c r="AS36" s="7">
        <v>3.2544205864419502</v>
      </c>
      <c r="AT36" s="7">
        <v>3.2394884270289599</v>
      </c>
      <c r="AU36" s="7">
        <v>3.2106448157442999</v>
      </c>
      <c r="AV36" s="7">
        <v>3.1780479451659902</v>
      </c>
      <c r="AW36" s="7">
        <v>3.1541290504195101</v>
      </c>
      <c r="AX36" s="7">
        <v>3.14527774782416</v>
      </c>
      <c r="AY36" s="7">
        <v>3.17472335215054</v>
      </c>
      <c r="AZ36" s="7">
        <v>3.2152662361587199</v>
      </c>
      <c r="BA36" s="7">
        <v>3.2582339365611199</v>
      </c>
      <c r="BB36" s="7">
        <v>3.2933230543363701</v>
      </c>
      <c r="BC36" s="7">
        <v>3.3168352955681799</v>
      </c>
      <c r="BD36" s="7">
        <v>3.4231863304758399</v>
      </c>
      <c r="BE36" s="7">
        <v>3.5209624055431701</v>
      </c>
      <c r="BF36" s="7">
        <v>3.6169340058995001</v>
      </c>
      <c r="BG36" s="7">
        <v>3.7207857061463598</v>
      </c>
      <c r="BH36" s="7">
        <v>3.8365816073439301</v>
      </c>
      <c r="BI36" s="7">
        <v>3.9570781790310501</v>
      </c>
      <c r="BJ36" s="7">
        <v>4.0868358517604797</v>
      </c>
      <c r="BK36" s="7">
        <v>4.2238743462930097</v>
      </c>
      <c r="BL36" s="7">
        <v>4.3658953412710098</v>
      </c>
    </row>
    <row r="37" spans="1:64">
      <c r="A37" s="7" t="s">
        <v>152</v>
      </c>
      <c r="B37" s="7" t="s">
        <v>567</v>
      </c>
      <c r="C37" s="7" t="s">
        <v>528</v>
      </c>
      <c r="D37" s="7" t="s">
        <v>529</v>
      </c>
      <c r="E37" s="7">
        <v>4.9981087697147402</v>
      </c>
      <c r="F37" s="7">
        <v>4.9927722654197098</v>
      </c>
      <c r="G37" s="7">
        <v>4.9835364164159</v>
      </c>
      <c r="H37" s="7">
        <v>4.9662840246427402</v>
      </c>
      <c r="I37" s="7">
        <v>4.9352984180189701</v>
      </c>
      <c r="J37" s="7">
        <v>4.8889252097632099</v>
      </c>
      <c r="K37" s="7">
        <v>4.8738836797430301</v>
      </c>
      <c r="L37" s="7">
        <v>4.84346444598203</v>
      </c>
      <c r="M37" s="7">
        <v>4.8012434396632502</v>
      </c>
      <c r="N37" s="7">
        <v>4.7505117038374598</v>
      </c>
      <c r="O37" s="7">
        <v>4.6937736590795698</v>
      </c>
      <c r="P37" s="7">
        <v>4.6952542708085403</v>
      </c>
      <c r="Q37" s="7">
        <v>4.6864676926964703</v>
      </c>
      <c r="R37" s="7">
        <v>4.6670111085134298</v>
      </c>
      <c r="S37" s="7">
        <v>4.6361752411675798</v>
      </c>
      <c r="T37" s="7">
        <v>4.5933678416762502</v>
      </c>
      <c r="U37" s="7">
        <v>4.57488029628235</v>
      </c>
      <c r="V37" s="7">
        <v>4.5468962248010802</v>
      </c>
      <c r="W37" s="7">
        <v>4.5083425821121503</v>
      </c>
      <c r="X37" s="7">
        <v>4.45810096053909</v>
      </c>
      <c r="Y37" s="7">
        <v>4.3955139595408799</v>
      </c>
      <c r="Z37" s="7">
        <v>4.3508290342609799</v>
      </c>
      <c r="AA37" s="7">
        <v>4.2920645578168104</v>
      </c>
      <c r="AB37" s="7">
        <v>4.2249836711695403</v>
      </c>
      <c r="AC37" s="7">
        <v>4.1562196626670103</v>
      </c>
      <c r="AD37" s="7">
        <v>4.0900506614627101</v>
      </c>
      <c r="AE37" s="7">
        <v>4.0760485664385602</v>
      </c>
      <c r="AF37" s="7">
        <v>4.0563464357498002</v>
      </c>
      <c r="AG37" s="7">
        <v>4.0299216064897498</v>
      </c>
      <c r="AH37" s="7">
        <v>3.9960170941540598</v>
      </c>
      <c r="AI37" s="7">
        <v>3.9538481380850499</v>
      </c>
      <c r="AJ37" s="7">
        <v>3.9300207155857398</v>
      </c>
      <c r="AK37" s="7">
        <v>3.89779659344507</v>
      </c>
      <c r="AL37" s="7">
        <v>3.8576904806691998</v>
      </c>
      <c r="AM37" s="7">
        <v>3.8098382304390901</v>
      </c>
      <c r="AN37" s="7">
        <v>3.7549152003813</v>
      </c>
      <c r="AO37" s="7">
        <v>3.73513594719598</v>
      </c>
      <c r="AP37" s="7">
        <v>3.7002614050788298</v>
      </c>
      <c r="AQ37" s="7">
        <v>3.6531806144281198</v>
      </c>
      <c r="AR37" s="7">
        <v>3.5961072665818601</v>
      </c>
      <c r="AS37" s="7">
        <v>3.5309594176727099</v>
      </c>
      <c r="AT37" s="7">
        <v>3.5052490342604501</v>
      </c>
      <c r="AU37" s="7">
        <v>3.4679789844003102</v>
      </c>
      <c r="AV37" s="7">
        <v>3.41908815899078</v>
      </c>
      <c r="AW37" s="7">
        <v>3.3584393446762801</v>
      </c>
      <c r="AX37" s="7">
        <v>3.28636567813545</v>
      </c>
      <c r="AY37" s="7">
        <v>3.2580318591067798</v>
      </c>
      <c r="AZ37" s="7">
        <v>3.2180247307652898</v>
      </c>
      <c r="BA37" s="7">
        <v>3.1659820385148398</v>
      </c>
      <c r="BB37" s="7">
        <v>3.1011440592490098</v>
      </c>
      <c r="BC37" s="7">
        <v>3.0244590094575301</v>
      </c>
      <c r="BD37" s="7">
        <v>3.0084842905176399</v>
      </c>
      <c r="BE37" s="7">
        <v>2.9786205802160999</v>
      </c>
      <c r="BF37" s="7">
        <v>2.93740208959465</v>
      </c>
      <c r="BG37" s="7">
        <v>2.88787961941456</v>
      </c>
      <c r="BH37" s="7">
        <v>2.83100795206947</v>
      </c>
      <c r="BI37" s="7">
        <v>2.8330739500265101</v>
      </c>
      <c r="BJ37" s="7">
        <v>2.83160027702211</v>
      </c>
      <c r="BK37" s="7">
        <v>2.8257737066600801</v>
      </c>
      <c r="BL37" s="7">
        <v>2.8147901504367101</v>
      </c>
    </row>
    <row r="38" spans="1:64">
      <c r="A38" s="7" t="s">
        <v>406</v>
      </c>
      <c r="B38" s="7" t="s">
        <v>568</v>
      </c>
      <c r="C38" s="7" t="s">
        <v>528</v>
      </c>
      <c r="D38" s="7" t="s">
        <v>529</v>
      </c>
      <c r="E38" s="7">
        <v>7.69875508512302</v>
      </c>
      <c r="F38" s="7">
        <v>7.7036073999049304</v>
      </c>
      <c r="G38" s="7">
        <v>7.7069896691084097</v>
      </c>
      <c r="H38" s="7">
        <v>7.7133048436462399</v>
      </c>
      <c r="I38" s="7">
        <v>7.7272489678609801</v>
      </c>
      <c r="J38" s="7">
        <v>7.7529628621997801</v>
      </c>
      <c r="K38" s="7">
        <v>7.7761153129398197</v>
      </c>
      <c r="L38" s="7">
        <v>7.8173297726878097</v>
      </c>
      <c r="M38" s="7">
        <v>7.8755716987181703</v>
      </c>
      <c r="N38" s="7">
        <v>7.9451412384100699</v>
      </c>
      <c r="O38" s="7">
        <v>8.0223254759003897</v>
      </c>
      <c r="P38" s="7">
        <v>8.1157007217082402</v>
      </c>
      <c r="Q38" s="7">
        <v>8.1975267161932308</v>
      </c>
      <c r="R38" s="7">
        <v>8.2807509970189095</v>
      </c>
      <c r="S38" s="7">
        <v>8.3814786337565899</v>
      </c>
      <c r="T38" s="7">
        <v>8.5066197903532501</v>
      </c>
      <c r="U38" s="7">
        <v>8.6776104701663304</v>
      </c>
      <c r="V38" s="7">
        <v>8.8666145646172296</v>
      </c>
      <c r="W38" s="7">
        <v>9.0637086867023005</v>
      </c>
      <c r="X38" s="7">
        <v>9.2528393960479693</v>
      </c>
      <c r="Y38" s="7">
        <v>9.4278729892091899</v>
      </c>
      <c r="Z38" s="7">
        <v>9.5958122871472398</v>
      </c>
      <c r="AA38" s="7">
        <v>9.7475685028845493</v>
      </c>
      <c r="AB38" s="7">
        <v>9.8972184185280501</v>
      </c>
      <c r="AC38" s="7">
        <v>10.0639012541775</v>
      </c>
      <c r="AD38" s="7">
        <v>10.256886727849199</v>
      </c>
      <c r="AE38" s="7">
        <v>10.4371928006898</v>
      </c>
      <c r="AF38" s="7">
        <v>10.6353928039583</v>
      </c>
      <c r="AG38" s="7">
        <v>10.8448572854152</v>
      </c>
      <c r="AH38" s="7">
        <v>11.0529986899686</v>
      </c>
      <c r="AI38" s="7">
        <v>11.2525184432888</v>
      </c>
      <c r="AJ38" s="7">
        <v>11.4165466364467</v>
      </c>
      <c r="AK38" s="7">
        <v>11.5608160298414</v>
      </c>
      <c r="AL38" s="7">
        <v>11.692657484156401</v>
      </c>
      <c r="AM38" s="7">
        <v>11.821709039000901</v>
      </c>
      <c r="AN38" s="7">
        <v>11.954827282480201</v>
      </c>
      <c r="AO38" s="7">
        <v>12.076258060806101</v>
      </c>
      <c r="AP38" s="7">
        <v>12.2024624658509</v>
      </c>
      <c r="AQ38" s="7">
        <v>12.330217836723</v>
      </c>
      <c r="AR38" s="7">
        <v>12.451751942041801</v>
      </c>
      <c r="AS38" s="7">
        <v>12.564976056432901</v>
      </c>
      <c r="AT38" s="7">
        <v>12.672758254166</v>
      </c>
      <c r="AU38" s="7">
        <v>12.7675040780816</v>
      </c>
      <c r="AV38" s="7">
        <v>12.8627471604464</v>
      </c>
      <c r="AW38" s="7">
        <v>12.975684111647</v>
      </c>
      <c r="AX38" s="7">
        <v>13.1175521289763</v>
      </c>
      <c r="AY38" s="7">
        <v>13.2686809629914</v>
      </c>
      <c r="AZ38" s="7">
        <v>13.4366453478164</v>
      </c>
      <c r="BA38" s="7">
        <v>13.631937571582</v>
      </c>
      <c r="BB38" s="7">
        <v>13.867931318745599</v>
      </c>
      <c r="BC38" s="7">
        <v>14.153650901715899</v>
      </c>
      <c r="BD38" s="7">
        <v>14.451217529645101</v>
      </c>
      <c r="BE38" s="7">
        <v>14.8038988569679</v>
      </c>
      <c r="BF38" s="7">
        <v>15.201846481897601</v>
      </c>
      <c r="BG38" s="7">
        <v>15.6233662776347</v>
      </c>
      <c r="BH38" s="7">
        <v>16.0536348121597</v>
      </c>
      <c r="BI38" s="7">
        <v>16.4550097979977</v>
      </c>
      <c r="BJ38" s="7">
        <v>16.842491559493102</v>
      </c>
      <c r="BK38" s="7">
        <v>17.232006678865101</v>
      </c>
      <c r="BL38" s="7">
        <v>17.647896889921299</v>
      </c>
    </row>
    <row r="39" spans="1:64">
      <c r="A39" s="7" t="s">
        <v>569</v>
      </c>
      <c r="B39" s="7" t="s">
        <v>570</v>
      </c>
      <c r="C39" s="7" t="s">
        <v>528</v>
      </c>
      <c r="D39" s="7" t="s">
        <v>529</v>
      </c>
      <c r="E39" s="7">
        <v>7.2148986763443901</v>
      </c>
      <c r="F39" s="7">
        <v>7.4011942206869099</v>
      </c>
      <c r="G39" s="7">
        <v>7.6081735711035501</v>
      </c>
      <c r="H39" s="7">
        <v>7.8299587243770103</v>
      </c>
      <c r="I39" s="7">
        <v>8.0581242166929403</v>
      </c>
      <c r="J39" s="7">
        <v>8.2889035187267002</v>
      </c>
      <c r="K39" s="7">
        <v>8.5395432692273801</v>
      </c>
      <c r="L39" s="7">
        <v>8.7670861609056008</v>
      </c>
      <c r="M39" s="7">
        <v>8.9848306406934793</v>
      </c>
      <c r="N39" s="7">
        <v>9.2092524301693306</v>
      </c>
      <c r="O39" s="7">
        <v>9.4461503796378601</v>
      </c>
      <c r="P39" s="7">
        <v>9.6905921378452007</v>
      </c>
      <c r="Q39" s="7">
        <v>9.9336848271186806</v>
      </c>
      <c r="R39" s="7">
        <v>10.1714509078211</v>
      </c>
      <c r="S39" s="7">
        <v>10.397412371763499</v>
      </c>
      <c r="T39" s="7">
        <v>10.6066303251015</v>
      </c>
      <c r="U39" s="7">
        <v>10.8321178648557</v>
      </c>
      <c r="V39" s="7">
        <v>11.047409733099199</v>
      </c>
      <c r="W39" s="7">
        <v>11.2159931253333</v>
      </c>
      <c r="X39" s="7">
        <v>11.2865327883059</v>
      </c>
      <c r="Y39" s="7">
        <v>11.2361912226693</v>
      </c>
      <c r="Z39" s="7">
        <v>11.0889782795151</v>
      </c>
      <c r="AA39" s="7">
        <v>10.8308690562354</v>
      </c>
      <c r="AB39" s="7">
        <v>10.534294829487999</v>
      </c>
      <c r="AC39" s="7">
        <v>10.2990059852923</v>
      </c>
      <c r="AD39" s="7">
        <v>10.181112041196499</v>
      </c>
      <c r="AE39" s="7">
        <v>10.2691244974928</v>
      </c>
      <c r="AF39" s="7">
        <v>10.439089175511</v>
      </c>
      <c r="AG39" s="7">
        <v>10.659255144872599</v>
      </c>
      <c r="AH39" s="7">
        <v>10.8797983322106</v>
      </c>
      <c r="AI39" s="7">
        <v>11.0782073389488</v>
      </c>
      <c r="AJ39" s="7">
        <v>11.347906876694401</v>
      </c>
      <c r="AK39" s="7">
        <v>11.6036640720568</v>
      </c>
      <c r="AL39" s="7">
        <v>11.846036366588301</v>
      </c>
      <c r="AM39" s="7">
        <v>12.075105176192301</v>
      </c>
      <c r="AN39" s="7">
        <v>12.288332787501099</v>
      </c>
      <c r="AO39" s="7">
        <v>12.5736713335431</v>
      </c>
      <c r="AP39" s="7">
        <v>12.830363115660999</v>
      </c>
      <c r="AQ39" s="7">
        <v>13.060978043271501</v>
      </c>
      <c r="AR39" s="7">
        <v>13.2704679128094</v>
      </c>
      <c r="AS39" s="7">
        <v>13.4657103545865</v>
      </c>
      <c r="AT39" s="7">
        <v>13.728899723533999</v>
      </c>
      <c r="AU39" s="7">
        <v>13.9755982007085</v>
      </c>
      <c r="AV39" s="7">
        <v>14.1997894372864</v>
      </c>
      <c r="AW39" s="7">
        <v>14.381527036478699</v>
      </c>
      <c r="AX39" s="7">
        <v>14.513589999685999</v>
      </c>
      <c r="AY39" s="7">
        <v>14.663104626256001</v>
      </c>
      <c r="AZ39" s="7">
        <v>14.759377973567601</v>
      </c>
      <c r="BA39" s="7">
        <v>14.834956036960101</v>
      </c>
      <c r="BB39" s="7">
        <v>14.9409852383054</v>
      </c>
      <c r="BC39" s="7">
        <v>15.1100580776414</v>
      </c>
      <c r="BD39" s="7">
        <v>15.3891634998439</v>
      </c>
      <c r="BE39" s="7">
        <v>15.728785865764801</v>
      </c>
      <c r="BF39" s="7">
        <v>16.117258597063302</v>
      </c>
      <c r="BG39" s="7">
        <v>16.531782556048899</v>
      </c>
      <c r="BH39" s="7">
        <v>16.958303861561198</v>
      </c>
      <c r="BI39" s="7">
        <v>17.463960388720199</v>
      </c>
      <c r="BJ39" s="7">
        <v>17.9647359774909</v>
      </c>
      <c r="BK39" s="7">
        <v>18.4604787689583</v>
      </c>
      <c r="BL39" s="7">
        <v>18.952824816800401</v>
      </c>
    </row>
    <row r="40" spans="1:64">
      <c r="A40" s="7" t="s">
        <v>384</v>
      </c>
      <c r="B40" s="7" t="s">
        <v>571</v>
      </c>
      <c r="C40" s="7" t="s">
        <v>528</v>
      </c>
      <c r="D40" s="7" t="s">
        <v>529</v>
      </c>
      <c r="E40" s="7">
        <v>10.2100865797587</v>
      </c>
      <c r="F40" s="7">
        <v>10.2621218063185</v>
      </c>
      <c r="G40" s="7">
        <v>10.313223351812599</v>
      </c>
      <c r="H40" s="7">
        <v>10.3643520742503</v>
      </c>
      <c r="I40" s="7">
        <v>10.416620351787699</v>
      </c>
      <c r="J40" s="7">
        <v>10.473242820089499</v>
      </c>
      <c r="K40" s="7">
        <v>10.627134615016301</v>
      </c>
      <c r="L40" s="7">
        <v>10.7835274680299</v>
      </c>
      <c r="M40" s="7">
        <v>10.9425068143807</v>
      </c>
      <c r="N40" s="7">
        <v>11.103782603475199</v>
      </c>
      <c r="O40" s="7">
        <v>11.267463434333999</v>
      </c>
      <c r="P40" s="7">
        <v>11.507719957072</v>
      </c>
      <c r="Q40" s="7">
        <v>11.741372337988601</v>
      </c>
      <c r="R40" s="7">
        <v>11.969551848198501</v>
      </c>
      <c r="S40" s="7">
        <v>12.194897416376699</v>
      </c>
      <c r="T40" s="7">
        <v>12.4196922057275</v>
      </c>
      <c r="U40" s="7">
        <v>12.7515990438092</v>
      </c>
      <c r="V40" s="7">
        <v>13.076387081874399</v>
      </c>
      <c r="W40" s="7">
        <v>13.3823089778491</v>
      </c>
      <c r="X40" s="7">
        <v>13.6463114261923</v>
      </c>
      <c r="Y40" s="7">
        <v>13.8532188639034</v>
      </c>
      <c r="Z40" s="7">
        <v>13.9406362051645</v>
      </c>
      <c r="AA40" s="7">
        <v>13.9626782573316</v>
      </c>
      <c r="AB40" s="7">
        <v>13.9517001232549</v>
      </c>
      <c r="AC40" s="7">
        <v>13.9563211152237</v>
      </c>
      <c r="AD40" s="7">
        <v>14.005215507167801</v>
      </c>
      <c r="AE40" s="7">
        <v>14.0987146078414</v>
      </c>
      <c r="AF40" s="7">
        <v>14.229555292702001</v>
      </c>
      <c r="AG40" s="7">
        <v>14.374775311129699</v>
      </c>
      <c r="AH40" s="7">
        <v>14.5000356202547</v>
      </c>
      <c r="AI40" s="7">
        <v>14.5870623015518</v>
      </c>
      <c r="AJ40" s="7">
        <v>14.6612623511124</v>
      </c>
      <c r="AK40" s="7">
        <v>14.6945946256286</v>
      </c>
      <c r="AL40" s="7">
        <v>14.6973961450479</v>
      </c>
      <c r="AM40" s="7">
        <v>14.6892337803374</v>
      </c>
      <c r="AN40" s="7">
        <v>14.684024249230299</v>
      </c>
      <c r="AO40" s="7">
        <v>14.801649835969799</v>
      </c>
      <c r="AP40" s="7">
        <v>14.923418067858201</v>
      </c>
      <c r="AQ40" s="7">
        <v>15.0462014419531</v>
      </c>
      <c r="AR40" s="7">
        <v>15.1618960827556</v>
      </c>
      <c r="AS40" s="7">
        <v>15.2680779774127</v>
      </c>
      <c r="AT40" s="7">
        <v>15.3680182204932</v>
      </c>
      <c r="AU40" s="7">
        <v>15.455342567292499</v>
      </c>
      <c r="AV40" s="7">
        <v>15.5431370409745</v>
      </c>
      <c r="AW40" s="7">
        <v>15.649182923963499</v>
      </c>
      <c r="AX40" s="7">
        <v>15.783566288912599</v>
      </c>
      <c r="AY40" s="7">
        <v>15.9539380618663</v>
      </c>
      <c r="AZ40" s="7">
        <v>16.1490633784186</v>
      </c>
      <c r="BA40" s="7">
        <v>16.370120720399999</v>
      </c>
      <c r="BB40" s="7">
        <v>16.617655561429501</v>
      </c>
      <c r="BC40" s="7">
        <v>16.891367613583601</v>
      </c>
      <c r="BD40" s="7">
        <v>17.099751713420201</v>
      </c>
      <c r="BE40" s="7">
        <v>17.3301938108984</v>
      </c>
      <c r="BF40" s="7">
        <v>17.572110469537201</v>
      </c>
      <c r="BG40" s="7">
        <v>17.800446551195101</v>
      </c>
      <c r="BH40" s="7">
        <v>17.997330287973298</v>
      </c>
      <c r="BI40" s="7">
        <v>18.2289036991655</v>
      </c>
      <c r="BJ40" s="7">
        <v>18.430867129843602</v>
      </c>
      <c r="BK40" s="7">
        <v>18.623216564771699</v>
      </c>
      <c r="BL40" s="7">
        <v>18.8379960576695</v>
      </c>
    </row>
    <row r="41" spans="1:64">
      <c r="A41" s="7" t="s">
        <v>572</v>
      </c>
      <c r="B41" s="7" t="s">
        <v>573</v>
      </c>
      <c r="C41" s="7" t="s">
        <v>528</v>
      </c>
      <c r="D41" s="7" t="s">
        <v>529</v>
      </c>
      <c r="E41" s="7">
        <v>13.166697130323501</v>
      </c>
      <c r="F41" s="7">
        <v>13.216605222873399</v>
      </c>
      <c r="G41" s="7">
        <v>13.2939160393694</v>
      </c>
      <c r="H41" s="7">
        <v>13.386917713930499</v>
      </c>
      <c r="I41" s="7">
        <v>13.4794722825275</v>
      </c>
      <c r="J41" s="7">
        <v>13.5727640332188</v>
      </c>
      <c r="K41" s="7">
        <v>13.6345255405371</v>
      </c>
      <c r="L41" s="7">
        <v>13.7060115429797</v>
      </c>
      <c r="M41" s="7">
        <v>13.7720465609892</v>
      </c>
      <c r="N41" s="7">
        <v>13.841563031373999</v>
      </c>
      <c r="O41" s="7">
        <v>13.920311558867001</v>
      </c>
      <c r="P41" s="7">
        <v>14.0442600050648</v>
      </c>
      <c r="Q41" s="7">
        <v>14.141602083906401</v>
      </c>
      <c r="R41" s="7">
        <v>14.223291240729599</v>
      </c>
      <c r="S41" s="7">
        <v>14.301172801196699</v>
      </c>
      <c r="T41" s="7">
        <v>14.378831625993801</v>
      </c>
      <c r="U41" s="7">
        <v>14.6018187262612</v>
      </c>
      <c r="V41" s="7">
        <v>14.788139924360999</v>
      </c>
      <c r="W41" s="7">
        <v>14.9203234162807</v>
      </c>
      <c r="X41" s="7">
        <v>14.9868433417912</v>
      </c>
      <c r="Y41" s="7">
        <v>15.0048357408043</v>
      </c>
      <c r="Z41" s="7">
        <v>15.0369819044518</v>
      </c>
      <c r="AA41" s="7">
        <v>15.0185799244493</v>
      </c>
      <c r="AB41" s="7">
        <v>14.969995958795</v>
      </c>
      <c r="AC41" s="7">
        <v>14.9034323422376</v>
      </c>
      <c r="AD41" s="7">
        <v>14.8406672246801</v>
      </c>
      <c r="AE41" s="7">
        <v>14.820072606821499</v>
      </c>
      <c r="AF41" s="7">
        <v>14.784808645676399</v>
      </c>
      <c r="AG41" s="7">
        <v>14.741943650764901</v>
      </c>
      <c r="AH41" s="7">
        <v>14.6754744828871</v>
      </c>
      <c r="AI41" s="7">
        <v>14.596469776997401</v>
      </c>
      <c r="AJ41" s="7">
        <v>14.616836435352401</v>
      </c>
      <c r="AK41" s="7">
        <v>14.6148754277988</v>
      </c>
      <c r="AL41" s="7">
        <v>14.5932661587614</v>
      </c>
      <c r="AM41" s="7">
        <v>14.546803581053201</v>
      </c>
      <c r="AN41" s="7">
        <v>14.4782693540743</v>
      </c>
      <c r="AO41" s="7">
        <v>14.4996016212284</v>
      </c>
      <c r="AP41" s="7">
        <v>14.4992536440742</v>
      </c>
      <c r="AQ41" s="7">
        <v>14.490982812052</v>
      </c>
      <c r="AR41" s="7">
        <v>14.494256378977299</v>
      </c>
      <c r="AS41" s="7">
        <v>14.5227461045654</v>
      </c>
      <c r="AT41" s="7">
        <v>14.673668819627499</v>
      </c>
      <c r="AU41" s="7">
        <v>14.7978555576352</v>
      </c>
      <c r="AV41" s="7">
        <v>14.870591998294101</v>
      </c>
      <c r="AW41" s="7">
        <v>14.911489158417201</v>
      </c>
      <c r="AX41" s="7">
        <v>14.9784411714289</v>
      </c>
      <c r="AY41" s="7">
        <v>15.144306180069</v>
      </c>
      <c r="AZ41" s="7">
        <v>15.272640264880099</v>
      </c>
      <c r="BA41" s="7">
        <v>15.333081894485201</v>
      </c>
      <c r="BB41" s="7">
        <v>15.3447382063245</v>
      </c>
      <c r="BC41" s="7">
        <v>15.381196238746901</v>
      </c>
      <c r="BD41" s="7">
        <v>15.619448688803599</v>
      </c>
      <c r="BE41" s="7">
        <v>15.880930048872001</v>
      </c>
      <c r="BF41" s="7">
        <v>16.124461781915901</v>
      </c>
      <c r="BG41" s="7">
        <v>16.3180987202925</v>
      </c>
      <c r="BH41" s="7">
        <v>16.471264020316202</v>
      </c>
      <c r="BI41" s="7">
        <v>16.7190860456618</v>
      </c>
      <c r="BJ41" s="7">
        <v>16.998191681735999</v>
      </c>
      <c r="BK41" s="7">
        <v>17.297462155203299</v>
      </c>
      <c r="BL41" s="7">
        <v>17.6014025391997</v>
      </c>
    </row>
    <row r="42" spans="1:64">
      <c r="A42" s="7" t="s">
        <v>400</v>
      </c>
      <c r="B42" s="7" t="s">
        <v>574</v>
      </c>
      <c r="C42" s="7" t="s">
        <v>528</v>
      </c>
      <c r="D42" s="7" t="s">
        <v>529</v>
      </c>
      <c r="E42" s="7">
        <v>3.7520764196193501</v>
      </c>
      <c r="F42" s="7">
        <v>3.8148989662698201</v>
      </c>
      <c r="G42" s="7">
        <v>3.8682550938155802</v>
      </c>
      <c r="H42" s="7">
        <v>3.91406765963188</v>
      </c>
      <c r="I42" s="7">
        <v>3.9550625276444</v>
      </c>
      <c r="J42" s="7">
        <v>3.99261548401206</v>
      </c>
      <c r="K42" s="7">
        <v>4.0403507368857197</v>
      </c>
      <c r="L42" s="7">
        <v>4.0842796384701803</v>
      </c>
      <c r="M42" s="7">
        <v>4.1258147112979504</v>
      </c>
      <c r="N42" s="7">
        <v>4.1659428806048098</v>
      </c>
      <c r="O42" s="7">
        <v>4.2056052794533896</v>
      </c>
      <c r="P42" s="7">
        <v>4.2708906721465896</v>
      </c>
      <c r="Q42" s="7">
        <v>4.3329881783596704</v>
      </c>
      <c r="R42" s="7">
        <v>4.3926993134212502</v>
      </c>
      <c r="S42" s="7">
        <v>4.4509348057177798</v>
      </c>
      <c r="T42" s="7">
        <v>4.5083096628524801</v>
      </c>
      <c r="U42" s="7">
        <v>4.5950786092395903</v>
      </c>
      <c r="V42" s="7">
        <v>4.6793952344911496</v>
      </c>
      <c r="W42" s="7">
        <v>4.7603403863140299</v>
      </c>
      <c r="X42" s="7">
        <v>4.8359302371762896</v>
      </c>
      <c r="Y42" s="7">
        <v>4.9059981357954898</v>
      </c>
      <c r="Z42" s="7">
        <v>4.9932593761326798</v>
      </c>
      <c r="AA42" s="7">
        <v>5.0771757381335698</v>
      </c>
      <c r="AB42" s="7">
        <v>5.1602205583491996</v>
      </c>
      <c r="AC42" s="7">
        <v>5.2447749590479003</v>
      </c>
      <c r="AD42" s="7">
        <v>5.33291518577271</v>
      </c>
      <c r="AE42" s="7">
        <v>5.43931887830961</v>
      </c>
      <c r="AF42" s="7">
        <v>5.5418351008042102</v>
      </c>
      <c r="AG42" s="7">
        <v>5.65006614409356</v>
      </c>
      <c r="AH42" s="7">
        <v>5.7772798913954899</v>
      </c>
      <c r="AI42" s="7">
        <v>5.92977292085809</v>
      </c>
      <c r="AJ42" s="7">
        <v>6.0976085081144804</v>
      </c>
      <c r="AK42" s="7">
        <v>6.2857097458793003</v>
      </c>
      <c r="AL42" s="7">
        <v>6.4828690154713504</v>
      </c>
      <c r="AM42" s="7">
        <v>6.6732832898264496</v>
      </c>
      <c r="AN42" s="7">
        <v>6.8496014078707104</v>
      </c>
      <c r="AO42" s="7">
        <v>7.0246590029594103</v>
      </c>
      <c r="AP42" s="7">
        <v>7.1894912966261799</v>
      </c>
      <c r="AQ42" s="7">
        <v>7.3469129139903897</v>
      </c>
      <c r="AR42" s="7">
        <v>7.4998680982404302</v>
      </c>
      <c r="AS42" s="7">
        <v>7.6508342625150103</v>
      </c>
      <c r="AT42" s="7">
        <v>7.8101970512846899</v>
      </c>
      <c r="AU42" s="7">
        <v>7.96138381752223</v>
      </c>
      <c r="AV42" s="7">
        <v>8.1115030159652708</v>
      </c>
      <c r="AW42" s="7">
        <v>8.2677327358257493</v>
      </c>
      <c r="AX42" s="7">
        <v>8.4339895620767393</v>
      </c>
      <c r="AY42" s="7">
        <v>8.6002791646875991</v>
      </c>
      <c r="AZ42" s="7">
        <v>8.7737682465330895</v>
      </c>
      <c r="BA42" s="7">
        <v>8.9571875176933506</v>
      </c>
      <c r="BB42" s="7">
        <v>9.1524219856396201</v>
      </c>
      <c r="BC42" s="7">
        <v>9.3620491115740396</v>
      </c>
      <c r="BD42" s="7">
        <v>9.5670973917427204</v>
      </c>
      <c r="BE42" s="7">
        <v>9.7851784220165303</v>
      </c>
      <c r="BF42" s="7">
        <v>10.0233121723709</v>
      </c>
      <c r="BG42" s="7">
        <v>10.291577338513999</v>
      </c>
      <c r="BH42" s="7">
        <v>10.596397098994</v>
      </c>
      <c r="BI42" s="7">
        <v>10.8783711500226</v>
      </c>
      <c r="BJ42" s="7">
        <v>11.191894247884401</v>
      </c>
      <c r="BK42" s="7">
        <v>11.529801656881601</v>
      </c>
      <c r="BL42" s="7">
        <v>11.881540127768799</v>
      </c>
    </row>
    <row r="43" spans="1:64">
      <c r="A43" s="7" t="s">
        <v>453</v>
      </c>
      <c r="B43" s="7" t="s">
        <v>575</v>
      </c>
      <c r="C43" s="7" t="s">
        <v>528</v>
      </c>
      <c r="D43" s="7" t="s">
        <v>529</v>
      </c>
      <c r="E43" s="7">
        <v>3.6885098203586999</v>
      </c>
      <c r="F43" s="7">
        <v>3.7112626844728598</v>
      </c>
      <c r="G43" s="7">
        <v>3.67432230563595</v>
      </c>
      <c r="H43" s="7">
        <v>3.5991831097890299</v>
      </c>
      <c r="I43" s="7">
        <v>3.5123694368340299</v>
      </c>
      <c r="J43" s="7">
        <v>3.4237553965860799</v>
      </c>
      <c r="K43" s="7">
        <v>3.4912698443539401</v>
      </c>
      <c r="L43" s="7">
        <v>3.5656122726008599</v>
      </c>
      <c r="M43" s="7">
        <v>3.6387620557724198</v>
      </c>
      <c r="N43" s="7">
        <v>3.7001634342407601</v>
      </c>
      <c r="O43" s="7">
        <v>3.74802667381684</v>
      </c>
      <c r="P43" s="7">
        <v>3.8161942206234101</v>
      </c>
      <c r="Q43" s="7">
        <v>3.8808134227684898</v>
      </c>
      <c r="R43" s="7">
        <v>3.9439093777474699</v>
      </c>
      <c r="S43" s="7">
        <v>4.0104964048346599</v>
      </c>
      <c r="T43" s="7">
        <v>4.0844519619753097</v>
      </c>
      <c r="U43" s="7">
        <v>4.1968692353084496</v>
      </c>
      <c r="V43" s="7">
        <v>4.31177203585586</v>
      </c>
      <c r="W43" s="7">
        <v>4.4302201097944502</v>
      </c>
      <c r="X43" s="7">
        <v>4.5515567698700901</v>
      </c>
      <c r="Y43" s="7">
        <v>4.6743329858960001</v>
      </c>
      <c r="Z43" s="7">
        <v>4.8253059371839502</v>
      </c>
      <c r="AA43" s="7">
        <v>4.9661040232145304</v>
      </c>
      <c r="AB43" s="7">
        <v>5.0962377369342002</v>
      </c>
      <c r="AC43" s="7">
        <v>5.2118652970261596</v>
      </c>
      <c r="AD43" s="7">
        <v>5.3099385388956097</v>
      </c>
      <c r="AE43" s="7">
        <v>5.3912773830752503</v>
      </c>
      <c r="AF43" s="7">
        <v>5.45165304477948</v>
      </c>
      <c r="AG43" s="7">
        <v>5.5014411677813397</v>
      </c>
      <c r="AH43" s="7">
        <v>5.5570414767248204</v>
      </c>
      <c r="AI43" s="7">
        <v>5.6301622211134497</v>
      </c>
      <c r="AJ43" s="7">
        <v>5.6935914693557104</v>
      </c>
      <c r="AK43" s="7">
        <v>5.7873423610860097</v>
      </c>
      <c r="AL43" s="7">
        <v>5.9004609186404897</v>
      </c>
      <c r="AM43" s="7">
        <v>6.0154320364885203</v>
      </c>
      <c r="AN43" s="7">
        <v>6.1243043254175804</v>
      </c>
      <c r="AO43" s="7">
        <v>6.2930660587340999</v>
      </c>
      <c r="AP43" s="7">
        <v>6.4305859312018203</v>
      </c>
      <c r="AQ43" s="7">
        <v>6.5510320956890604</v>
      </c>
      <c r="AR43" s="7">
        <v>6.6753553578847704</v>
      </c>
      <c r="AS43" s="7">
        <v>6.8118527673725398</v>
      </c>
      <c r="AT43" s="7">
        <v>6.9397884130668404</v>
      </c>
      <c r="AU43" s="7">
        <v>7.0822092136411898</v>
      </c>
      <c r="AV43" s="7">
        <v>7.2308865962505102</v>
      </c>
      <c r="AW43" s="7">
        <v>7.3667216729485103</v>
      </c>
      <c r="AX43" s="7">
        <v>7.4824707213393697</v>
      </c>
      <c r="AY43" s="7">
        <v>7.6056100076884796</v>
      </c>
      <c r="AZ43" s="7">
        <v>7.7128416351322997</v>
      </c>
      <c r="BA43" s="7">
        <v>7.8157238509375304</v>
      </c>
      <c r="BB43" s="7">
        <v>7.93223631774819</v>
      </c>
      <c r="BC43" s="7">
        <v>8.0744532361768702</v>
      </c>
      <c r="BD43" s="7">
        <v>8.25915394105518</v>
      </c>
      <c r="BE43" s="7">
        <v>8.4533083299908807</v>
      </c>
      <c r="BF43" s="7">
        <v>8.6789813769807793</v>
      </c>
      <c r="BG43" s="7">
        <v>8.9663974048621196</v>
      </c>
      <c r="BH43" s="7">
        <v>9.3318301715166996</v>
      </c>
      <c r="BI43" s="7">
        <v>9.8026311388618605</v>
      </c>
      <c r="BJ43" s="7">
        <v>10.345120457058499</v>
      </c>
      <c r="BK43" s="7">
        <v>10.9208835350654</v>
      </c>
      <c r="BL43" s="7">
        <v>11.4721930236832</v>
      </c>
    </row>
    <row r="44" spans="1:64">
      <c r="A44" s="7" t="s">
        <v>576</v>
      </c>
      <c r="B44" s="7" t="s">
        <v>577</v>
      </c>
      <c r="C44" s="7" t="s">
        <v>528</v>
      </c>
      <c r="D44" s="7" t="s">
        <v>529</v>
      </c>
      <c r="E44" s="7">
        <v>2.7349950179146698</v>
      </c>
      <c r="F44" s="7">
        <v>2.7478051401149899</v>
      </c>
      <c r="G44" s="7">
        <v>2.75585915434689</v>
      </c>
      <c r="H44" s="7">
        <v>2.76068562772481</v>
      </c>
      <c r="I44" s="7">
        <v>2.7655277249091301</v>
      </c>
      <c r="J44" s="7">
        <v>2.7719736048929202</v>
      </c>
      <c r="K44" s="7">
        <v>2.7699711295956302</v>
      </c>
      <c r="L44" s="7">
        <v>2.7666695128080798</v>
      </c>
      <c r="M44" s="7">
        <v>2.7620469178158502</v>
      </c>
      <c r="N44" s="7">
        <v>2.7551765482273298</v>
      </c>
      <c r="O44" s="7">
        <v>2.7461043217019601</v>
      </c>
      <c r="P44" s="7">
        <v>2.7315817761183498</v>
      </c>
      <c r="Q44" s="7">
        <v>2.7159965552602001</v>
      </c>
      <c r="R44" s="7">
        <v>2.7001940937833502</v>
      </c>
      <c r="S44" s="7">
        <v>2.6852695144892</v>
      </c>
      <c r="T44" s="7">
        <v>2.67196244527987</v>
      </c>
      <c r="U44" s="7">
        <v>2.6573626553668102</v>
      </c>
      <c r="V44" s="7">
        <v>2.64185733543433</v>
      </c>
      <c r="W44" s="7">
        <v>2.62708716822647</v>
      </c>
      <c r="X44" s="7">
        <v>2.6149251136949401</v>
      </c>
      <c r="Y44" s="7">
        <v>2.6068723432063901</v>
      </c>
      <c r="Z44" s="7">
        <v>2.6002744203950301</v>
      </c>
      <c r="AA44" s="7">
        <v>2.5962839200368699</v>
      </c>
      <c r="AB44" s="7">
        <v>2.5948254831009701</v>
      </c>
      <c r="AC44" s="7">
        <v>2.59566865303821</v>
      </c>
      <c r="AD44" s="7">
        <v>2.5992831760937198</v>
      </c>
      <c r="AE44" s="7">
        <v>2.6119109394611399</v>
      </c>
      <c r="AF44" s="7">
        <v>2.6227604397527302</v>
      </c>
      <c r="AG44" s="7">
        <v>2.6336965922975399</v>
      </c>
      <c r="AH44" s="7">
        <v>2.6465668311156998</v>
      </c>
      <c r="AI44" s="7">
        <v>2.6625935009644102</v>
      </c>
      <c r="AJ44" s="7">
        <v>2.6799392707261598</v>
      </c>
      <c r="AK44" s="7">
        <v>2.6959307690560599</v>
      </c>
      <c r="AL44" s="7">
        <v>2.7118872923269599</v>
      </c>
      <c r="AM44" s="7">
        <v>2.7287381475341901</v>
      </c>
      <c r="AN44" s="7">
        <v>2.7473418216446199</v>
      </c>
      <c r="AO44" s="7">
        <v>2.7702999094382199</v>
      </c>
      <c r="AP44" s="7">
        <v>2.7884039185857201</v>
      </c>
      <c r="AQ44" s="7">
        <v>2.8029789958750202</v>
      </c>
      <c r="AR44" s="7">
        <v>2.8153746750443598</v>
      </c>
      <c r="AS44" s="7">
        <v>2.8266264624725301</v>
      </c>
      <c r="AT44" s="7">
        <v>2.8519922772325899</v>
      </c>
      <c r="AU44" s="7">
        <v>2.8695927856473</v>
      </c>
      <c r="AV44" s="7">
        <v>2.87964335573345</v>
      </c>
      <c r="AW44" s="7">
        <v>2.8823470295251798</v>
      </c>
      <c r="AX44" s="7">
        <v>2.8779786814295401</v>
      </c>
      <c r="AY44" s="7">
        <v>2.8922336948883198</v>
      </c>
      <c r="AZ44" s="7">
        <v>2.8995833706505199</v>
      </c>
      <c r="BA44" s="7">
        <v>2.8981255274967999</v>
      </c>
      <c r="BB44" s="7">
        <v>2.8846092009794799</v>
      </c>
      <c r="BC44" s="7">
        <v>2.8584007655987098</v>
      </c>
      <c r="BD44" s="7">
        <v>2.8600735520174698</v>
      </c>
      <c r="BE44" s="7">
        <v>2.84869654453286</v>
      </c>
      <c r="BF44" s="7">
        <v>2.8305235394637598</v>
      </c>
      <c r="BG44" s="7">
        <v>2.8131132525515601</v>
      </c>
      <c r="BH44" s="7">
        <v>2.8000947036277202</v>
      </c>
      <c r="BI44" s="7">
        <v>2.8203461620703698</v>
      </c>
      <c r="BJ44" s="7">
        <v>2.8405559167949899</v>
      </c>
      <c r="BK44" s="7">
        <v>2.8589430150028501</v>
      </c>
      <c r="BL44" s="7">
        <v>2.8731193429412598</v>
      </c>
    </row>
    <row r="45" spans="1:64">
      <c r="A45" s="7" t="s">
        <v>237</v>
      </c>
      <c r="B45" s="7" t="s">
        <v>578</v>
      </c>
      <c r="C45" s="7" t="s">
        <v>528</v>
      </c>
      <c r="D45" s="7" t="s">
        <v>529</v>
      </c>
      <c r="E45" s="7">
        <v>3.8487184846273399</v>
      </c>
      <c r="F45" s="7">
        <v>3.8767519574676901</v>
      </c>
      <c r="G45" s="7">
        <v>3.8928607085112099</v>
      </c>
      <c r="H45" s="7">
        <v>3.8990928768287101</v>
      </c>
      <c r="I45" s="7">
        <v>3.8975296276685101</v>
      </c>
      <c r="J45" s="7">
        <v>3.88979522625882</v>
      </c>
      <c r="K45" s="7">
        <v>3.8988764919502601</v>
      </c>
      <c r="L45" s="7">
        <v>3.9003902571202902</v>
      </c>
      <c r="M45" s="7">
        <v>3.89446727705444</v>
      </c>
      <c r="N45" s="7">
        <v>3.8806894724820702</v>
      </c>
      <c r="O45" s="7">
        <v>3.85975745740412</v>
      </c>
      <c r="P45" s="7">
        <v>3.8595970917514202</v>
      </c>
      <c r="Q45" s="7">
        <v>3.8505045303907899</v>
      </c>
      <c r="R45" s="7">
        <v>3.8335713695274101</v>
      </c>
      <c r="S45" s="7">
        <v>3.8097842682372001</v>
      </c>
      <c r="T45" s="7">
        <v>3.7803108124031901</v>
      </c>
      <c r="U45" s="7">
        <v>3.7714207728557199</v>
      </c>
      <c r="V45" s="7">
        <v>3.7543803153319901</v>
      </c>
      <c r="W45" s="7">
        <v>3.73037638817675</v>
      </c>
      <c r="X45" s="7">
        <v>3.70017955746455</v>
      </c>
      <c r="Y45" s="7">
        <v>3.6646458825857402</v>
      </c>
      <c r="Z45" s="7">
        <v>3.6496903032952002</v>
      </c>
      <c r="AA45" s="7">
        <v>3.6262645612173299</v>
      </c>
      <c r="AB45" s="7">
        <v>3.5963962965555698</v>
      </c>
      <c r="AC45" s="7">
        <v>3.5621506847672602</v>
      </c>
      <c r="AD45" s="7">
        <v>3.5251200350796199</v>
      </c>
      <c r="AE45" s="7">
        <v>3.5068414349313399</v>
      </c>
      <c r="AF45" s="7">
        <v>3.4841652235043998</v>
      </c>
      <c r="AG45" s="7">
        <v>3.4578637274498401</v>
      </c>
      <c r="AH45" s="7">
        <v>3.4287139631360599</v>
      </c>
      <c r="AI45" s="7">
        <v>3.3978778426782599</v>
      </c>
      <c r="AJ45" s="7">
        <v>3.3822621221837799</v>
      </c>
      <c r="AK45" s="7">
        <v>3.36121471748588</v>
      </c>
      <c r="AL45" s="7">
        <v>3.3361318212170499</v>
      </c>
      <c r="AM45" s="7">
        <v>3.3082649030487801</v>
      </c>
      <c r="AN45" s="7">
        <v>3.2787234812266002</v>
      </c>
      <c r="AO45" s="7">
        <v>3.2652931507994598</v>
      </c>
      <c r="AP45" s="7">
        <v>3.2454017578507202</v>
      </c>
      <c r="AQ45" s="7">
        <v>3.2203169732095702</v>
      </c>
      <c r="AR45" s="7">
        <v>3.1905049775710199</v>
      </c>
      <c r="AS45" s="7">
        <v>3.1562764983374598</v>
      </c>
      <c r="AT45" s="7">
        <v>3.1431466434300899</v>
      </c>
      <c r="AU45" s="7">
        <v>3.1213743921633501</v>
      </c>
      <c r="AV45" s="7">
        <v>3.09173962173971</v>
      </c>
      <c r="AW45" s="7">
        <v>3.0548998390550901</v>
      </c>
      <c r="AX45" s="7">
        <v>3.0116881073634501</v>
      </c>
      <c r="AY45" s="7">
        <v>2.9884917827217499</v>
      </c>
      <c r="AZ45" s="7">
        <v>2.95888764515131</v>
      </c>
      <c r="BA45" s="7">
        <v>2.92404179244578</v>
      </c>
      <c r="BB45" s="7">
        <v>2.8851962456238498</v>
      </c>
      <c r="BC45" s="7">
        <v>2.84361214736112</v>
      </c>
      <c r="BD45" s="7">
        <v>2.8266049592115099</v>
      </c>
      <c r="BE45" s="7">
        <v>2.8051923027246799</v>
      </c>
      <c r="BF45" s="7">
        <v>2.7808163446118002</v>
      </c>
      <c r="BG45" s="7">
        <v>2.7551277558816598</v>
      </c>
      <c r="BH45" s="7">
        <v>2.7293413856283801</v>
      </c>
      <c r="BI45" s="7">
        <v>2.7315930323597399</v>
      </c>
      <c r="BJ45" s="7">
        <v>2.7313970775874501</v>
      </c>
      <c r="BK45" s="7">
        <v>2.7288773552405701</v>
      </c>
      <c r="BL45" s="7">
        <v>2.72364990775371</v>
      </c>
    </row>
    <row r="46" spans="1:64">
      <c r="A46" s="7" t="s">
        <v>579</v>
      </c>
      <c r="B46" s="7" t="s">
        <v>580</v>
      </c>
      <c r="C46" s="7" t="s">
        <v>528</v>
      </c>
      <c r="D46" s="7" t="s">
        <v>529</v>
      </c>
      <c r="E46" s="7">
        <v>2.9345332786035598</v>
      </c>
      <c r="F46" s="7">
        <v>2.9278668172344302</v>
      </c>
      <c r="G46" s="7">
        <v>2.9161115852377502</v>
      </c>
      <c r="H46" s="7">
        <v>2.8999631268212598</v>
      </c>
      <c r="I46" s="7">
        <v>2.8796430820918602</v>
      </c>
      <c r="J46" s="7">
        <v>2.8556841747293298</v>
      </c>
      <c r="K46" s="7">
        <v>2.8607076377407799</v>
      </c>
      <c r="L46" s="7">
        <v>2.8608777860150001</v>
      </c>
      <c r="M46" s="7">
        <v>2.8570661183285599</v>
      </c>
      <c r="N46" s="7">
        <v>2.8504329126236301</v>
      </c>
      <c r="O46" s="7">
        <v>2.8420817392962601</v>
      </c>
      <c r="P46" s="7">
        <v>2.8550189026324402</v>
      </c>
      <c r="Q46" s="7">
        <v>2.8632337789942799</v>
      </c>
      <c r="R46" s="7">
        <v>2.8675532353119801</v>
      </c>
      <c r="S46" s="7">
        <v>2.8685355838416902</v>
      </c>
      <c r="T46" s="7">
        <v>2.8666390639961499</v>
      </c>
      <c r="U46" s="7">
        <v>2.8804780754742398</v>
      </c>
      <c r="V46" s="7">
        <v>2.88956346062725</v>
      </c>
      <c r="W46" s="7">
        <v>2.8947221322318901</v>
      </c>
      <c r="X46" s="7">
        <v>2.8968665025534999</v>
      </c>
      <c r="Y46" s="7">
        <v>2.8971268460742001</v>
      </c>
      <c r="Z46" s="7">
        <v>2.91389651351045</v>
      </c>
      <c r="AA46" s="7">
        <v>2.9248529374678101</v>
      </c>
      <c r="AB46" s="7">
        <v>2.9306624654523099</v>
      </c>
      <c r="AC46" s="7">
        <v>2.9316434975076802</v>
      </c>
      <c r="AD46" s="7">
        <v>2.9280187906595101</v>
      </c>
      <c r="AE46" s="7">
        <v>2.9390719925182802</v>
      </c>
      <c r="AF46" s="7">
        <v>2.9463560638133299</v>
      </c>
      <c r="AG46" s="7">
        <v>2.9501986836861001</v>
      </c>
      <c r="AH46" s="7">
        <v>2.9504017135635099</v>
      </c>
      <c r="AI46" s="7">
        <v>2.9467679482357898</v>
      </c>
      <c r="AJ46" s="7">
        <v>2.95228861650823</v>
      </c>
      <c r="AK46" s="7">
        <v>2.95482547048241</v>
      </c>
      <c r="AL46" s="7">
        <v>2.9556366095341402</v>
      </c>
      <c r="AM46" s="7">
        <v>2.9571255292310701</v>
      </c>
      <c r="AN46" s="7">
        <v>2.9620143084628601</v>
      </c>
      <c r="AO46" s="7">
        <v>2.9695039037011801</v>
      </c>
      <c r="AP46" s="7">
        <v>2.9720392687825199</v>
      </c>
      <c r="AQ46" s="7">
        <v>2.9705997331057099</v>
      </c>
      <c r="AR46" s="7">
        <v>2.9646634870376598</v>
      </c>
      <c r="AS46" s="7">
        <v>2.9534902965081198</v>
      </c>
      <c r="AT46" s="7">
        <v>2.9634609092633299</v>
      </c>
      <c r="AU46" s="7">
        <v>2.96817435375028</v>
      </c>
      <c r="AV46" s="7">
        <v>2.9686393425217599</v>
      </c>
      <c r="AW46" s="7">
        <v>2.9662412321496099</v>
      </c>
      <c r="AX46" s="7">
        <v>2.9619900579169101</v>
      </c>
      <c r="AY46" s="7">
        <v>2.9728284846644599</v>
      </c>
      <c r="AZ46" s="7">
        <v>2.9805974757826599</v>
      </c>
      <c r="BA46" s="7">
        <v>2.9858406210967998</v>
      </c>
      <c r="BB46" s="7">
        <v>2.98910428282958</v>
      </c>
      <c r="BC46" s="7">
        <v>2.9910575040950902</v>
      </c>
      <c r="BD46" s="7">
        <v>3.0019210651797898</v>
      </c>
      <c r="BE46" s="7">
        <v>3.01062809418739</v>
      </c>
      <c r="BF46" s="7">
        <v>3.0165849045094002</v>
      </c>
      <c r="BG46" s="7">
        <v>3.0188763344351601</v>
      </c>
      <c r="BH46" s="7">
        <v>3.0177215041118202</v>
      </c>
      <c r="BI46" s="7">
        <v>3.0204383404324302</v>
      </c>
      <c r="BJ46" s="7">
        <v>3.0197645261542299</v>
      </c>
      <c r="BK46" s="7">
        <v>3.01784062159803</v>
      </c>
      <c r="BL46" s="7">
        <v>3.0169396174125702</v>
      </c>
    </row>
    <row r="47" spans="1:64">
      <c r="A47" s="7" t="s">
        <v>581</v>
      </c>
      <c r="B47" s="7" t="s">
        <v>582</v>
      </c>
      <c r="C47" s="7" t="s">
        <v>528</v>
      </c>
      <c r="D47" s="7" t="s">
        <v>529</v>
      </c>
      <c r="E47" s="7">
        <v>3.4671147543881502</v>
      </c>
      <c r="F47" s="7">
        <v>3.48887372066002</v>
      </c>
      <c r="G47" s="7">
        <v>3.50342954515272</v>
      </c>
      <c r="H47" s="7">
        <v>3.5093622508065598</v>
      </c>
      <c r="I47" s="7">
        <v>3.5043257576296098</v>
      </c>
      <c r="J47" s="7">
        <v>3.4881667866836499</v>
      </c>
      <c r="K47" s="7">
        <v>3.4940616876687902</v>
      </c>
      <c r="L47" s="7">
        <v>3.4876236223300401</v>
      </c>
      <c r="M47" s="7">
        <v>3.4712385145482401</v>
      </c>
      <c r="N47" s="7">
        <v>3.44561783358485</v>
      </c>
      <c r="O47" s="7">
        <v>3.4122022631953799</v>
      </c>
      <c r="P47" s="7">
        <v>3.40281382444822</v>
      </c>
      <c r="Q47" s="7">
        <v>3.3835233291765099</v>
      </c>
      <c r="R47" s="7">
        <v>3.3556370574546999</v>
      </c>
      <c r="S47" s="7">
        <v>3.3208561346599201</v>
      </c>
      <c r="T47" s="7">
        <v>3.280048729252</v>
      </c>
      <c r="U47" s="7">
        <v>3.26594866648382</v>
      </c>
      <c r="V47" s="7">
        <v>3.2428620269099899</v>
      </c>
      <c r="W47" s="7">
        <v>3.2129596287437399</v>
      </c>
      <c r="X47" s="7">
        <v>3.1777219541064601</v>
      </c>
      <c r="Y47" s="7">
        <v>3.1389241670388199</v>
      </c>
      <c r="Z47" s="7">
        <v>3.1244947100236402</v>
      </c>
      <c r="AA47" s="7">
        <v>3.1049273824524199</v>
      </c>
      <c r="AB47" s="7">
        <v>3.08079134506914</v>
      </c>
      <c r="AC47" s="7">
        <v>3.0519856083765902</v>
      </c>
      <c r="AD47" s="7">
        <v>3.0190642901370399</v>
      </c>
      <c r="AE47" s="7">
        <v>3.0122692096663402</v>
      </c>
      <c r="AF47" s="7">
        <v>2.9963787021817598</v>
      </c>
      <c r="AG47" s="7">
        <v>2.9739207202443199</v>
      </c>
      <c r="AH47" s="7">
        <v>2.9464068453832</v>
      </c>
      <c r="AI47" s="7">
        <v>2.9153868250891</v>
      </c>
      <c r="AJ47" s="7">
        <v>2.9073134885986698</v>
      </c>
      <c r="AK47" s="7">
        <v>2.8920236213388901</v>
      </c>
      <c r="AL47" s="7">
        <v>2.8701423859699302</v>
      </c>
      <c r="AM47" s="7">
        <v>2.84282645321947</v>
      </c>
      <c r="AN47" s="7">
        <v>2.8107095120029801</v>
      </c>
      <c r="AO47" s="7">
        <v>2.8042472386846198</v>
      </c>
      <c r="AP47" s="7">
        <v>2.7898914650818898</v>
      </c>
      <c r="AQ47" s="7">
        <v>2.7692335838262498</v>
      </c>
      <c r="AR47" s="7">
        <v>2.7434536157289</v>
      </c>
      <c r="AS47" s="7">
        <v>2.7134904878188402</v>
      </c>
      <c r="AT47" s="7">
        <v>2.7062403101618302</v>
      </c>
      <c r="AU47" s="7">
        <v>2.6930688164253902</v>
      </c>
      <c r="AV47" s="7">
        <v>2.6745255688272298</v>
      </c>
      <c r="AW47" s="7">
        <v>2.6506437318329099</v>
      </c>
      <c r="AX47" s="7">
        <v>2.6214159035545999</v>
      </c>
      <c r="AY47" s="7">
        <v>2.6084465177679599</v>
      </c>
      <c r="AZ47" s="7">
        <v>2.5901939543135799</v>
      </c>
      <c r="BA47" s="7">
        <v>2.5686241956222702</v>
      </c>
      <c r="BB47" s="7">
        <v>2.5455741086908299</v>
      </c>
      <c r="BC47" s="7">
        <v>2.5228073549785899</v>
      </c>
      <c r="BD47" s="7">
        <v>2.5339921052942902</v>
      </c>
      <c r="BE47" s="7">
        <v>2.54314720924731</v>
      </c>
      <c r="BF47" s="7">
        <v>2.55141839445769</v>
      </c>
      <c r="BG47" s="7">
        <v>2.55969209048135</v>
      </c>
      <c r="BH47" s="7">
        <v>2.5689159705483502</v>
      </c>
      <c r="BI47" s="7">
        <v>2.6056636062345802</v>
      </c>
      <c r="BJ47" s="7">
        <v>2.6431630140323401</v>
      </c>
      <c r="BK47" s="7">
        <v>2.6817195390323199</v>
      </c>
      <c r="BL47" s="7">
        <v>2.7214158960454999</v>
      </c>
    </row>
    <row r="48" spans="1:64">
      <c r="A48" s="7" t="s">
        <v>430</v>
      </c>
      <c r="B48" s="7" t="s">
        <v>583</v>
      </c>
      <c r="C48" s="7" t="s">
        <v>528</v>
      </c>
      <c r="D48" s="7" t="s">
        <v>529</v>
      </c>
      <c r="E48" s="7">
        <v>2.9194486092798702</v>
      </c>
      <c r="F48" s="7">
        <v>2.9223232930409502</v>
      </c>
      <c r="G48" s="7">
        <v>2.91959512120751</v>
      </c>
      <c r="H48" s="7">
        <v>2.9138491883626201</v>
      </c>
      <c r="I48" s="7">
        <v>2.9083390347883702</v>
      </c>
      <c r="J48" s="7">
        <v>2.90523835602685</v>
      </c>
      <c r="K48" s="7">
        <v>2.9239969003731399</v>
      </c>
      <c r="L48" s="7">
        <v>2.9448302735575198</v>
      </c>
      <c r="M48" s="7">
        <v>2.9668036190982301</v>
      </c>
      <c r="N48" s="7">
        <v>2.98874210360046</v>
      </c>
      <c r="O48" s="7">
        <v>3.0111594168825802</v>
      </c>
      <c r="P48" s="7">
        <v>3.05437470857545</v>
      </c>
      <c r="Q48" s="7">
        <v>3.0951849594240599</v>
      </c>
      <c r="R48" s="7">
        <v>3.1364262711786699</v>
      </c>
      <c r="S48" s="7">
        <v>3.1807660899094801</v>
      </c>
      <c r="T48" s="7">
        <v>3.2286832768576201</v>
      </c>
      <c r="U48" s="7">
        <v>3.2982008819611601</v>
      </c>
      <c r="V48" s="7">
        <v>3.3648571829929801</v>
      </c>
      <c r="W48" s="7">
        <v>3.4276140836949298</v>
      </c>
      <c r="X48" s="7">
        <v>3.4854870563190201</v>
      </c>
      <c r="Y48" s="7">
        <v>3.53883677875799</v>
      </c>
      <c r="Z48" s="7">
        <v>3.5911690518146302</v>
      </c>
      <c r="AA48" s="7">
        <v>3.6422909136237802</v>
      </c>
      <c r="AB48" s="7">
        <v>3.6933307190626001</v>
      </c>
      <c r="AC48" s="7">
        <v>3.7450379694167699</v>
      </c>
      <c r="AD48" s="7">
        <v>3.7988293023708799</v>
      </c>
      <c r="AE48" s="7">
        <v>3.8681130132794599</v>
      </c>
      <c r="AF48" s="7">
        <v>3.9369249575250098</v>
      </c>
      <c r="AG48" s="7">
        <v>4.0071710211556102</v>
      </c>
      <c r="AH48" s="7">
        <v>4.0811801303606297</v>
      </c>
      <c r="AI48" s="7">
        <v>4.1602866242278704</v>
      </c>
      <c r="AJ48" s="7">
        <v>4.2487075118658799</v>
      </c>
      <c r="AK48" s="7">
        <v>4.3371835495485502</v>
      </c>
      <c r="AL48" s="7">
        <v>4.4276903589282499</v>
      </c>
      <c r="AM48" s="7">
        <v>4.5225172676210903</v>
      </c>
      <c r="AN48" s="7">
        <v>4.6232304172064804</v>
      </c>
      <c r="AO48" s="7">
        <v>4.7306632116014997</v>
      </c>
      <c r="AP48" s="7">
        <v>4.8451349015740703</v>
      </c>
      <c r="AQ48" s="7">
        <v>4.9643146185690501</v>
      </c>
      <c r="AR48" s="7">
        <v>5.0841433208158104</v>
      </c>
      <c r="AS48" s="7">
        <v>5.2033728616687203</v>
      </c>
      <c r="AT48" s="7">
        <v>5.3285591177079397</v>
      </c>
      <c r="AU48" s="7">
        <v>5.4510052021560202</v>
      </c>
      <c r="AV48" s="7">
        <v>5.5737809797827698</v>
      </c>
      <c r="AW48" s="7">
        <v>5.7010803438686102</v>
      </c>
      <c r="AX48" s="7">
        <v>5.83607476535148</v>
      </c>
      <c r="AY48" s="7">
        <v>5.9647997586716803</v>
      </c>
      <c r="AZ48" s="7">
        <v>6.10132729074052</v>
      </c>
      <c r="BA48" s="7">
        <v>6.2486918137452303</v>
      </c>
      <c r="BB48" s="7">
        <v>6.4094313718593501</v>
      </c>
      <c r="BC48" s="7">
        <v>6.5864178830543096</v>
      </c>
      <c r="BD48" s="7">
        <v>6.7774239079960701</v>
      </c>
      <c r="BE48" s="7">
        <v>6.9776384168337904</v>
      </c>
      <c r="BF48" s="7">
        <v>7.1928799636558303</v>
      </c>
      <c r="BG48" s="7">
        <v>7.43065829756691</v>
      </c>
      <c r="BH48" s="7">
        <v>7.6946941843219498</v>
      </c>
      <c r="BI48" s="7">
        <v>7.9362882680437998</v>
      </c>
      <c r="BJ48" s="7">
        <v>8.1990885310417791</v>
      </c>
      <c r="BK48" s="7">
        <v>8.4780470198695799</v>
      </c>
      <c r="BL48" s="7">
        <v>8.7658300072966604</v>
      </c>
    </row>
    <row r="49" spans="1:64">
      <c r="A49" s="7" t="s">
        <v>584</v>
      </c>
      <c r="B49" s="7" t="s">
        <v>585</v>
      </c>
      <c r="C49" s="7" t="s">
        <v>528</v>
      </c>
      <c r="D49" s="7" t="s">
        <v>529</v>
      </c>
      <c r="E49" s="7">
        <v>3.1984972870589798</v>
      </c>
      <c r="F49" s="7">
        <v>3.1910126249748898</v>
      </c>
      <c r="G49" s="7">
        <v>3.1704175498737301</v>
      </c>
      <c r="H49" s="7">
        <v>3.1361667298824201</v>
      </c>
      <c r="I49" s="7">
        <v>3.09197901380593</v>
      </c>
      <c r="J49" s="7">
        <v>3.0367749151496501</v>
      </c>
      <c r="K49" s="7">
        <v>3.0466526068905502</v>
      </c>
      <c r="L49" s="7">
        <v>3.0440441506829599</v>
      </c>
      <c r="M49" s="7">
        <v>3.0384223053383201</v>
      </c>
      <c r="N49" s="7">
        <v>3.0276267613447199</v>
      </c>
      <c r="O49" s="7">
        <v>3.0153789979743899</v>
      </c>
      <c r="P49" s="7">
        <v>3.05313581425479</v>
      </c>
      <c r="Q49" s="7">
        <v>3.0877588981545299</v>
      </c>
      <c r="R49" s="7">
        <v>3.11373910764594</v>
      </c>
      <c r="S49" s="7">
        <v>3.1290982951092299</v>
      </c>
      <c r="T49" s="7">
        <v>3.13381787088499</v>
      </c>
      <c r="U49" s="7">
        <v>3.1629648847728702</v>
      </c>
      <c r="V49" s="7">
        <v>3.1855744835085198</v>
      </c>
      <c r="W49" s="7">
        <v>3.2009461543292099</v>
      </c>
      <c r="X49" s="7">
        <v>3.2109922103769799</v>
      </c>
      <c r="Y49" s="7">
        <v>3.2163961160254599</v>
      </c>
      <c r="Z49" s="7">
        <v>3.2373443826627999</v>
      </c>
      <c r="AA49" s="7">
        <v>3.24487835911741</v>
      </c>
      <c r="AB49" s="7">
        <v>3.2428234790060002</v>
      </c>
      <c r="AC49" s="7">
        <v>3.2336033068377201</v>
      </c>
      <c r="AD49" s="7">
        <v>3.2138505137376598</v>
      </c>
      <c r="AE49" s="7">
        <v>3.2133092738407698</v>
      </c>
      <c r="AF49" s="7">
        <v>3.2069220026868202</v>
      </c>
      <c r="AG49" s="7">
        <v>3.1920569745053</v>
      </c>
      <c r="AH49" s="7">
        <v>3.17191816471153</v>
      </c>
      <c r="AI49" s="7">
        <v>3.1463043678965201</v>
      </c>
      <c r="AJ49" s="7">
        <v>3.14434546278122</v>
      </c>
      <c r="AK49" s="7">
        <v>3.1350813842657099</v>
      </c>
      <c r="AL49" s="7">
        <v>3.1228159207966599</v>
      </c>
      <c r="AM49" s="7">
        <v>3.10549735331846</v>
      </c>
      <c r="AN49" s="7">
        <v>3.0848096526249802</v>
      </c>
      <c r="AO49" s="7">
        <v>3.0847660894711102</v>
      </c>
      <c r="AP49" s="7">
        <v>3.0769813109992401</v>
      </c>
      <c r="AQ49" s="7">
        <v>3.06605741338999</v>
      </c>
      <c r="AR49" s="7">
        <v>3.0511602577678301</v>
      </c>
      <c r="AS49" s="7">
        <v>3.0358232677000601</v>
      </c>
      <c r="AT49" s="7">
        <v>3.0383818323115399</v>
      </c>
      <c r="AU49" s="7">
        <v>3.03610844298034</v>
      </c>
      <c r="AV49" s="7">
        <v>3.0289209222734099</v>
      </c>
      <c r="AW49" s="7">
        <v>3.0161010535339901</v>
      </c>
      <c r="AX49" s="7">
        <v>2.99855957961306</v>
      </c>
      <c r="AY49" s="7">
        <v>3.0024344494552402</v>
      </c>
      <c r="AZ49" s="7">
        <v>3.0005299086686801</v>
      </c>
      <c r="BA49" s="7">
        <v>2.9930206975042202</v>
      </c>
      <c r="BB49" s="7">
        <v>2.9763001075377402</v>
      </c>
      <c r="BC49" s="7">
        <v>2.9500124693341401</v>
      </c>
      <c r="BD49" s="7">
        <v>2.94012332836567</v>
      </c>
      <c r="BE49" s="7">
        <v>2.92248204445267</v>
      </c>
      <c r="BF49" s="7">
        <v>2.9032845361797999</v>
      </c>
      <c r="BG49" s="7">
        <v>2.8919264146222599</v>
      </c>
      <c r="BH49" s="7">
        <v>2.8932731688242201</v>
      </c>
      <c r="BI49" s="7">
        <v>2.9242375488944101</v>
      </c>
      <c r="BJ49" s="7">
        <v>2.9629238277314398</v>
      </c>
      <c r="BK49" s="7">
        <v>3.0070093064943602</v>
      </c>
      <c r="BL49" s="7">
        <v>3.05540342654598</v>
      </c>
    </row>
    <row r="50" spans="1:64">
      <c r="A50" s="7" t="s">
        <v>203</v>
      </c>
      <c r="B50" s="7" t="s">
        <v>586</v>
      </c>
      <c r="C50" s="7" t="s">
        <v>528</v>
      </c>
      <c r="D50" s="7" t="s">
        <v>529</v>
      </c>
      <c r="E50" s="7">
        <v>5.0598468515352</v>
      </c>
      <c r="F50" s="7">
        <v>4.9516137673077596</v>
      </c>
      <c r="G50" s="7">
        <v>4.8338742374204102</v>
      </c>
      <c r="H50" s="7">
        <v>4.7030023693173399</v>
      </c>
      <c r="I50" s="7">
        <v>4.5647415540843603</v>
      </c>
      <c r="J50" s="7">
        <v>4.4145856660504004</v>
      </c>
      <c r="K50" s="7">
        <v>4.3133393392135098</v>
      </c>
      <c r="L50" s="7">
        <v>4.2043898241404003</v>
      </c>
      <c r="M50" s="7">
        <v>4.1034288926363098</v>
      </c>
      <c r="N50" s="7">
        <v>4.0341161421581804</v>
      </c>
      <c r="O50" s="7">
        <v>4.0144884914770298</v>
      </c>
      <c r="P50" s="7">
        <v>4.1952165243320296</v>
      </c>
      <c r="Q50" s="7">
        <v>4.4003340163256004</v>
      </c>
      <c r="R50" s="7">
        <v>4.60437971283958</v>
      </c>
      <c r="S50" s="7">
        <v>4.7785219997779702</v>
      </c>
      <c r="T50" s="7">
        <v>4.9021820778769003</v>
      </c>
      <c r="U50" s="7">
        <v>4.9925923741993499</v>
      </c>
      <c r="V50" s="7">
        <v>5.0366766056304497</v>
      </c>
      <c r="W50" s="7">
        <v>5.0410248611382702</v>
      </c>
      <c r="X50" s="7">
        <v>5.0144782468809197</v>
      </c>
      <c r="Y50" s="7">
        <v>4.9554865825603196</v>
      </c>
      <c r="Z50" s="7">
        <v>4.9065218219671101</v>
      </c>
      <c r="AA50" s="7">
        <v>4.8492119053606704</v>
      </c>
      <c r="AB50" s="7">
        <v>4.7806681544149496</v>
      </c>
      <c r="AC50" s="7">
        <v>4.6930122559907996</v>
      </c>
      <c r="AD50" s="7">
        <v>4.58742676736889</v>
      </c>
      <c r="AE50" s="7">
        <v>4.4962983551052398</v>
      </c>
      <c r="AF50" s="7">
        <v>4.39067681816059</v>
      </c>
      <c r="AG50" s="7">
        <v>4.2926083512921096</v>
      </c>
      <c r="AH50" s="7">
        <v>4.2372855766821003</v>
      </c>
      <c r="AI50" s="7">
        <v>4.2379050155348397</v>
      </c>
      <c r="AJ50" s="7">
        <v>4.2373566704214003</v>
      </c>
      <c r="AK50" s="7">
        <v>4.2798876761384896</v>
      </c>
      <c r="AL50" s="7">
        <v>4.34718469729793</v>
      </c>
      <c r="AM50" s="7">
        <v>4.4191526725060903</v>
      </c>
      <c r="AN50" s="7">
        <v>4.48504209338207</v>
      </c>
      <c r="AO50" s="7">
        <v>4.58014881185641</v>
      </c>
      <c r="AP50" s="7">
        <v>4.6757153211183899</v>
      </c>
      <c r="AQ50" s="7">
        <v>4.7758379109557501</v>
      </c>
      <c r="AR50" s="7">
        <v>4.8873593180672197</v>
      </c>
      <c r="AS50" s="7">
        <v>5.0139191196390396</v>
      </c>
      <c r="AT50" s="7">
        <v>5.1688168020398901</v>
      </c>
      <c r="AU50" s="7">
        <v>5.32225912121205</v>
      </c>
      <c r="AV50" s="7">
        <v>5.46640588535994</v>
      </c>
      <c r="AW50" s="7">
        <v>5.5854249841771102</v>
      </c>
      <c r="AX50" s="7">
        <v>5.6726101003818297</v>
      </c>
      <c r="AY50" s="7">
        <v>5.64550163053904</v>
      </c>
      <c r="AZ50" s="7">
        <v>5.59381972803435</v>
      </c>
      <c r="BA50" s="7">
        <v>5.5246837838624696</v>
      </c>
      <c r="BB50" s="7">
        <v>5.4352940692993803</v>
      </c>
      <c r="BC50" s="7">
        <v>5.3252384026111601</v>
      </c>
      <c r="BD50" s="7">
        <v>5.1419545080053002</v>
      </c>
      <c r="BE50" s="7">
        <v>4.9394836066385004</v>
      </c>
      <c r="BF50" s="7">
        <v>4.7449135121192496</v>
      </c>
      <c r="BG50" s="7">
        <v>4.5947004559390701</v>
      </c>
      <c r="BH50" s="7">
        <v>4.5107795625668201</v>
      </c>
      <c r="BI50" s="7">
        <v>4.4931148874320801</v>
      </c>
      <c r="BJ50" s="7">
        <v>4.5324819813283002</v>
      </c>
      <c r="BK50" s="7">
        <v>4.6093271566682104</v>
      </c>
      <c r="BL50" s="7">
        <v>4.6983734441343099</v>
      </c>
    </row>
    <row r="51" spans="1:64">
      <c r="A51" s="7" t="s">
        <v>340</v>
      </c>
      <c r="B51" s="7" t="s">
        <v>587</v>
      </c>
      <c r="C51" s="7" t="s">
        <v>528</v>
      </c>
      <c r="D51" s="7" t="s">
        <v>529</v>
      </c>
      <c r="E51" s="7">
        <v>2.9962082444757998</v>
      </c>
      <c r="F51" s="7">
        <v>2.9970684550852398</v>
      </c>
      <c r="G51" s="7">
        <v>3.0038337164724198</v>
      </c>
      <c r="H51" s="7">
        <v>3.01556688527082</v>
      </c>
      <c r="I51" s="7">
        <v>3.0304407766271599</v>
      </c>
      <c r="J51" s="7">
        <v>3.0498963801157801</v>
      </c>
      <c r="K51" s="7">
        <v>3.0836741975936799</v>
      </c>
      <c r="L51" s="7">
        <v>3.1221194625904398</v>
      </c>
      <c r="M51" s="7">
        <v>3.1645699990959502</v>
      </c>
      <c r="N51" s="7">
        <v>3.2110920950245601</v>
      </c>
      <c r="O51" s="7">
        <v>3.2618921572766801</v>
      </c>
      <c r="P51" s="7">
        <v>3.3284513234430899</v>
      </c>
      <c r="Q51" s="7">
        <v>3.3936350183548898</v>
      </c>
      <c r="R51" s="7">
        <v>3.4594487165460301</v>
      </c>
      <c r="S51" s="7">
        <v>3.5270567969206401</v>
      </c>
      <c r="T51" s="7">
        <v>3.5959522258746599</v>
      </c>
      <c r="U51" s="7">
        <v>3.6761225628607801</v>
      </c>
      <c r="V51" s="7">
        <v>3.7506092405066198</v>
      </c>
      <c r="W51" s="7">
        <v>3.8200910750190098</v>
      </c>
      <c r="X51" s="7">
        <v>3.8843498115595199</v>
      </c>
      <c r="Y51" s="7">
        <v>3.9442220573670799</v>
      </c>
      <c r="Z51" s="7">
        <v>3.99916435493251</v>
      </c>
      <c r="AA51" s="7">
        <v>4.05317684320155</v>
      </c>
      <c r="AB51" s="7">
        <v>4.1071800448897404</v>
      </c>
      <c r="AC51" s="7">
        <v>4.1616261101266696</v>
      </c>
      <c r="AD51" s="7">
        <v>4.2184563081537299</v>
      </c>
      <c r="AE51" s="7">
        <v>4.2860365762094501</v>
      </c>
      <c r="AF51" s="7">
        <v>4.3524604910270899</v>
      </c>
      <c r="AG51" s="7">
        <v>4.42117997425808</v>
      </c>
      <c r="AH51" s="7">
        <v>4.4970521679242603</v>
      </c>
      <c r="AI51" s="7">
        <v>4.5833970468351097</v>
      </c>
      <c r="AJ51" s="7">
        <v>4.6604634168049897</v>
      </c>
      <c r="AK51" s="7">
        <v>4.7471489599941599</v>
      </c>
      <c r="AL51" s="7">
        <v>4.8415057032326301</v>
      </c>
      <c r="AM51" s="7">
        <v>4.9398728010653299</v>
      </c>
      <c r="AN51" s="7">
        <v>5.0412998436906804</v>
      </c>
      <c r="AO51" s="7">
        <v>5.1403466945199803</v>
      </c>
      <c r="AP51" s="7">
        <v>5.2397330536127296</v>
      </c>
      <c r="AQ51" s="7">
        <v>5.3433763936730996</v>
      </c>
      <c r="AR51" s="7">
        <v>5.4559984351796302</v>
      </c>
      <c r="AS51" s="7">
        <v>5.5808490469849898</v>
      </c>
      <c r="AT51" s="7">
        <v>5.7168014270437304</v>
      </c>
      <c r="AU51" s="7">
        <v>5.8637990209525901</v>
      </c>
      <c r="AV51" s="7">
        <v>6.0206006023458398</v>
      </c>
      <c r="AW51" s="7">
        <v>6.1843174984112999</v>
      </c>
      <c r="AX51" s="7">
        <v>6.3539814005453703</v>
      </c>
      <c r="AY51" s="7">
        <v>6.5225805976510403</v>
      </c>
      <c r="AZ51" s="7">
        <v>6.6919612734605503</v>
      </c>
      <c r="BA51" s="7">
        <v>6.8707239882369402</v>
      </c>
      <c r="BB51" s="7">
        <v>7.0715635050898804</v>
      </c>
      <c r="BC51" s="7">
        <v>7.3015381294706296</v>
      </c>
      <c r="BD51" s="7">
        <v>7.5404816573661702</v>
      </c>
      <c r="BE51" s="7">
        <v>7.8063566552900996</v>
      </c>
      <c r="BF51" s="7">
        <v>8.09197261892235</v>
      </c>
      <c r="BG51" s="7">
        <v>8.3859184934883402</v>
      </c>
      <c r="BH51" s="7">
        <v>8.6831480810692803</v>
      </c>
      <c r="BI51" s="7">
        <v>8.9654637507666806</v>
      </c>
      <c r="BJ51" s="7">
        <v>9.2505102067615201</v>
      </c>
      <c r="BK51" s="7">
        <v>9.5498476729698396</v>
      </c>
      <c r="BL51" s="7">
        <v>9.8804353231194195</v>
      </c>
    </row>
    <row r="52" spans="1:64">
      <c r="A52" s="7" t="s">
        <v>588</v>
      </c>
      <c r="B52" s="7" t="s">
        <v>589</v>
      </c>
      <c r="C52" s="7" t="s">
        <v>528</v>
      </c>
      <c r="D52" s="7" t="s">
        <v>529</v>
      </c>
      <c r="E52" s="7">
        <v>4.1360801824323596</v>
      </c>
      <c r="F52" s="7">
        <v>4.2065089340462398</v>
      </c>
      <c r="G52" s="7">
        <v>4.2858662672942698</v>
      </c>
      <c r="H52" s="7">
        <v>4.3684852761047797</v>
      </c>
      <c r="I52" s="7">
        <v>4.4520443921107402</v>
      </c>
      <c r="J52" s="7">
        <v>4.5390830128800497</v>
      </c>
      <c r="K52" s="7">
        <v>4.5898517481495196</v>
      </c>
      <c r="L52" s="7">
        <v>4.64682592211794</v>
      </c>
      <c r="M52" s="7">
        <v>4.7107575708663898</v>
      </c>
      <c r="N52" s="7">
        <v>4.7769705426140998</v>
      </c>
      <c r="O52" s="7">
        <v>4.8422845302799704</v>
      </c>
      <c r="P52" s="7">
        <v>4.9240982174801102</v>
      </c>
      <c r="Q52" s="7">
        <v>4.9999785563786503</v>
      </c>
      <c r="R52" s="7">
        <v>5.0760878017110098</v>
      </c>
      <c r="S52" s="7">
        <v>5.15368555592348</v>
      </c>
      <c r="T52" s="7">
        <v>5.22730198522137</v>
      </c>
      <c r="U52" s="7">
        <v>5.3608303406544602</v>
      </c>
      <c r="V52" s="7">
        <v>5.49024774638489</v>
      </c>
      <c r="W52" s="7">
        <v>5.6186756364529096</v>
      </c>
      <c r="X52" s="7">
        <v>5.7402128414465201</v>
      </c>
      <c r="Y52" s="7">
        <v>5.8457145441023499</v>
      </c>
      <c r="Z52" s="7">
        <v>5.8984282236676302</v>
      </c>
      <c r="AA52" s="7">
        <v>5.9300684757485396</v>
      </c>
      <c r="AB52" s="7">
        <v>5.9543509831634598</v>
      </c>
      <c r="AC52" s="7">
        <v>5.97834407929692</v>
      </c>
      <c r="AD52" s="7">
        <v>5.9980030065747103</v>
      </c>
      <c r="AE52" s="7">
        <v>6.0188671115527601</v>
      </c>
      <c r="AF52" s="7">
        <v>6.0538645538665197</v>
      </c>
      <c r="AG52" s="7">
        <v>6.10872979668917</v>
      </c>
      <c r="AH52" s="7">
        <v>6.1795541367482301</v>
      </c>
      <c r="AI52" s="7">
        <v>6.25807267127517</v>
      </c>
      <c r="AJ52" s="7">
        <v>6.3123239834853999</v>
      </c>
      <c r="AK52" s="7">
        <v>6.3534325558942104</v>
      </c>
      <c r="AL52" s="7">
        <v>6.3843751831902997</v>
      </c>
      <c r="AM52" s="7">
        <v>6.4108408519050997</v>
      </c>
      <c r="AN52" s="7">
        <v>6.4363949651249399</v>
      </c>
      <c r="AO52" s="7">
        <v>6.5098038872543</v>
      </c>
      <c r="AP52" s="7">
        <v>6.58399729625223</v>
      </c>
      <c r="AQ52" s="7">
        <v>6.6617728077356198</v>
      </c>
      <c r="AR52" s="7">
        <v>6.7437331925859896</v>
      </c>
      <c r="AS52" s="7">
        <v>6.82992797579697</v>
      </c>
      <c r="AT52" s="7">
        <v>6.8867705080623596</v>
      </c>
      <c r="AU52" s="7">
        <v>6.9453876444228202</v>
      </c>
      <c r="AV52" s="7">
        <v>7.0054520643968603</v>
      </c>
      <c r="AW52" s="7">
        <v>7.0649929684972301</v>
      </c>
      <c r="AX52" s="7">
        <v>7.1248260846485296</v>
      </c>
      <c r="AY52" s="7">
        <v>7.2113984638907898</v>
      </c>
      <c r="AZ52" s="7">
        <v>7.29602580560611</v>
      </c>
      <c r="BA52" s="7">
        <v>7.3854071629361897</v>
      </c>
      <c r="BB52" s="7">
        <v>7.4888013925036603</v>
      </c>
      <c r="BC52" s="7">
        <v>7.6145675554258503</v>
      </c>
      <c r="BD52" s="7">
        <v>7.7244438327696399</v>
      </c>
      <c r="BE52" s="7">
        <v>7.8480053558418303</v>
      </c>
      <c r="BF52" s="7">
        <v>7.9824128406935797</v>
      </c>
      <c r="BG52" s="7">
        <v>8.1237193250899793</v>
      </c>
      <c r="BH52" s="7">
        <v>8.2706268619947405</v>
      </c>
      <c r="BI52" s="7">
        <v>8.4383752864222004</v>
      </c>
      <c r="BJ52" s="7">
        <v>8.6117975800869804</v>
      </c>
      <c r="BK52" s="7">
        <v>8.7966597940690399</v>
      </c>
      <c r="BL52" s="7">
        <v>9.00064147725368</v>
      </c>
    </row>
    <row r="53" spans="1:64">
      <c r="A53" s="7" t="s">
        <v>228</v>
      </c>
      <c r="B53" s="7" t="s">
        <v>590</v>
      </c>
      <c r="C53" s="7" t="s">
        <v>528</v>
      </c>
      <c r="D53" s="7" t="s">
        <v>529</v>
      </c>
      <c r="E53" s="7">
        <v>4.6516926308419402</v>
      </c>
      <c r="F53" s="7">
        <v>4.7228851217906502</v>
      </c>
      <c r="G53" s="7">
        <v>4.7648097414114599</v>
      </c>
      <c r="H53" s="7">
        <v>4.8007200037149298</v>
      </c>
      <c r="I53" s="7">
        <v>4.8649589863653997</v>
      </c>
      <c r="J53" s="7">
        <v>4.9740712970533796</v>
      </c>
      <c r="K53" s="7">
        <v>5.0918570875660301</v>
      </c>
      <c r="L53" s="7">
        <v>5.2659447061470699</v>
      </c>
      <c r="M53" s="7">
        <v>5.4722309911438103</v>
      </c>
      <c r="N53" s="7">
        <v>5.6727860822502496</v>
      </c>
      <c r="O53" s="7">
        <v>5.8496023146404701</v>
      </c>
      <c r="P53" s="7">
        <v>6.0618174187138303</v>
      </c>
      <c r="Q53" s="7">
        <v>6.2346203940126399</v>
      </c>
      <c r="R53" s="7">
        <v>6.38595180810049</v>
      </c>
      <c r="S53" s="7">
        <v>6.5475228101871696</v>
      </c>
      <c r="T53" s="7">
        <v>6.7356153777263401</v>
      </c>
      <c r="U53" s="7">
        <v>6.9251411004263304</v>
      </c>
      <c r="V53" s="7">
        <v>7.1437368431856001</v>
      </c>
      <c r="W53" s="7">
        <v>7.3788744682767797</v>
      </c>
      <c r="X53" s="7">
        <v>7.6029448308425902</v>
      </c>
      <c r="Y53" s="7">
        <v>7.8016467706500396</v>
      </c>
      <c r="Z53" s="7">
        <v>8.0249611850380393</v>
      </c>
      <c r="AA53" s="7">
        <v>8.2043057580557992</v>
      </c>
      <c r="AB53" s="7">
        <v>8.3543793476283295</v>
      </c>
      <c r="AC53" s="7">
        <v>8.5000282605581603</v>
      </c>
      <c r="AD53" s="7">
        <v>8.6522945191337097</v>
      </c>
      <c r="AE53" s="7">
        <v>8.7134308775057594</v>
      </c>
      <c r="AF53" s="7">
        <v>8.7796864341457201</v>
      </c>
      <c r="AG53" s="7">
        <v>8.8490216552788503</v>
      </c>
      <c r="AH53" s="7">
        <v>8.9178169934192493</v>
      </c>
      <c r="AI53" s="7">
        <v>8.9888003071061604</v>
      </c>
      <c r="AJ53" s="7">
        <v>9.0549416491732497</v>
      </c>
      <c r="AK53" s="7">
        <v>9.1376083965676695</v>
      </c>
      <c r="AL53" s="7">
        <v>9.2254404500159701</v>
      </c>
      <c r="AM53" s="7">
        <v>9.3039953454650703</v>
      </c>
      <c r="AN53" s="7">
        <v>9.3676377071360992</v>
      </c>
      <c r="AO53" s="7">
        <v>9.4828340368979998</v>
      </c>
      <c r="AP53" s="7">
        <v>9.5653742966616502</v>
      </c>
      <c r="AQ53" s="7">
        <v>9.6367395702316898</v>
      </c>
      <c r="AR53" s="7">
        <v>9.7265502716815195</v>
      </c>
      <c r="AS53" s="7">
        <v>9.8506798676664502</v>
      </c>
      <c r="AT53" s="7">
        <v>9.9995100615181798</v>
      </c>
      <c r="AU53" s="7">
        <v>10.180799383837901</v>
      </c>
      <c r="AV53" s="7">
        <v>10.3913258871995</v>
      </c>
      <c r="AW53" s="7">
        <v>10.6215842774879</v>
      </c>
      <c r="AX53" s="7">
        <v>10.8683753312812</v>
      </c>
      <c r="AY53" s="7">
        <v>11.188378055434001</v>
      </c>
      <c r="AZ53" s="7">
        <v>11.5191267146512</v>
      </c>
      <c r="BA53" s="7">
        <v>11.8568785129017</v>
      </c>
      <c r="BB53" s="7">
        <v>12.197973600277701</v>
      </c>
      <c r="BC53" s="7">
        <v>12.5405493330027</v>
      </c>
      <c r="BD53" s="7">
        <v>12.839576775007499</v>
      </c>
      <c r="BE53" s="7">
        <v>13.121705191672699</v>
      </c>
      <c r="BF53" s="7">
        <v>13.4030056396847</v>
      </c>
      <c r="BG53" s="7">
        <v>13.7064222001</v>
      </c>
      <c r="BH53" s="7">
        <v>14.046532113954299</v>
      </c>
      <c r="BI53" s="7">
        <v>14.388452015967401</v>
      </c>
      <c r="BJ53" s="7">
        <v>14.778079757275</v>
      </c>
      <c r="BK53" s="7">
        <v>15.1862114171521</v>
      </c>
      <c r="BL53" s="7">
        <v>15.5649591568629</v>
      </c>
    </row>
    <row r="54" spans="1:64">
      <c r="A54" s="7" t="s">
        <v>591</v>
      </c>
      <c r="B54" s="7" t="s">
        <v>592</v>
      </c>
      <c r="C54" s="7" t="s">
        <v>528</v>
      </c>
      <c r="D54" s="7" t="s">
        <v>529</v>
      </c>
      <c r="E54" s="7">
        <v>4.8707667341520899</v>
      </c>
      <c r="F54" s="7">
        <v>4.8084562775553499</v>
      </c>
      <c r="G54" s="7">
        <v>4.7400564457673404</v>
      </c>
      <c r="H54" s="7">
        <v>4.6590657431519098</v>
      </c>
      <c r="I54" s="7">
        <v>4.5608440017533001</v>
      </c>
      <c r="J54" s="7">
        <v>4.4398631589955002</v>
      </c>
      <c r="K54" s="7">
        <v>4.5558422410615496</v>
      </c>
      <c r="L54" s="7">
        <v>4.6639391318881804</v>
      </c>
      <c r="M54" s="7">
        <v>4.7866552119129402</v>
      </c>
      <c r="N54" s="7">
        <v>4.9358933649456302</v>
      </c>
      <c r="O54" s="7">
        <v>5.1199576701895104</v>
      </c>
      <c r="P54" s="7">
        <v>5.2479597379114002</v>
      </c>
      <c r="Q54" s="7">
        <v>5.3862672610633897</v>
      </c>
      <c r="R54" s="7">
        <v>5.5067353887146897</v>
      </c>
      <c r="S54" s="7">
        <v>5.5898131384325502</v>
      </c>
      <c r="T54" s="7">
        <v>5.6363055544463503</v>
      </c>
      <c r="U54" s="7">
        <v>5.73415867944622</v>
      </c>
      <c r="V54" s="7">
        <v>5.8210600140266502</v>
      </c>
      <c r="W54" s="7">
        <v>5.8954266798272998</v>
      </c>
      <c r="X54" s="7">
        <v>5.97125649965942</v>
      </c>
      <c r="Y54" s="7">
        <v>6.0474607421822197</v>
      </c>
      <c r="Z54" s="7">
        <v>6.1568045341070103</v>
      </c>
      <c r="AA54" s="7">
        <v>6.25411587619445</v>
      </c>
      <c r="AB54" s="7">
        <v>6.3377456879261898</v>
      </c>
      <c r="AC54" s="7">
        <v>6.4233255874343298</v>
      </c>
      <c r="AD54" s="7">
        <v>6.5076441211089504</v>
      </c>
      <c r="AE54" s="7">
        <v>6.71140492342961</v>
      </c>
      <c r="AF54" s="7">
        <v>6.9152569614658299</v>
      </c>
      <c r="AG54" s="7">
        <v>7.1213836986707602</v>
      </c>
      <c r="AH54" s="7">
        <v>7.3224340275422302</v>
      </c>
      <c r="AI54" s="7">
        <v>7.5155110111133796</v>
      </c>
      <c r="AJ54" s="7">
        <v>7.7201859956236296</v>
      </c>
      <c r="AK54" s="7">
        <v>7.9329425299950698</v>
      </c>
      <c r="AL54" s="7">
        <v>8.1588551671148704</v>
      </c>
      <c r="AM54" s="7">
        <v>8.3940273002266999</v>
      </c>
      <c r="AN54" s="7">
        <v>8.6362435884961304</v>
      </c>
      <c r="AO54" s="7">
        <v>8.9470236460072297</v>
      </c>
      <c r="AP54" s="7">
        <v>9.2643949980293101</v>
      </c>
      <c r="AQ54" s="7">
        <v>9.5856379830631102</v>
      </c>
      <c r="AR54" s="7">
        <v>9.9250908441055596</v>
      </c>
      <c r="AS54" s="7">
        <v>10.2701680036325</v>
      </c>
      <c r="AT54" s="7">
        <v>10.6016686604705</v>
      </c>
      <c r="AU54" s="7">
        <v>10.9253592594027</v>
      </c>
      <c r="AV54" s="7">
        <v>11.2651160617646</v>
      </c>
      <c r="AW54" s="7">
        <v>11.633869125770101</v>
      </c>
      <c r="AX54" s="7">
        <v>12.0348881887343</v>
      </c>
      <c r="AY54" s="7">
        <v>12.1624877644756</v>
      </c>
      <c r="AZ54" s="7">
        <v>12.3341825529298</v>
      </c>
      <c r="BA54" s="7">
        <v>12.545921334449201</v>
      </c>
      <c r="BB54" s="7">
        <v>12.784882401095199</v>
      </c>
      <c r="BC54" s="7">
        <v>13.043594830822</v>
      </c>
      <c r="BD54" s="7">
        <v>13.409053606013901</v>
      </c>
      <c r="BE54" s="7">
        <v>13.805331455847901</v>
      </c>
      <c r="BF54" s="7">
        <v>14.2543719785196</v>
      </c>
      <c r="BG54" s="7">
        <v>14.7593137316787</v>
      </c>
      <c r="BH54" s="7">
        <v>15.319023816524499</v>
      </c>
      <c r="BI54" s="7">
        <v>15.7595062464297</v>
      </c>
      <c r="BJ54" s="7">
        <v>16.214497799341999</v>
      </c>
      <c r="BK54" s="7">
        <v>16.684894809280401</v>
      </c>
      <c r="BL54" s="7">
        <v>17.168836890542401</v>
      </c>
    </row>
    <row r="55" spans="1:64">
      <c r="A55" s="7" t="s">
        <v>80</v>
      </c>
      <c r="B55" s="7" t="s">
        <v>593</v>
      </c>
      <c r="C55" s="7" t="s">
        <v>528</v>
      </c>
      <c r="D55" s="7" t="s">
        <v>529</v>
      </c>
    </row>
    <row r="56" spans="1:64">
      <c r="A56" s="7" t="s">
        <v>245</v>
      </c>
      <c r="B56" s="7" t="s">
        <v>594</v>
      </c>
      <c r="C56" s="7" t="s">
        <v>528</v>
      </c>
      <c r="D56" s="7" t="s">
        <v>529</v>
      </c>
      <c r="E56" s="7">
        <v>5.9035135182308496</v>
      </c>
      <c r="F56" s="7">
        <v>6.1058822508869799</v>
      </c>
      <c r="G56" s="7">
        <v>6.3102939114509304</v>
      </c>
      <c r="H56" s="7">
        <v>6.4397236262205597</v>
      </c>
      <c r="I56" s="7">
        <v>6.4765608122704696</v>
      </c>
      <c r="J56" s="7">
        <v>6.4792087660895801</v>
      </c>
      <c r="K56" s="7">
        <v>7.1056484694409301</v>
      </c>
      <c r="L56" s="7">
        <v>7.81555466863293</v>
      </c>
      <c r="M56" s="7">
        <v>8.5641484055840102</v>
      </c>
      <c r="N56" s="7">
        <v>9.3188432577262397</v>
      </c>
      <c r="O56" s="7">
        <v>10.0749977999342</v>
      </c>
      <c r="P56" s="7">
        <v>10.0402828983714</v>
      </c>
      <c r="Q56" s="7">
        <v>9.9868152446345402</v>
      </c>
      <c r="R56" s="7">
        <v>9.9112433023096909</v>
      </c>
      <c r="S56" s="7">
        <v>9.8195325781682996</v>
      </c>
      <c r="T56" s="7">
        <v>9.7237249346288106</v>
      </c>
      <c r="U56" s="7">
        <v>9.67610455540229</v>
      </c>
      <c r="V56" s="7">
        <v>9.6104579091694493</v>
      </c>
      <c r="W56" s="7">
        <v>9.5312715838317903</v>
      </c>
      <c r="X56" s="7">
        <v>9.4422835126212306</v>
      </c>
      <c r="Y56" s="7">
        <v>9.3499463820660793</v>
      </c>
      <c r="Z56" s="7">
        <v>9.4616300986834894</v>
      </c>
      <c r="AA56" s="7">
        <v>9.5731977065268001</v>
      </c>
      <c r="AB56" s="7">
        <v>9.6783209932039203</v>
      </c>
      <c r="AC56" s="7">
        <v>9.7693324198740505</v>
      </c>
      <c r="AD56" s="7">
        <v>9.8430405650255395</v>
      </c>
      <c r="AE56" s="7">
        <v>9.8375775612769196</v>
      </c>
      <c r="AF56" s="7">
        <v>9.8394196102718308</v>
      </c>
      <c r="AG56" s="7">
        <v>9.8535725633219897</v>
      </c>
      <c r="AH56" s="7">
        <v>9.8770116916784207</v>
      </c>
      <c r="AI56" s="7">
        <v>9.9066676232528703</v>
      </c>
      <c r="AJ56" s="7">
        <v>9.9267804332391805</v>
      </c>
      <c r="AK56" s="7">
        <v>9.9480271942304093</v>
      </c>
      <c r="AL56" s="7">
        <v>9.9831938110232006</v>
      </c>
      <c r="AM56" s="7">
        <v>10.039540801089499</v>
      </c>
      <c r="AN56" s="7">
        <v>10.1162870901105</v>
      </c>
      <c r="AO56" s="7">
        <v>10.1128548252107</v>
      </c>
      <c r="AP56" s="7">
        <v>10.1234304693724</v>
      </c>
      <c r="AQ56" s="7">
        <v>10.1479913106827</v>
      </c>
      <c r="AR56" s="7">
        <v>10.183295430248601</v>
      </c>
      <c r="AS56" s="7">
        <v>10.2286677479884</v>
      </c>
      <c r="AT56" s="7">
        <v>10.281106681829</v>
      </c>
      <c r="AU56" s="7">
        <v>10.3561646079078</v>
      </c>
      <c r="AV56" s="7">
        <v>10.4657681495788</v>
      </c>
      <c r="AW56" s="7">
        <v>10.6075961393813</v>
      </c>
      <c r="AX56" s="7">
        <v>10.765699227956301</v>
      </c>
      <c r="AY56" s="7">
        <v>10.881323606633</v>
      </c>
      <c r="AZ56" s="7">
        <v>10.9898064609533</v>
      </c>
      <c r="BA56" s="7">
        <v>11.105594403654701</v>
      </c>
      <c r="BB56" s="7">
        <v>11.245415874756301</v>
      </c>
      <c r="BC56" s="7">
        <v>11.417547177272899</v>
      </c>
      <c r="BD56" s="7">
        <v>11.6674208526955</v>
      </c>
      <c r="BE56" s="7">
        <v>11.9400447206545</v>
      </c>
      <c r="BF56" s="7">
        <v>12.2323768693186</v>
      </c>
      <c r="BG56" s="7">
        <v>12.533617985133899</v>
      </c>
      <c r="BH56" s="7">
        <v>12.8329823382731</v>
      </c>
      <c r="BI56" s="7">
        <v>13.1237998713026</v>
      </c>
      <c r="BJ56" s="7">
        <v>13.4153557157123</v>
      </c>
      <c r="BK56" s="7">
        <v>13.719061773448299</v>
      </c>
      <c r="BL56" s="7">
        <v>14.0482656487913</v>
      </c>
    </row>
    <row r="57" spans="1:64">
      <c r="A57" s="7" t="s">
        <v>408</v>
      </c>
      <c r="B57" s="7" t="s">
        <v>595</v>
      </c>
      <c r="C57" s="7" t="s">
        <v>528</v>
      </c>
      <c r="D57" s="7" t="s">
        <v>529</v>
      </c>
      <c r="E57" s="7">
        <v>9.3557113770824198</v>
      </c>
      <c r="F57" s="7">
        <v>9.5966526366638707</v>
      </c>
      <c r="G57" s="7">
        <v>9.8355195237176893</v>
      </c>
      <c r="H57" s="7">
        <v>10.078378561472199</v>
      </c>
      <c r="I57" s="7">
        <v>10.333154816778601</v>
      </c>
      <c r="J57" s="7">
        <v>10.6045970917232</v>
      </c>
      <c r="K57" s="7">
        <v>10.9203352020041</v>
      </c>
      <c r="L57" s="7">
        <v>11.2402359307968</v>
      </c>
      <c r="M57" s="7">
        <v>11.555278365226901</v>
      </c>
      <c r="N57" s="7">
        <v>11.848931442646</v>
      </c>
      <c r="O57" s="7">
        <v>12.1111742512403</v>
      </c>
      <c r="P57" s="7">
        <v>12.3943660827588</v>
      </c>
      <c r="Q57" s="7">
        <v>12.6110960077573</v>
      </c>
      <c r="R57" s="7">
        <v>12.7820502121918</v>
      </c>
      <c r="S57" s="7">
        <v>12.941562425023299</v>
      </c>
      <c r="T57" s="7">
        <v>13.104567001540699</v>
      </c>
      <c r="U57" s="7">
        <v>13.3105287805271</v>
      </c>
      <c r="V57" s="7">
        <v>13.536263868122401</v>
      </c>
      <c r="W57" s="7">
        <v>13.7117586681521</v>
      </c>
      <c r="X57" s="7">
        <v>13.733840955962499</v>
      </c>
      <c r="Y57" s="7">
        <v>13.559220657521101</v>
      </c>
      <c r="Z57" s="7">
        <v>13.2961150830387</v>
      </c>
      <c r="AA57" s="7">
        <v>12.8551890768909</v>
      </c>
      <c r="AB57" s="7">
        <v>12.3499037338331</v>
      </c>
      <c r="AC57" s="7">
        <v>11.939139479729899</v>
      </c>
      <c r="AD57" s="7">
        <v>11.709256178140199</v>
      </c>
      <c r="AE57" s="7">
        <v>11.805015992582</v>
      </c>
      <c r="AF57" s="7">
        <v>12.017275473169899</v>
      </c>
      <c r="AG57" s="7">
        <v>12.2857769546192</v>
      </c>
      <c r="AH57" s="7">
        <v>12.5231668621668</v>
      </c>
      <c r="AI57" s="7">
        <v>12.679981142795</v>
      </c>
      <c r="AJ57" s="7">
        <v>12.8731279089682</v>
      </c>
      <c r="AK57" s="7">
        <v>13.0112272467533</v>
      </c>
      <c r="AL57" s="7">
        <v>13.1050644434769</v>
      </c>
      <c r="AM57" s="7">
        <v>13.169945784028499</v>
      </c>
      <c r="AN57" s="7">
        <v>13.217865316855899</v>
      </c>
      <c r="AO57" s="7">
        <v>13.3903731762984</v>
      </c>
      <c r="AP57" s="7">
        <v>13.552206016846601</v>
      </c>
      <c r="AQ57" s="7">
        <v>13.688241693722899</v>
      </c>
      <c r="AR57" s="7">
        <v>13.7752123411341</v>
      </c>
      <c r="AS57" s="7">
        <v>13.8026291786681</v>
      </c>
      <c r="AT57" s="7">
        <v>13.9001644239786</v>
      </c>
      <c r="AU57" s="7">
        <v>13.925162459285801</v>
      </c>
      <c r="AV57" s="7">
        <v>13.922346572992099</v>
      </c>
      <c r="AW57" s="7">
        <v>13.9508619564021</v>
      </c>
      <c r="AX57" s="7">
        <v>14.043483597020799</v>
      </c>
      <c r="AY57" s="7">
        <v>14.226234714690699</v>
      </c>
      <c r="AZ57" s="7">
        <v>14.461506199639301</v>
      </c>
      <c r="BA57" s="7">
        <v>14.744496687182799</v>
      </c>
      <c r="BB57" s="7">
        <v>15.0703817783013</v>
      </c>
      <c r="BC57" s="7">
        <v>15.440262143527899</v>
      </c>
      <c r="BD57" s="7">
        <v>15.9068025916203</v>
      </c>
      <c r="BE57" s="7">
        <v>16.419524532587801</v>
      </c>
      <c r="BF57" s="7">
        <v>16.958365878612</v>
      </c>
      <c r="BG57" s="7">
        <v>17.4908989692108</v>
      </c>
      <c r="BH57" s="7">
        <v>17.994977454386401</v>
      </c>
      <c r="BI57" s="7">
        <v>18.521550859946601</v>
      </c>
      <c r="BJ57" s="7">
        <v>18.996706523069101</v>
      </c>
      <c r="BK57" s="7">
        <v>19.420876893234301</v>
      </c>
      <c r="BL57" s="7">
        <v>19.800744844637201</v>
      </c>
    </row>
    <row r="58" spans="1:64">
      <c r="A58" s="7" t="s">
        <v>432</v>
      </c>
      <c r="B58" s="7" t="s">
        <v>596</v>
      </c>
      <c r="C58" s="7" t="s">
        <v>528</v>
      </c>
      <c r="D58" s="7" t="s">
        <v>529</v>
      </c>
      <c r="E58" s="7">
        <v>11.4740220899109</v>
      </c>
      <c r="F58" s="7">
        <v>11.686046447140299</v>
      </c>
      <c r="G58" s="7">
        <v>11.879728639170899</v>
      </c>
      <c r="H58" s="7">
        <v>12.065128866324001</v>
      </c>
      <c r="I58" s="7">
        <v>12.257636229048201</v>
      </c>
      <c r="J58" s="7">
        <v>12.465901296797201</v>
      </c>
      <c r="K58" s="7">
        <v>12.697528912454199</v>
      </c>
      <c r="L58" s="7">
        <v>12.9300128346074</v>
      </c>
      <c r="M58" s="7">
        <v>13.160574514845299</v>
      </c>
      <c r="N58" s="7">
        <v>13.3851737055182</v>
      </c>
      <c r="O58" s="7">
        <v>13.6048405677974</v>
      </c>
      <c r="P58" s="7">
        <v>13.891943741700301</v>
      </c>
      <c r="Q58" s="7">
        <v>14.1649638541915</v>
      </c>
      <c r="R58" s="7">
        <v>14.4212732265834</v>
      </c>
      <c r="S58" s="7">
        <v>14.6534625284282</v>
      </c>
      <c r="T58" s="7">
        <v>14.8545338423605</v>
      </c>
      <c r="U58" s="7">
        <v>15.162400654476601</v>
      </c>
      <c r="V58" s="7">
        <v>15.4222300839997</v>
      </c>
      <c r="W58" s="7">
        <v>15.6129287519091</v>
      </c>
      <c r="X58" s="7">
        <v>15.6967824999066</v>
      </c>
      <c r="Y58" s="7">
        <v>15.651559532006299</v>
      </c>
      <c r="Z58" s="7">
        <v>15.5336703194917</v>
      </c>
      <c r="AA58" s="7">
        <v>15.294207732511801</v>
      </c>
      <c r="AB58" s="7">
        <v>14.9969500533578</v>
      </c>
      <c r="AC58" s="7">
        <v>14.735261104219401</v>
      </c>
      <c r="AD58" s="7">
        <v>14.5683506690782</v>
      </c>
      <c r="AE58" s="7">
        <v>14.5376495767102</v>
      </c>
      <c r="AF58" s="7">
        <v>14.5923467665771</v>
      </c>
      <c r="AG58" s="7">
        <v>14.6997826837204</v>
      </c>
      <c r="AH58" s="7">
        <v>14.813198723630601</v>
      </c>
      <c r="AI58" s="7">
        <v>14.906761688316699</v>
      </c>
      <c r="AJ58" s="7">
        <v>15.052822127230099</v>
      </c>
      <c r="AK58" s="7">
        <v>15.188675825075901</v>
      </c>
      <c r="AL58" s="7">
        <v>15.3089905033232</v>
      </c>
      <c r="AM58" s="7">
        <v>15.4046821285239</v>
      </c>
      <c r="AN58" s="7">
        <v>15.475169487334</v>
      </c>
      <c r="AO58" s="7">
        <v>15.681315096673501</v>
      </c>
      <c r="AP58" s="7">
        <v>15.8344196557779</v>
      </c>
      <c r="AQ58" s="7">
        <v>15.980837631707701</v>
      </c>
      <c r="AR58" s="7">
        <v>16.1868802265912</v>
      </c>
      <c r="AS58" s="7">
        <v>16.4882328916289</v>
      </c>
      <c r="AT58" s="7">
        <v>16.899643276683499</v>
      </c>
      <c r="AU58" s="7">
        <v>17.395785585505099</v>
      </c>
      <c r="AV58" s="7">
        <v>17.932026194403502</v>
      </c>
      <c r="AW58" s="7">
        <v>18.4366908484009</v>
      </c>
      <c r="AX58" s="7">
        <v>18.868324533363399</v>
      </c>
      <c r="AY58" s="7">
        <v>19.323183829542099</v>
      </c>
      <c r="AZ58" s="7">
        <v>19.704947831407399</v>
      </c>
      <c r="BA58" s="7">
        <v>20.023513752145298</v>
      </c>
      <c r="BB58" s="7">
        <v>20.300608055917401</v>
      </c>
      <c r="BC58" s="7">
        <v>20.552750428625298</v>
      </c>
      <c r="BD58" s="7">
        <v>20.705450672873301</v>
      </c>
      <c r="BE58" s="7">
        <v>20.8249891555947</v>
      </c>
      <c r="BF58" s="7">
        <v>20.936579647119402</v>
      </c>
      <c r="BG58" s="7">
        <v>21.0641625260475</v>
      </c>
      <c r="BH58" s="7">
        <v>21.2185907192979</v>
      </c>
      <c r="BI58" s="7">
        <v>21.288710112425999</v>
      </c>
      <c r="BJ58" s="7">
        <v>21.371488047876699</v>
      </c>
      <c r="BK58" s="7">
        <v>21.461961995330899</v>
      </c>
      <c r="BL58" s="7">
        <v>21.562992320908901</v>
      </c>
    </row>
    <row r="59" spans="1:64">
      <c r="A59" s="7" t="s">
        <v>158</v>
      </c>
      <c r="B59" s="7" t="s">
        <v>597</v>
      </c>
      <c r="C59" s="7" t="s">
        <v>528</v>
      </c>
      <c r="D59" s="7" t="s">
        <v>529</v>
      </c>
      <c r="E59" s="7">
        <v>2.31479267301162</v>
      </c>
      <c r="F59" s="7">
        <v>2.3107866844448499</v>
      </c>
      <c r="G59" s="7">
        <v>2.3162498407710901</v>
      </c>
      <c r="H59" s="7">
        <v>2.3283777874945302</v>
      </c>
      <c r="I59" s="7">
        <v>2.34702508760678</v>
      </c>
      <c r="J59" s="7">
        <v>2.36945799953028</v>
      </c>
      <c r="K59" s="7">
        <v>2.3659922191656002</v>
      </c>
      <c r="L59" s="7">
        <v>2.3653508070960498</v>
      </c>
      <c r="M59" s="7">
        <v>2.3750195782489198</v>
      </c>
      <c r="N59" s="7">
        <v>2.38779880843569</v>
      </c>
      <c r="O59" s="7">
        <v>2.4082575990078898</v>
      </c>
      <c r="P59" s="7">
        <v>2.4041754245093601</v>
      </c>
      <c r="Q59" s="7">
        <v>2.4064857385171599</v>
      </c>
      <c r="R59" s="7">
        <v>2.42065824272701</v>
      </c>
      <c r="S59" s="7">
        <v>2.4339485624887298</v>
      </c>
      <c r="T59" s="7">
        <v>2.4484461355232101</v>
      </c>
      <c r="U59" s="7">
        <v>2.3918151241571302</v>
      </c>
      <c r="V59" s="7">
        <v>2.3508085296545</v>
      </c>
      <c r="W59" s="7">
        <v>2.3262382795252101</v>
      </c>
      <c r="X59" s="7">
        <v>2.3261972417691998</v>
      </c>
      <c r="Y59" s="7">
        <v>2.3531869846222402</v>
      </c>
      <c r="Z59" s="7">
        <v>2.3774660809682699</v>
      </c>
      <c r="AA59" s="7">
        <v>2.4112897155508701</v>
      </c>
      <c r="AB59" s="7">
        <v>2.4535172497854298</v>
      </c>
      <c r="AC59" s="7">
        <v>2.4905361105569499</v>
      </c>
      <c r="AD59" s="7">
        <v>2.5147258189951902</v>
      </c>
      <c r="AE59" s="7">
        <v>2.52222351830373</v>
      </c>
      <c r="AF59" s="7">
        <v>2.5221789407133999</v>
      </c>
      <c r="AG59" s="7">
        <v>2.5249575140973799</v>
      </c>
      <c r="AH59" s="7">
        <v>2.5435211327554201</v>
      </c>
      <c r="AI59" s="7">
        <v>2.587068384378</v>
      </c>
      <c r="AJ59" s="7">
        <v>2.6224202595724799</v>
      </c>
      <c r="AK59" s="7">
        <v>2.6677332396830198</v>
      </c>
      <c r="AL59" s="7">
        <v>2.7188578727394699</v>
      </c>
      <c r="AM59" s="7">
        <v>2.7665393032395702</v>
      </c>
      <c r="AN59" s="7">
        <v>2.8027183258564601</v>
      </c>
      <c r="AO59" s="7">
        <v>2.85277493808786</v>
      </c>
      <c r="AP59" s="7">
        <v>2.8927326843838999</v>
      </c>
      <c r="AQ59" s="7">
        <v>2.92785941337001</v>
      </c>
      <c r="AR59" s="7">
        <v>2.96453444765885</v>
      </c>
      <c r="AS59" s="7">
        <v>3.0077314990300801</v>
      </c>
      <c r="AT59" s="7">
        <v>3.0610560493304999</v>
      </c>
      <c r="AU59" s="7">
        <v>3.1168417360384102</v>
      </c>
      <c r="AV59" s="7">
        <v>3.1759739139935799</v>
      </c>
      <c r="AW59" s="7">
        <v>3.2366385304359899</v>
      </c>
      <c r="AX59" s="7">
        <v>3.3011002816455499</v>
      </c>
      <c r="AY59" s="7">
        <v>3.3856346192812898</v>
      </c>
      <c r="AZ59" s="7">
        <v>3.4779272730433002</v>
      </c>
      <c r="BA59" s="7">
        <v>3.5806594655775998</v>
      </c>
      <c r="BB59" s="7">
        <v>3.6963215566612702</v>
      </c>
      <c r="BC59" s="7">
        <v>3.82397958576431</v>
      </c>
      <c r="BD59" s="7">
        <v>3.93112593331881</v>
      </c>
      <c r="BE59" s="7">
        <v>4.0378419535165504</v>
      </c>
      <c r="BF59" s="7">
        <v>4.1407551061765497</v>
      </c>
      <c r="BG59" s="7">
        <v>4.2331380501727498</v>
      </c>
      <c r="BH59" s="7">
        <v>4.3151315163245201</v>
      </c>
      <c r="BI59" s="7">
        <v>4.3882761174110296</v>
      </c>
      <c r="BJ59" s="7">
        <v>4.4565241568945604</v>
      </c>
      <c r="BK59" s="7">
        <v>4.5275793781148197</v>
      </c>
      <c r="BL59" s="7">
        <v>4.6090636427133402</v>
      </c>
    </row>
    <row r="60" spans="1:64">
      <c r="A60" s="7" t="s">
        <v>74</v>
      </c>
      <c r="B60" s="7" t="s">
        <v>598</v>
      </c>
      <c r="C60" s="7" t="s">
        <v>528</v>
      </c>
      <c r="D60" s="7" t="s">
        <v>529</v>
      </c>
    </row>
    <row r="61" spans="1:64">
      <c r="A61" s="7" t="s">
        <v>345</v>
      </c>
      <c r="B61" s="7" t="s">
        <v>599</v>
      </c>
      <c r="C61" s="7" t="s">
        <v>528</v>
      </c>
      <c r="D61" s="7" t="s">
        <v>529</v>
      </c>
      <c r="E61" s="7">
        <v>10.6026258753081</v>
      </c>
      <c r="F61" s="7">
        <v>10.7630926303639</v>
      </c>
      <c r="G61" s="7">
        <v>10.926676569134701</v>
      </c>
      <c r="H61" s="7">
        <v>11.089992721304</v>
      </c>
      <c r="I61" s="7">
        <v>11.2474540231674</v>
      </c>
      <c r="J61" s="7">
        <v>11.3993815723691</v>
      </c>
      <c r="K61" s="7">
        <v>11.5862088232492</v>
      </c>
      <c r="L61" s="7">
        <v>11.7656286994862</v>
      </c>
      <c r="M61" s="7">
        <v>11.940770248175699</v>
      </c>
      <c r="N61" s="7">
        <v>12.1163245865575</v>
      </c>
      <c r="O61" s="7">
        <v>12.296032580845299</v>
      </c>
      <c r="P61" s="7">
        <v>12.5373002574489</v>
      </c>
      <c r="Q61" s="7">
        <v>12.767761283034</v>
      </c>
      <c r="R61" s="7">
        <v>12.9897306252352</v>
      </c>
      <c r="S61" s="7">
        <v>13.2052701828592</v>
      </c>
      <c r="T61" s="7">
        <v>13.4159067175035</v>
      </c>
      <c r="U61" s="7">
        <v>13.6492335474597</v>
      </c>
      <c r="V61" s="7">
        <v>13.870016843092399</v>
      </c>
      <c r="W61" s="7">
        <v>14.0763138272576</v>
      </c>
      <c r="X61" s="7">
        <v>14.262039222014501</v>
      </c>
      <c r="Y61" s="7">
        <v>14.4252719340274</v>
      </c>
      <c r="Z61" s="7">
        <v>14.6049263867194</v>
      </c>
      <c r="AA61" s="7">
        <v>14.7509373263465</v>
      </c>
      <c r="AB61" s="7">
        <v>14.8748722314037</v>
      </c>
      <c r="AC61" s="7">
        <v>14.9908581959</v>
      </c>
      <c r="AD61" s="7">
        <v>15.1055982283204</v>
      </c>
      <c r="AE61" s="7">
        <v>15.2614339534401</v>
      </c>
      <c r="AF61" s="7">
        <v>15.394691356359999</v>
      </c>
      <c r="AG61" s="7">
        <v>15.5003639866228</v>
      </c>
      <c r="AH61" s="7">
        <v>15.57060019753</v>
      </c>
      <c r="AI61" s="7">
        <v>15.601284935271799</v>
      </c>
      <c r="AJ61" s="7">
        <v>15.587591475929299</v>
      </c>
      <c r="AK61" s="7">
        <v>15.5393153055601</v>
      </c>
      <c r="AL61" s="7">
        <v>15.460756862891699</v>
      </c>
      <c r="AM61" s="7">
        <v>15.3573537984708</v>
      </c>
      <c r="AN61" s="7">
        <v>15.2363481672191</v>
      </c>
      <c r="AO61" s="7">
        <v>15.175627894939201</v>
      </c>
      <c r="AP61" s="7">
        <v>15.1023047681087</v>
      </c>
      <c r="AQ61" s="7">
        <v>15.020548530586201</v>
      </c>
      <c r="AR61" s="7">
        <v>14.935226486506201</v>
      </c>
      <c r="AS61" s="7">
        <v>14.853757418285101</v>
      </c>
      <c r="AT61" s="7">
        <v>14.8822092764138</v>
      </c>
      <c r="AU61" s="7">
        <v>14.904925754741299</v>
      </c>
      <c r="AV61" s="7">
        <v>14.9428769578731</v>
      </c>
      <c r="AW61" s="7">
        <v>15.021079037181201</v>
      </c>
      <c r="AX61" s="7">
        <v>15.152695592638601</v>
      </c>
      <c r="AY61" s="7">
        <v>15.389051934450199</v>
      </c>
      <c r="AZ61" s="7">
        <v>15.6579775100957</v>
      </c>
      <c r="BA61" s="7">
        <v>15.9604629475189</v>
      </c>
      <c r="BB61" s="7">
        <v>16.297208954564901</v>
      </c>
      <c r="BC61" s="7">
        <v>16.667704799630702</v>
      </c>
      <c r="BD61" s="7">
        <v>17.032272023998701</v>
      </c>
      <c r="BE61" s="7">
        <v>17.4897338271576</v>
      </c>
      <c r="BF61" s="7">
        <v>18.026460830645501</v>
      </c>
      <c r="BG61" s="7">
        <v>18.570455542145801</v>
      </c>
      <c r="BH61" s="7">
        <v>19.047444097460001</v>
      </c>
      <c r="BI61" s="7">
        <v>19.422451683481398</v>
      </c>
      <c r="BJ61" s="7">
        <v>19.659492899327599</v>
      </c>
      <c r="BK61" s="7">
        <v>19.8129526369902</v>
      </c>
      <c r="BL61" s="7">
        <v>19.965259128921002</v>
      </c>
    </row>
    <row r="62" spans="1:64">
      <c r="A62" s="7" t="s">
        <v>347</v>
      </c>
      <c r="B62" s="7" t="s">
        <v>600</v>
      </c>
      <c r="C62" s="7" t="s">
        <v>528</v>
      </c>
      <c r="D62" s="7" t="s">
        <v>529</v>
      </c>
      <c r="E62" s="7">
        <v>2.5448481949011401</v>
      </c>
      <c r="F62" s="7">
        <v>2.54676656058809</v>
      </c>
      <c r="G62" s="7">
        <v>2.5445765968819201</v>
      </c>
      <c r="H62" s="7">
        <v>2.5396710214014999</v>
      </c>
      <c r="I62" s="7">
        <v>2.5340073226067101</v>
      </c>
      <c r="J62" s="7">
        <v>2.5293435780662299</v>
      </c>
      <c r="K62" s="7">
        <v>2.5442297557175402</v>
      </c>
      <c r="L62" s="7">
        <v>2.55706154507345</v>
      </c>
      <c r="M62" s="7">
        <v>2.5689819891806098</v>
      </c>
      <c r="N62" s="7">
        <v>2.5802149676066799</v>
      </c>
      <c r="O62" s="7">
        <v>2.59196127759061</v>
      </c>
      <c r="P62" s="7">
        <v>2.6223145264641099</v>
      </c>
      <c r="Q62" s="7">
        <v>2.65034353150768</v>
      </c>
      <c r="R62" s="7">
        <v>2.6774499786158601</v>
      </c>
      <c r="S62" s="7">
        <v>2.7046048722934102</v>
      </c>
      <c r="T62" s="7">
        <v>2.733467881213</v>
      </c>
      <c r="U62" s="7">
        <v>2.7809589879771099</v>
      </c>
      <c r="V62" s="7">
        <v>2.8272954230235801</v>
      </c>
      <c r="W62" s="7">
        <v>2.8730285093301098</v>
      </c>
      <c r="X62" s="7">
        <v>2.91902196076482</v>
      </c>
      <c r="Y62" s="7">
        <v>2.9663536429731101</v>
      </c>
      <c r="Z62" s="7">
        <v>3.0336886903084301</v>
      </c>
      <c r="AA62" s="7">
        <v>3.0990627528729702</v>
      </c>
      <c r="AB62" s="7">
        <v>3.16406009941511</v>
      </c>
      <c r="AC62" s="7">
        <v>3.2304109881543299</v>
      </c>
      <c r="AD62" s="7">
        <v>3.2998830951069298</v>
      </c>
      <c r="AE62" s="7">
        <v>3.38617988098158</v>
      </c>
      <c r="AF62" s="7">
        <v>3.47224853501513</v>
      </c>
      <c r="AG62" s="7">
        <v>3.5583026065205501</v>
      </c>
      <c r="AH62" s="7">
        <v>3.64441385743813</v>
      </c>
      <c r="AI62" s="7">
        <v>3.7314112831664299</v>
      </c>
      <c r="AJ62" s="7">
        <v>3.8329342957184398</v>
      </c>
      <c r="AK62" s="7">
        <v>3.9311495068667202</v>
      </c>
      <c r="AL62" s="7">
        <v>4.0279797303717002</v>
      </c>
      <c r="AM62" s="7">
        <v>4.1266149268836001</v>
      </c>
      <c r="AN62" s="7">
        <v>4.2291540349089898</v>
      </c>
      <c r="AO62" s="7">
        <v>4.3446661242136901</v>
      </c>
      <c r="AP62" s="7">
        <v>4.4606982305566696</v>
      </c>
      <c r="AQ62" s="7">
        <v>4.5767896624791504</v>
      </c>
      <c r="AR62" s="7">
        <v>4.6920378944355603</v>
      </c>
      <c r="AS62" s="7">
        <v>4.8065703094003904</v>
      </c>
      <c r="AT62" s="7">
        <v>4.9337909736711802</v>
      </c>
      <c r="AU62" s="7">
        <v>5.0576993057286703</v>
      </c>
      <c r="AV62" s="7">
        <v>5.1758598025358902</v>
      </c>
      <c r="AW62" s="7">
        <v>5.28480650166183</v>
      </c>
      <c r="AX62" s="7">
        <v>5.3836117853986103</v>
      </c>
      <c r="AY62" s="7">
        <v>5.4836990868329796</v>
      </c>
      <c r="AZ62" s="7">
        <v>5.57410587865051</v>
      </c>
      <c r="BA62" s="7">
        <v>5.6610779677682803</v>
      </c>
      <c r="BB62" s="7">
        <v>5.7519173806276598</v>
      </c>
      <c r="BC62" s="7">
        <v>5.8517681213055504</v>
      </c>
      <c r="BD62" s="7">
        <v>5.9668237032710296</v>
      </c>
      <c r="BE62" s="7">
        <v>6.0872028320449001</v>
      </c>
      <c r="BF62" s="7">
        <v>6.2156009136731702</v>
      </c>
      <c r="BG62" s="7">
        <v>6.3555176527564701</v>
      </c>
      <c r="BH62" s="7">
        <v>6.5097240917826698</v>
      </c>
      <c r="BI62" s="7">
        <v>6.6891837371213603</v>
      </c>
      <c r="BJ62" s="7">
        <v>6.8799852070330498</v>
      </c>
      <c r="BK62" s="7">
        <v>7.0828174764972101</v>
      </c>
      <c r="BL62" s="7">
        <v>7.2983896575440603</v>
      </c>
    </row>
    <row r="63" spans="1:64">
      <c r="A63" s="7" t="s">
        <v>601</v>
      </c>
      <c r="B63" s="7" t="s">
        <v>602</v>
      </c>
      <c r="C63" s="7" t="s">
        <v>528</v>
      </c>
      <c r="D63" s="7" t="s">
        <v>529</v>
      </c>
      <c r="E63" s="7">
        <v>3.2407075399649998</v>
      </c>
      <c r="F63" s="7">
        <v>3.32667362893788</v>
      </c>
      <c r="G63" s="7">
        <v>3.4237511949402402</v>
      </c>
      <c r="H63" s="7">
        <v>3.5145297038824501</v>
      </c>
      <c r="I63" s="7">
        <v>3.5792638897696101</v>
      </c>
      <c r="J63" s="7">
        <v>3.6100322805921699</v>
      </c>
      <c r="K63" s="7">
        <v>3.6185654285751299</v>
      </c>
      <c r="L63" s="7">
        <v>3.60122835164315</v>
      </c>
      <c r="M63" s="7">
        <v>3.57204256013961</v>
      </c>
      <c r="N63" s="7">
        <v>3.5466922187766201</v>
      </c>
      <c r="O63" s="7">
        <v>3.5325581049686501</v>
      </c>
      <c r="P63" s="7">
        <v>3.56034224814672</v>
      </c>
      <c r="Q63" s="7">
        <v>3.59037916418891</v>
      </c>
      <c r="R63" s="7">
        <v>3.61415229004779</v>
      </c>
      <c r="S63" s="7">
        <v>3.6216861389464698</v>
      </c>
      <c r="T63" s="7">
        <v>3.6098180200312999</v>
      </c>
      <c r="U63" s="7">
        <v>3.59400767924196</v>
      </c>
      <c r="V63" s="7">
        <v>3.5621021419442398</v>
      </c>
      <c r="W63" s="7">
        <v>3.52168065589137</v>
      </c>
      <c r="X63" s="7">
        <v>3.4819146371840302</v>
      </c>
      <c r="Y63" s="7">
        <v>3.4476357797308399</v>
      </c>
      <c r="Z63" s="7">
        <v>3.4372359459231401</v>
      </c>
      <c r="AA63" s="7">
        <v>3.4315472689401201</v>
      </c>
      <c r="AB63" s="7">
        <v>3.42448716050114</v>
      </c>
      <c r="AC63" s="7">
        <v>3.4086954923536199</v>
      </c>
      <c r="AD63" s="7">
        <v>3.3824484869537499</v>
      </c>
      <c r="AE63" s="7">
        <v>3.37315764183522</v>
      </c>
      <c r="AF63" s="7">
        <v>3.35838925790573</v>
      </c>
      <c r="AG63" s="7">
        <v>3.3456424164378999</v>
      </c>
      <c r="AH63" s="7">
        <v>3.34413545026147</v>
      </c>
      <c r="AI63" s="7">
        <v>3.3592313389225299</v>
      </c>
      <c r="AJ63" s="7">
        <v>3.3923399647407901</v>
      </c>
      <c r="AK63" s="7">
        <v>3.4341416482841001</v>
      </c>
      <c r="AL63" s="7">
        <v>3.4854751214153201</v>
      </c>
      <c r="AM63" s="7">
        <v>3.54804713470803</v>
      </c>
      <c r="AN63" s="7">
        <v>3.6233492948083401</v>
      </c>
      <c r="AO63" s="7">
        <v>3.7355220089382302</v>
      </c>
      <c r="AP63" s="7">
        <v>3.86426322662569</v>
      </c>
      <c r="AQ63" s="7">
        <v>4.0060539028668902</v>
      </c>
      <c r="AR63" s="7">
        <v>4.1547631899599899</v>
      </c>
      <c r="AS63" s="7">
        <v>4.3074089220702003</v>
      </c>
      <c r="AT63" s="7">
        <v>4.4374747746642704</v>
      </c>
      <c r="AU63" s="7">
        <v>4.5628222461897696</v>
      </c>
      <c r="AV63" s="7">
        <v>4.6848891790354203</v>
      </c>
      <c r="AW63" s="7">
        <v>4.8038302023637902</v>
      </c>
      <c r="AX63" s="7">
        <v>4.9194617728944001</v>
      </c>
      <c r="AY63" s="7">
        <v>5.0334350920938702</v>
      </c>
      <c r="AZ63" s="7">
        <v>5.1406604015128998</v>
      </c>
      <c r="BA63" s="7">
        <v>5.2442301038899197</v>
      </c>
      <c r="BB63" s="7">
        <v>5.3479378616801299</v>
      </c>
      <c r="BC63" s="7">
        <v>5.4562058377948102</v>
      </c>
      <c r="BD63" s="7">
        <v>5.5086044753555097</v>
      </c>
      <c r="BE63" s="7">
        <v>5.5660251560197196</v>
      </c>
      <c r="BF63" s="7">
        <v>5.6367344078218098</v>
      </c>
      <c r="BG63" s="7">
        <v>5.7331200750432396</v>
      </c>
      <c r="BH63" s="7">
        <v>5.8636365638614096</v>
      </c>
      <c r="BI63" s="7">
        <v>6.0079811810159303</v>
      </c>
      <c r="BJ63" s="7">
        <v>6.1772048734755396</v>
      </c>
      <c r="BK63" s="7">
        <v>6.3624965449798596</v>
      </c>
      <c r="BL63" s="7">
        <v>6.5527778819128599</v>
      </c>
    </row>
    <row r="64" spans="1:64">
      <c r="A64" s="7" t="s">
        <v>603</v>
      </c>
      <c r="B64" s="7" t="s">
        <v>604</v>
      </c>
      <c r="C64" s="7" t="s">
        <v>528</v>
      </c>
      <c r="D64" s="7" t="s">
        <v>529</v>
      </c>
      <c r="E64" s="7">
        <v>3.6533123850985101</v>
      </c>
      <c r="F64" s="7">
        <v>3.6691319825607098</v>
      </c>
      <c r="G64" s="7">
        <v>3.6398068308085398</v>
      </c>
      <c r="H64" s="7">
        <v>3.5818362183479202</v>
      </c>
      <c r="I64" s="7">
        <v>3.51475343896796</v>
      </c>
      <c r="J64" s="7">
        <v>3.4462443862797398</v>
      </c>
      <c r="K64" s="7">
        <v>3.50227345445282</v>
      </c>
      <c r="L64" s="7">
        <v>3.5614154287559701</v>
      </c>
      <c r="M64" s="7">
        <v>3.6182908083134002</v>
      </c>
      <c r="N64" s="7">
        <v>3.6658305982271</v>
      </c>
      <c r="O64" s="7">
        <v>3.70309387537029</v>
      </c>
      <c r="P64" s="7">
        <v>3.7575997425507301</v>
      </c>
      <c r="Q64" s="7">
        <v>3.8079006122451702</v>
      </c>
      <c r="R64" s="7">
        <v>3.8556615992895602</v>
      </c>
      <c r="S64" s="7">
        <v>3.9046094692976601</v>
      </c>
      <c r="T64" s="7">
        <v>3.95768351803058</v>
      </c>
      <c r="U64" s="7">
        <v>4.05157379393754</v>
      </c>
      <c r="V64" s="7">
        <v>4.1455549835171999</v>
      </c>
      <c r="W64" s="7">
        <v>4.2401117030098501</v>
      </c>
      <c r="X64" s="7">
        <v>4.3340418778419902</v>
      </c>
      <c r="Y64" s="7">
        <v>4.4258792208082998</v>
      </c>
      <c r="Z64" s="7">
        <v>4.5421507800176597</v>
      </c>
      <c r="AA64" s="7">
        <v>4.6478752680455404</v>
      </c>
      <c r="AB64" s="7">
        <v>4.7435838196476396</v>
      </c>
      <c r="AC64" s="7">
        <v>4.8278573996358896</v>
      </c>
      <c r="AD64" s="7">
        <v>4.9001354082944504</v>
      </c>
      <c r="AE64" s="7">
        <v>4.9661458467992103</v>
      </c>
      <c r="AF64" s="7">
        <v>5.01800721188871</v>
      </c>
      <c r="AG64" s="7">
        <v>5.0629698730133397</v>
      </c>
      <c r="AH64" s="7">
        <v>5.1123990080819501</v>
      </c>
      <c r="AI64" s="7">
        <v>5.1748754468096303</v>
      </c>
      <c r="AJ64" s="7">
        <v>5.2376939706382499</v>
      </c>
      <c r="AK64" s="7">
        <v>5.3207726595495801</v>
      </c>
      <c r="AL64" s="7">
        <v>5.41721736272389</v>
      </c>
      <c r="AM64" s="7">
        <v>5.5159544996973704</v>
      </c>
      <c r="AN64" s="7">
        <v>5.6120570628862101</v>
      </c>
      <c r="AO64" s="7">
        <v>5.7560600550316199</v>
      </c>
      <c r="AP64" s="7">
        <v>5.8787048167834604</v>
      </c>
      <c r="AQ64" s="7">
        <v>5.9895799045244997</v>
      </c>
      <c r="AR64" s="7">
        <v>6.1024876018037002</v>
      </c>
      <c r="AS64" s="7">
        <v>6.2227847194591597</v>
      </c>
      <c r="AT64" s="7">
        <v>6.3360022335935096</v>
      </c>
      <c r="AU64" s="7">
        <v>6.4547334239985199</v>
      </c>
      <c r="AV64" s="7">
        <v>6.5730061281971901</v>
      </c>
      <c r="AW64" s="7">
        <v>6.67814515902068</v>
      </c>
      <c r="AX64" s="7">
        <v>6.7664804387760098</v>
      </c>
      <c r="AY64" s="7">
        <v>6.8749961067385099</v>
      </c>
      <c r="AZ64" s="7">
        <v>6.9696598995820702</v>
      </c>
      <c r="BA64" s="7">
        <v>7.0584454049968901</v>
      </c>
      <c r="BB64" s="7">
        <v>7.1537267128090303</v>
      </c>
      <c r="BC64" s="7">
        <v>7.26448498181401</v>
      </c>
      <c r="BD64" s="7">
        <v>7.4159966684847198</v>
      </c>
      <c r="BE64" s="7">
        <v>7.5735009972364402</v>
      </c>
      <c r="BF64" s="7">
        <v>7.7538715782841603</v>
      </c>
      <c r="BG64" s="7">
        <v>7.9799899696103402</v>
      </c>
      <c r="BH64" s="7">
        <v>8.2642805791231702</v>
      </c>
      <c r="BI64" s="7">
        <v>8.6308840852708801</v>
      </c>
      <c r="BJ64" s="7">
        <v>9.0502142421185106</v>
      </c>
      <c r="BK64" s="7">
        <v>9.4962378736432207</v>
      </c>
      <c r="BL64" s="7">
        <v>9.9312199437951296</v>
      </c>
    </row>
    <row r="65" spans="1:64">
      <c r="A65" s="7" t="s">
        <v>605</v>
      </c>
      <c r="B65" s="7" t="s">
        <v>606</v>
      </c>
      <c r="C65" s="7" t="s">
        <v>528</v>
      </c>
      <c r="D65" s="7" t="s">
        <v>529</v>
      </c>
      <c r="E65" s="7">
        <v>3.3090795650689699</v>
      </c>
      <c r="F65" s="7">
        <v>3.3372113653978599</v>
      </c>
      <c r="G65" s="7">
        <v>3.3609388639694</v>
      </c>
      <c r="H65" s="7">
        <v>3.3775099455505999</v>
      </c>
      <c r="I65" s="7">
        <v>3.38449648359305</v>
      </c>
      <c r="J65" s="7">
        <v>3.38153316341594</v>
      </c>
      <c r="K65" s="7">
        <v>3.4084421833149601</v>
      </c>
      <c r="L65" s="7">
        <v>3.4253468099880502</v>
      </c>
      <c r="M65" s="7">
        <v>3.43529365132117</v>
      </c>
      <c r="N65" s="7">
        <v>3.44196016443964</v>
      </c>
      <c r="O65" s="7">
        <v>3.4475207160691999</v>
      </c>
      <c r="P65" s="7">
        <v>3.4872756059854702</v>
      </c>
      <c r="Q65" s="7">
        <v>3.52218531933149</v>
      </c>
      <c r="R65" s="7">
        <v>3.5514872794799799</v>
      </c>
      <c r="S65" s="7">
        <v>3.5740614555115702</v>
      </c>
      <c r="T65" s="7">
        <v>3.5901170053530298</v>
      </c>
      <c r="U65" s="7">
        <v>3.6266759281202199</v>
      </c>
      <c r="V65" s="7">
        <v>3.6556708048610398</v>
      </c>
      <c r="W65" s="7">
        <v>3.67706752277777</v>
      </c>
      <c r="X65" s="7">
        <v>3.6903833486552</v>
      </c>
      <c r="Y65" s="7">
        <v>3.69594934389105</v>
      </c>
      <c r="Z65" s="7">
        <v>3.71566051230913</v>
      </c>
      <c r="AA65" s="7">
        <v>3.7256015199179502</v>
      </c>
      <c r="AB65" s="7">
        <v>3.7287863841319102</v>
      </c>
      <c r="AC65" s="7">
        <v>3.7290736095093502</v>
      </c>
      <c r="AD65" s="7">
        <v>3.7294421979200201</v>
      </c>
      <c r="AE65" s="7">
        <v>3.75493360817361</v>
      </c>
      <c r="AF65" s="7">
        <v>3.7780465030672001</v>
      </c>
      <c r="AG65" s="7">
        <v>3.7994154344673601</v>
      </c>
      <c r="AH65" s="7">
        <v>3.8197067710488799</v>
      </c>
      <c r="AI65" s="7">
        <v>3.8386176553746498</v>
      </c>
      <c r="AJ65" s="7">
        <v>3.8916460753651401</v>
      </c>
      <c r="AK65" s="7">
        <v>3.9415726564554499</v>
      </c>
      <c r="AL65" s="7">
        <v>3.98933878371811</v>
      </c>
      <c r="AM65" s="7">
        <v>4.0359042278887403</v>
      </c>
      <c r="AN65" s="7">
        <v>4.0822563942344203</v>
      </c>
      <c r="AO65" s="7">
        <v>4.1533889849093999</v>
      </c>
      <c r="AP65" s="7">
        <v>4.22028462905359</v>
      </c>
      <c r="AQ65" s="7">
        <v>4.2839288267298903</v>
      </c>
      <c r="AR65" s="7">
        <v>4.3450690255900897</v>
      </c>
      <c r="AS65" s="7">
        <v>4.4043437538953496</v>
      </c>
      <c r="AT65" s="7">
        <v>4.4729249762763201</v>
      </c>
      <c r="AU65" s="7">
        <v>4.53575515976397</v>
      </c>
      <c r="AV65" s="7">
        <v>4.5926568926904201</v>
      </c>
      <c r="AW65" s="7">
        <v>4.6430693488364501</v>
      </c>
      <c r="AX65" s="7">
        <v>4.6878951130134601</v>
      </c>
      <c r="AY65" s="7">
        <v>4.7552530350969802</v>
      </c>
      <c r="AZ65" s="7">
        <v>4.8166044698042203</v>
      </c>
      <c r="BA65" s="7">
        <v>4.8736548969805602</v>
      </c>
      <c r="BB65" s="7">
        <v>4.92838129437418</v>
      </c>
      <c r="BC65" s="7">
        <v>4.9826123949648604</v>
      </c>
      <c r="BD65" s="7">
        <v>5.0585719629395802</v>
      </c>
      <c r="BE65" s="7">
        <v>5.1331883040306403</v>
      </c>
      <c r="BF65" s="7">
        <v>5.2117545490236701</v>
      </c>
      <c r="BG65" s="7">
        <v>5.3007844302738398</v>
      </c>
      <c r="BH65" s="7">
        <v>5.4042232610773704</v>
      </c>
      <c r="BI65" s="7">
        <v>5.53388438948617</v>
      </c>
      <c r="BJ65" s="7">
        <v>5.6722441568913498</v>
      </c>
      <c r="BK65" s="7">
        <v>5.8180824121535402</v>
      </c>
      <c r="BL65" s="7">
        <v>5.9694093217855899</v>
      </c>
    </row>
    <row r="66" spans="1:64">
      <c r="A66" s="7" t="s">
        <v>607</v>
      </c>
      <c r="B66" s="7" t="s">
        <v>608</v>
      </c>
      <c r="C66" s="7" t="s">
        <v>528</v>
      </c>
      <c r="D66" s="7" t="s">
        <v>529</v>
      </c>
      <c r="E66" s="7">
        <v>3.86418360954627</v>
      </c>
      <c r="F66" s="7">
        <v>3.89329788582782</v>
      </c>
      <c r="G66" s="7">
        <v>3.8789840600015002</v>
      </c>
      <c r="H66" s="7">
        <v>3.8374695260307798</v>
      </c>
      <c r="I66" s="7">
        <v>3.7877728956360501</v>
      </c>
      <c r="J66" s="7">
        <v>3.7359372018535701</v>
      </c>
      <c r="K66" s="7">
        <v>3.7928040929683702</v>
      </c>
      <c r="L66" s="7">
        <v>3.8519828356082599</v>
      </c>
      <c r="M66" s="7">
        <v>3.9075184119498401</v>
      </c>
      <c r="N66" s="7">
        <v>3.95867677370497</v>
      </c>
      <c r="O66" s="7">
        <v>3.9990895541601099</v>
      </c>
      <c r="P66" s="7">
        <v>4.0615002276092902</v>
      </c>
      <c r="Q66" s="7">
        <v>4.1195478760388298</v>
      </c>
      <c r="R66" s="7">
        <v>4.17399636046627</v>
      </c>
      <c r="S66" s="7">
        <v>4.2340309035118402</v>
      </c>
      <c r="T66" s="7">
        <v>4.2987217210223001</v>
      </c>
      <c r="U66" s="7">
        <v>4.4012112077622803</v>
      </c>
      <c r="V66" s="7">
        <v>4.5075945129469002</v>
      </c>
      <c r="W66" s="7">
        <v>4.6157521186950401</v>
      </c>
      <c r="X66" s="7">
        <v>4.7221850567273798</v>
      </c>
      <c r="Y66" s="7">
        <v>4.8245815767707798</v>
      </c>
      <c r="Z66" s="7">
        <v>4.9490856896216604</v>
      </c>
      <c r="AA66" s="7">
        <v>5.0602120659278302</v>
      </c>
      <c r="AB66" s="7">
        <v>5.1611460781508702</v>
      </c>
      <c r="AC66" s="7">
        <v>5.2539442187971304</v>
      </c>
      <c r="AD66" s="7">
        <v>5.3396358310671204</v>
      </c>
      <c r="AE66" s="7">
        <v>5.4221056820343296</v>
      </c>
      <c r="AF66" s="7">
        <v>5.49437901305682</v>
      </c>
      <c r="AG66" s="7">
        <v>5.5629356905290503</v>
      </c>
      <c r="AH66" s="7">
        <v>5.6373815649174803</v>
      </c>
      <c r="AI66" s="7">
        <v>5.7244667167232803</v>
      </c>
      <c r="AJ66" s="7">
        <v>5.8139170288505904</v>
      </c>
      <c r="AK66" s="7">
        <v>5.9215452530511401</v>
      </c>
      <c r="AL66" s="7">
        <v>6.0418170716504997</v>
      </c>
      <c r="AM66" s="7">
        <v>6.1656460732957603</v>
      </c>
      <c r="AN66" s="7">
        <v>6.2885910198629702</v>
      </c>
      <c r="AO66" s="7">
        <v>6.4541826869735504</v>
      </c>
      <c r="AP66" s="7">
        <v>6.6008373591145402</v>
      </c>
      <c r="AQ66" s="7">
        <v>6.7377526817003099</v>
      </c>
      <c r="AR66" s="7">
        <v>6.8762653943253396</v>
      </c>
      <c r="AS66" s="7">
        <v>7.0215690272603801</v>
      </c>
      <c r="AT66" s="7">
        <v>7.1622041254113604</v>
      </c>
      <c r="AU66" s="7">
        <v>7.3080144381251904</v>
      </c>
      <c r="AV66" s="7">
        <v>7.4535751033393502</v>
      </c>
      <c r="AW66" s="7">
        <v>7.5864381402202703</v>
      </c>
      <c r="AX66" s="7">
        <v>7.7044119056590397</v>
      </c>
      <c r="AY66" s="7">
        <v>7.83885622288338</v>
      </c>
      <c r="AZ66" s="7">
        <v>7.9598867764658099</v>
      </c>
      <c r="BA66" s="7">
        <v>8.0770269918556892</v>
      </c>
      <c r="BB66" s="7">
        <v>8.2039597057897709</v>
      </c>
      <c r="BC66" s="7">
        <v>8.3513166332497608</v>
      </c>
      <c r="BD66" s="7">
        <v>8.5341604926205399</v>
      </c>
      <c r="BE66" s="7">
        <v>8.7272986156104597</v>
      </c>
      <c r="BF66" s="7">
        <v>8.9430564549665501</v>
      </c>
      <c r="BG66" s="7">
        <v>9.1988027881193908</v>
      </c>
      <c r="BH66" s="7">
        <v>9.5044848660543906</v>
      </c>
      <c r="BI66" s="7">
        <v>9.8798492539120399</v>
      </c>
      <c r="BJ66" s="7">
        <v>10.3003204593994</v>
      </c>
      <c r="BK66" s="7">
        <v>10.7441985790113</v>
      </c>
      <c r="BL66" s="7">
        <v>11.178944246511501</v>
      </c>
    </row>
    <row r="67" spans="1:64">
      <c r="A67" s="7" t="s">
        <v>609</v>
      </c>
      <c r="B67" s="7" t="s">
        <v>610</v>
      </c>
      <c r="C67" s="7" t="s">
        <v>528</v>
      </c>
      <c r="D67" s="7" t="s">
        <v>529</v>
      </c>
      <c r="E67" s="7">
        <v>6.0346975889663499</v>
      </c>
      <c r="F67" s="7">
        <v>6.1115563260304002</v>
      </c>
      <c r="G67" s="7">
        <v>6.1875263236728202</v>
      </c>
      <c r="H67" s="7">
        <v>6.2693083671039798</v>
      </c>
      <c r="I67" s="7">
        <v>6.36350637285961</v>
      </c>
      <c r="J67" s="7">
        <v>6.4746269326131101</v>
      </c>
      <c r="K67" s="7">
        <v>6.6102153791848197</v>
      </c>
      <c r="L67" s="7">
        <v>6.7574774677054297</v>
      </c>
      <c r="M67" s="7">
        <v>6.91448777558844</v>
      </c>
      <c r="N67" s="7">
        <v>7.0755461144074001</v>
      </c>
      <c r="O67" s="7">
        <v>7.2376365745653803</v>
      </c>
      <c r="P67" s="7">
        <v>7.4340547174752398</v>
      </c>
      <c r="Q67" s="7">
        <v>7.6066925853097</v>
      </c>
      <c r="R67" s="7">
        <v>7.7688413675334198</v>
      </c>
      <c r="S67" s="7">
        <v>7.9402890940541697</v>
      </c>
      <c r="T67" s="7">
        <v>8.1288593459335807</v>
      </c>
      <c r="U67" s="7">
        <v>8.3248097161010506</v>
      </c>
      <c r="V67" s="7">
        <v>8.5407584999037898</v>
      </c>
      <c r="W67" s="7">
        <v>8.7385729134534706</v>
      </c>
      <c r="X67" s="7">
        <v>8.8632218781085399</v>
      </c>
      <c r="Y67" s="7">
        <v>8.8905976786683603</v>
      </c>
      <c r="Z67" s="7">
        <v>8.8543971158135797</v>
      </c>
      <c r="AA67" s="7">
        <v>8.7322152814354492</v>
      </c>
      <c r="AB67" s="7">
        <v>8.5689713815649799</v>
      </c>
      <c r="AC67" s="7">
        <v>8.42495598264256</v>
      </c>
      <c r="AD67" s="7">
        <v>8.3321136526138702</v>
      </c>
      <c r="AE67" s="7">
        <v>8.32127536230049</v>
      </c>
      <c r="AF67" s="7">
        <v>8.3378064084146093</v>
      </c>
      <c r="AG67" s="7">
        <v>8.3942270797059209</v>
      </c>
      <c r="AH67" s="7">
        <v>8.5059731369381009</v>
      </c>
      <c r="AI67" s="7">
        <v>8.6758348196770907</v>
      </c>
      <c r="AJ67" s="7">
        <v>8.9239235362198102</v>
      </c>
      <c r="AK67" s="7">
        <v>9.2288430759206008</v>
      </c>
      <c r="AL67" s="7">
        <v>9.5445966278018393</v>
      </c>
      <c r="AM67" s="7">
        <v>9.8056829967492103</v>
      </c>
      <c r="AN67" s="7">
        <v>9.9777007801583899</v>
      </c>
      <c r="AO67" s="7">
        <v>10.1308611773362</v>
      </c>
      <c r="AP67" s="7">
        <v>10.1803916291754</v>
      </c>
      <c r="AQ67" s="7">
        <v>10.1838163612204</v>
      </c>
      <c r="AR67" s="7">
        <v>10.219013870993701</v>
      </c>
      <c r="AS67" s="7">
        <v>10.321240686104099</v>
      </c>
      <c r="AT67" s="7">
        <v>10.5465261948383</v>
      </c>
      <c r="AU67" s="7">
        <v>10.827534879421201</v>
      </c>
      <c r="AV67" s="7">
        <v>11.103620128133899</v>
      </c>
      <c r="AW67" s="7">
        <v>11.278919277468001</v>
      </c>
      <c r="AX67" s="7">
        <v>11.3060285611166</v>
      </c>
      <c r="AY67" s="7">
        <v>11.3154864584473</v>
      </c>
      <c r="AZ67" s="7">
        <v>11.2192677897257</v>
      </c>
      <c r="BA67" s="7">
        <v>11.0712154534106</v>
      </c>
      <c r="BB67" s="7">
        <v>10.938781216611901</v>
      </c>
      <c r="BC67" s="7">
        <v>10.8527466324368</v>
      </c>
      <c r="BD67" s="7">
        <v>10.828534153737801</v>
      </c>
      <c r="BE67" s="7">
        <v>10.834315079166901</v>
      </c>
      <c r="BF67" s="7">
        <v>10.867277574545501</v>
      </c>
      <c r="BG67" s="7">
        <v>10.931594806146499</v>
      </c>
      <c r="BH67" s="7">
        <v>11.035114911482699</v>
      </c>
      <c r="BI67" s="7">
        <v>11.2363520809185</v>
      </c>
      <c r="BJ67" s="7">
        <v>11.4747093722887</v>
      </c>
      <c r="BK67" s="7">
        <v>11.7383849228928</v>
      </c>
      <c r="BL67" s="7">
        <v>12.0105228311915</v>
      </c>
    </row>
    <row r="68" spans="1:64">
      <c r="A68" s="7" t="s">
        <v>611</v>
      </c>
      <c r="B68" s="7" t="s">
        <v>612</v>
      </c>
      <c r="C68" s="7" t="s">
        <v>528</v>
      </c>
      <c r="D68" s="7" t="s">
        <v>529</v>
      </c>
      <c r="E68" s="7">
        <v>8.4055698592279295</v>
      </c>
      <c r="F68" s="7">
        <v>8.5167532870364901</v>
      </c>
      <c r="G68" s="7">
        <v>8.6293625717095797</v>
      </c>
      <c r="H68" s="7">
        <v>8.7460716895800399</v>
      </c>
      <c r="I68" s="7">
        <v>8.8693435188004504</v>
      </c>
      <c r="J68" s="7">
        <v>9.0034905322404892</v>
      </c>
      <c r="K68" s="7">
        <v>9.1764719535831301</v>
      </c>
      <c r="L68" s="7">
        <v>9.3504096642909502</v>
      </c>
      <c r="M68" s="7">
        <v>9.5262421394434291</v>
      </c>
      <c r="N68" s="7">
        <v>9.7039790163851301</v>
      </c>
      <c r="O68" s="7">
        <v>9.8799491339978793</v>
      </c>
      <c r="P68" s="7">
        <v>10.0857094287501</v>
      </c>
      <c r="Q68" s="7">
        <v>10.273216909515099</v>
      </c>
      <c r="R68" s="7">
        <v>10.447806034271901</v>
      </c>
      <c r="S68" s="7">
        <v>10.6188965908727</v>
      </c>
      <c r="T68" s="7">
        <v>10.789797197893</v>
      </c>
      <c r="U68" s="7">
        <v>10.995221481588199</v>
      </c>
      <c r="V68" s="7">
        <v>11.204023349045301</v>
      </c>
      <c r="W68" s="7">
        <v>11.3860271535941</v>
      </c>
      <c r="X68" s="7">
        <v>11.4951634678711</v>
      </c>
      <c r="Y68" s="7">
        <v>11.510036575906099</v>
      </c>
      <c r="Z68" s="7">
        <v>11.4725529439726</v>
      </c>
      <c r="AA68" s="7">
        <v>11.3438605096348</v>
      </c>
      <c r="AB68" s="7">
        <v>11.1756345440131</v>
      </c>
      <c r="AC68" s="7">
        <v>11.038927230442001</v>
      </c>
      <c r="AD68" s="7">
        <v>10.974808870657499</v>
      </c>
      <c r="AE68" s="7">
        <v>11.0242309544362</v>
      </c>
      <c r="AF68" s="7">
        <v>11.125339518022701</v>
      </c>
      <c r="AG68" s="7">
        <v>11.2680216325739</v>
      </c>
      <c r="AH68" s="7">
        <v>11.4352328720204</v>
      </c>
      <c r="AI68" s="7">
        <v>11.6157932427496</v>
      </c>
      <c r="AJ68" s="7">
        <v>11.846010393023899</v>
      </c>
      <c r="AK68" s="7">
        <v>12.0885573476986</v>
      </c>
      <c r="AL68" s="7">
        <v>12.3258214329179</v>
      </c>
      <c r="AM68" s="7">
        <v>12.5333397218053</v>
      </c>
      <c r="AN68" s="7">
        <v>12.699486430573801</v>
      </c>
      <c r="AO68" s="7">
        <v>12.886376036656401</v>
      </c>
      <c r="AP68" s="7">
        <v>13.017807126917701</v>
      </c>
      <c r="AQ68" s="7">
        <v>13.1234233135638</v>
      </c>
      <c r="AR68" s="7">
        <v>13.2439105274225</v>
      </c>
      <c r="AS68" s="7">
        <v>13.398015401016</v>
      </c>
      <c r="AT68" s="7">
        <v>13.6158073535443</v>
      </c>
      <c r="AU68" s="7">
        <v>13.859874572847099</v>
      </c>
      <c r="AV68" s="7">
        <v>14.0987026541109</v>
      </c>
      <c r="AW68" s="7">
        <v>14.2828022940447</v>
      </c>
      <c r="AX68" s="7">
        <v>14.3882911802551</v>
      </c>
      <c r="AY68" s="7">
        <v>14.4952126660934</v>
      </c>
      <c r="AZ68" s="7">
        <v>14.537806102215701</v>
      </c>
      <c r="BA68" s="7">
        <v>14.551953451619999</v>
      </c>
      <c r="BB68" s="7">
        <v>14.5846744303085</v>
      </c>
      <c r="BC68" s="7">
        <v>14.664217439586601</v>
      </c>
      <c r="BD68" s="7">
        <v>14.783053064414</v>
      </c>
      <c r="BE68" s="7">
        <v>14.950807552073201</v>
      </c>
      <c r="BF68" s="7">
        <v>15.150454392530101</v>
      </c>
      <c r="BG68" s="7">
        <v>15.365883401673999</v>
      </c>
      <c r="BH68" s="7">
        <v>15.588917692213901</v>
      </c>
      <c r="BI68" s="7">
        <v>15.839569187357201</v>
      </c>
      <c r="BJ68" s="7">
        <v>16.093698756360599</v>
      </c>
      <c r="BK68" s="7">
        <v>16.353242666141899</v>
      </c>
      <c r="BL68" s="7">
        <v>16.6212908958512</v>
      </c>
    </row>
    <row r="69" spans="1:64">
      <c r="A69" s="7" t="s">
        <v>359</v>
      </c>
      <c r="B69" s="7" t="s">
        <v>613</v>
      </c>
      <c r="C69" s="7" t="s">
        <v>528</v>
      </c>
      <c r="D69" s="7" t="s">
        <v>529</v>
      </c>
      <c r="E69" s="7">
        <v>4.6990249723461197</v>
      </c>
      <c r="F69" s="7">
        <v>4.6713942062893699</v>
      </c>
      <c r="G69" s="7">
        <v>4.6254253045360301</v>
      </c>
      <c r="H69" s="7">
        <v>4.5682893425037001</v>
      </c>
      <c r="I69" s="7">
        <v>4.5091005749281399</v>
      </c>
      <c r="J69" s="7">
        <v>4.4512781043852803</v>
      </c>
      <c r="K69" s="7">
        <v>4.4113981089086902</v>
      </c>
      <c r="L69" s="7">
        <v>4.3702063952380001</v>
      </c>
      <c r="M69" s="7">
        <v>4.3273386465609098</v>
      </c>
      <c r="N69" s="7">
        <v>4.2813789200909804</v>
      </c>
      <c r="O69" s="7">
        <v>4.2324614589704099</v>
      </c>
      <c r="P69" s="7">
        <v>4.2037046344585898</v>
      </c>
      <c r="Q69" s="7">
        <v>4.1709315938599998</v>
      </c>
      <c r="R69" s="7">
        <v>4.1378155158028704</v>
      </c>
      <c r="S69" s="7">
        <v>4.1091943885890299</v>
      </c>
      <c r="T69" s="7">
        <v>4.0875800326378497</v>
      </c>
      <c r="U69" s="7">
        <v>4.0938747906692301</v>
      </c>
      <c r="V69" s="7">
        <v>4.1034578215545396</v>
      </c>
      <c r="W69" s="7">
        <v>4.1124569114627096</v>
      </c>
      <c r="X69" s="7">
        <v>4.1156479539243698</v>
      </c>
      <c r="Y69" s="7">
        <v>4.1109820199454603</v>
      </c>
      <c r="Z69" s="7">
        <v>4.1205457367548703</v>
      </c>
      <c r="AA69" s="7">
        <v>4.1214845725561498</v>
      </c>
      <c r="AB69" s="7">
        <v>4.1180373244236197</v>
      </c>
      <c r="AC69" s="7">
        <v>4.1149608603508403</v>
      </c>
      <c r="AD69" s="7">
        <v>4.1149736893743496</v>
      </c>
      <c r="AE69" s="7">
        <v>4.1339152522783502</v>
      </c>
      <c r="AF69" s="7">
        <v>4.1534871607458701</v>
      </c>
      <c r="AG69" s="7">
        <v>4.1750366636362601</v>
      </c>
      <c r="AH69" s="7">
        <v>4.1996843433711604</v>
      </c>
      <c r="AI69" s="7">
        <v>4.2285679880253397</v>
      </c>
      <c r="AJ69" s="7">
        <v>4.2761524854439896</v>
      </c>
      <c r="AK69" s="7">
        <v>4.32617972404028</v>
      </c>
      <c r="AL69" s="7">
        <v>4.3788759642186497</v>
      </c>
      <c r="AM69" s="7">
        <v>4.4339039584311202</v>
      </c>
      <c r="AN69" s="7">
        <v>4.4914259056407904</v>
      </c>
      <c r="AO69" s="7">
        <v>4.56904255204614</v>
      </c>
      <c r="AP69" s="7">
        <v>4.6460630892380301</v>
      </c>
      <c r="AQ69" s="7">
        <v>4.7239940094023396</v>
      </c>
      <c r="AR69" s="7">
        <v>4.80462525864775</v>
      </c>
      <c r="AS69" s="7">
        <v>4.8894250138572097</v>
      </c>
      <c r="AT69" s="7">
        <v>4.9803607015186699</v>
      </c>
      <c r="AU69" s="7">
        <v>5.0745750835110801</v>
      </c>
      <c r="AV69" s="7">
        <v>5.1738942403848496</v>
      </c>
      <c r="AW69" s="7">
        <v>5.2800640876091496</v>
      </c>
      <c r="AX69" s="7">
        <v>5.3944181502948796</v>
      </c>
      <c r="AY69" s="7">
        <v>5.5078444404107598</v>
      </c>
      <c r="AZ69" s="7">
        <v>5.6280893364745097</v>
      </c>
      <c r="BA69" s="7">
        <v>5.7521602444843003</v>
      </c>
      <c r="BB69" s="7">
        <v>5.8752002785353898</v>
      </c>
      <c r="BC69" s="7">
        <v>5.9956963895491597</v>
      </c>
      <c r="BD69" s="7">
        <v>6.1011747399809604</v>
      </c>
      <c r="BE69" s="7">
        <v>6.20193056772733</v>
      </c>
      <c r="BF69" s="7">
        <v>6.3100024867142901</v>
      </c>
      <c r="BG69" s="7">
        <v>6.4407930370414999</v>
      </c>
      <c r="BH69" s="7">
        <v>6.6024529947532802</v>
      </c>
      <c r="BI69" s="7">
        <v>6.7638054331798996</v>
      </c>
      <c r="BJ69" s="7">
        <v>6.9511403418729003</v>
      </c>
      <c r="BK69" s="7">
        <v>7.1572897266610802</v>
      </c>
      <c r="BL69" s="7">
        <v>7.3721993670649297</v>
      </c>
    </row>
    <row r="70" spans="1:64">
      <c r="A70" s="7" t="s">
        <v>614</v>
      </c>
      <c r="B70" s="7" t="s">
        <v>615</v>
      </c>
      <c r="C70" s="7" t="s">
        <v>528</v>
      </c>
      <c r="D70" s="7" t="s">
        <v>529</v>
      </c>
      <c r="E70" s="7">
        <v>3.7977622709721301</v>
      </c>
      <c r="F70" s="7">
        <v>3.8334901506553498</v>
      </c>
      <c r="G70" s="7">
        <v>3.8755445311824102</v>
      </c>
      <c r="H70" s="7">
        <v>3.9211318695748001</v>
      </c>
      <c r="I70" s="7">
        <v>3.9642703840039801</v>
      </c>
      <c r="J70" s="7">
        <v>4.0031482906955498</v>
      </c>
      <c r="K70" s="7">
        <v>4.0432523625374603</v>
      </c>
      <c r="L70" s="7">
        <v>4.0762578334322699</v>
      </c>
      <c r="M70" s="7">
        <v>4.1054718092486802</v>
      </c>
      <c r="N70" s="7">
        <v>4.1366740350208904</v>
      </c>
      <c r="O70" s="7">
        <v>4.1729160902072602</v>
      </c>
      <c r="P70" s="7">
        <v>4.2151104259157899</v>
      </c>
      <c r="Q70" s="7">
        <v>4.25984412948642</v>
      </c>
      <c r="R70" s="7">
        <v>4.3046702952259404</v>
      </c>
      <c r="S70" s="7">
        <v>4.3447694299263597</v>
      </c>
      <c r="T70" s="7">
        <v>4.3776408823833197</v>
      </c>
      <c r="U70" s="7">
        <v>4.4151686095813201</v>
      </c>
      <c r="V70" s="7">
        <v>4.4422148710714602</v>
      </c>
      <c r="W70" s="7">
        <v>4.46130627446595</v>
      </c>
      <c r="X70" s="7">
        <v>4.47560397265649</v>
      </c>
      <c r="Y70" s="7">
        <v>4.4867375680697599</v>
      </c>
      <c r="Z70" s="7">
        <v>4.5023263792144004</v>
      </c>
      <c r="AA70" s="7">
        <v>4.5142331581059096</v>
      </c>
      <c r="AB70" s="7">
        <v>4.52412913240601</v>
      </c>
      <c r="AC70" s="7">
        <v>4.5335575687133298</v>
      </c>
      <c r="AD70" s="7">
        <v>4.5439517200727</v>
      </c>
      <c r="AE70" s="7">
        <v>4.5554145564058102</v>
      </c>
      <c r="AF70" s="7">
        <v>4.56480553626829</v>
      </c>
      <c r="AG70" s="7">
        <v>4.5736769391837502</v>
      </c>
      <c r="AH70" s="7">
        <v>4.58493939031389</v>
      </c>
      <c r="AI70" s="7">
        <v>4.6009337399165098</v>
      </c>
      <c r="AJ70" s="7">
        <v>4.6359632706910796</v>
      </c>
      <c r="AK70" s="7">
        <v>4.6738348532101996</v>
      </c>
      <c r="AL70" s="7">
        <v>4.7127404645419899</v>
      </c>
      <c r="AM70" s="7">
        <v>4.7491575689878802</v>
      </c>
      <c r="AN70" s="7">
        <v>4.7814344889021596</v>
      </c>
      <c r="AO70" s="7">
        <v>4.8300571043549798</v>
      </c>
      <c r="AP70" s="7">
        <v>4.8645285486237402</v>
      </c>
      <c r="AQ70" s="7">
        <v>4.8880753037423501</v>
      </c>
      <c r="AR70" s="7">
        <v>4.9045886304986999</v>
      </c>
      <c r="AS70" s="7">
        <v>4.9159047838534402</v>
      </c>
      <c r="AT70" s="7">
        <v>4.9275322571156597</v>
      </c>
      <c r="AU70" s="7">
        <v>4.9361724521869599</v>
      </c>
      <c r="AV70" s="7">
        <v>4.9376283339748399</v>
      </c>
      <c r="AW70" s="7">
        <v>4.9243668840157699</v>
      </c>
      <c r="AX70" s="7">
        <v>4.89506262607902</v>
      </c>
      <c r="AY70" s="7">
        <v>4.8787853390048603</v>
      </c>
      <c r="AZ70" s="7">
        <v>4.8436750907165704</v>
      </c>
      <c r="BA70" s="7">
        <v>4.8058694602480401</v>
      </c>
      <c r="BB70" s="7">
        <v>4.7858675879121604</v>
      </c>
      <c r="BC70" s="7">
        <v>4.79296134234826</v>
      </c>
      <c r="BD70" s="7">
        <v>4.8503646997846399</v>
      </c>
      <c r="BE70" s="7">
        <v>4.9196952687284501</v>
      </c>
      <c r="BF70" s="7">
        <v>4.9912535139838701</v>
      </c>
      <c r="BG70" s="7">
        <v>5.0534049031936599</v>
      </c>
      <c r="BH70" s="7">
        <v>5.1022122962492604</v>
      </c>
      <c r="BI70" s="7">
        <v>5.1465999375120903</v>
      </c>
      <c r="BJ70" s="7">
        <v>5.1879319584020704</v>
      </c>
      <c r="BK70" s="7">
        <v>5.2297793462092299</v>
      </c>
      <c r="BL70" s="7">
        <v>5.2763329763287699</v>
      </c>
    </row>
    <row r="71" spans="1:64">
      <c r="A71" s="7" t="s">
        <v>616</v>
      </c>
      <c r="B71" s="7" t="s">
        <v>617</v>
      </c>
      <c r="C71" s="7" t="s">
        <v>528</v>
      </c>
      <c r="D71" s="7" t="s">
        <v>529</v>
      </c>
      <c r="E71" s="7">
        <v>10.196025813841599</v>
      </c>
      <c r="F71" s="7">
        <v>10.334929776006</v>
      </c>
      <c r="G71" s="7">
        <v>10.4729727889309</v>
      </c>
      <c r="H71" s="7">
        <v>10.6131546136198</v>
      </c>
      <c r="I71" s="7">
        <v>10.757717012369501</v>
      </c>
      <c r="J71" s="7">
        <v>10.911435033623899</v>
      </c>
      <c r="K71" s="7">
        <v>11.109876600130701</v>
      </c>
      <c r="L71" s="7">
        <v>11.308913682324899</v>
      </c>
      <c r="M71" s="7">
        <v>11.508268241790899</v>
      </c>
      <c r="N71" s="7">
        <v>11.707486933450101</v>
      </c>
      <c r="O71" s="7">
        <v>11.899924132895199</v>
      </c>
      <c r="P71" s="7">
        <v>12.111715143022799</v>
      </c>
      <c r="Q71" s="7">
        <v>12.3027676089272</v>
      </c>
      <c r="R71" s="7">
        <v>12.4768094375793</v>
      </c>
      <c r="S71" s="7">
        <v>12.639727597105599</v>
      </c>
      <c r="T71" s="7">
        <v>12.7922850631107</v>
      </c>
      <c r="U71" s="7">
        <v>13.0078229012659</v>
      </c>
      <c r="V71" s="7">
        <v>13.2201590945094</v>
      </c>
      <c r="W71" s="7">
        <v>13.4014741169694</v>
      </c>
      <c r="X71" s="7">
        <v>13.508855554170401</v>
      </c>
      <c r="Y71" s="7">
        <v>13.521468530285601</v>
      </c>
      <c r="Z71" s="7">
        <v>13.492955015833999</v>
      </c>
      <c r="AA71" s="7">
        <v>13.3674101379431</v>
      </c>
      <c r="AB71" s="7">
        <v>13.203420698799899</v>
      </c>
      <c r="AC71" s="7">
        <v>13.085028339253199</v>
      </c>
      <c r="AD71" s="7">
        <v>13.061247669750999</v>
      </c>
      <c r="AE71" s="7">
        <v>13.1725766769886</v>
      </c>
      <c r="AF71" s="7">
        <v>13.363983527872399</v>
      </c>
      <c r="AG71" s="7">
        <v>13.6066066909236</v>
      </c>
      <c r="AH71" s="7">
        <v>13.8545429192007</v>
      </c>
      <c r="AI71" s="7">
        <v>14.080458678203399</v>
      </c>
      <c r="AJ71" s="7">
        <v>14.3284610557024</v>
      </c>
      <c r="AK71" s="7">
        <v>14.5565637024262</v>
      </c>
      <c r="AL71" s="7">
        <v>14.7681344103152</v>
      </c>
      <c r="AM71" s="7">
        <v>14.9696916528311</v>
      </c>
      <c r="AN71" s="7">
        <v>15.167094880149699</v>
      </c>
      <c r="AO71" s="7">
        <v>15.4095963023144</v>
      </c>
      <c r="AP71" s="7">
        <v>15.633975004241201</v>
      </c>
      <c r="AQ71" s="7">
        <v>15.851095662302001</v>
      </c>
      <c r="AR71" s="7">
        <v>16.074299572476001</v>
      </c>
      <c r="AS71" s="7">
        <v>16.311067612484599</v>
      </c>
      <c r="AT71" s="7">
        <v>16.5444685978572</v>
      </c>
      <c r="AU71" s="7">
        <v>16.787509082236401</v>
      </c>
      <c r="AV71" s="7">
        <v>17.0294874022211</v>
      </c>
      <c r="AW71" s="7">
        <v>17.2510076170033</v>
      </c>
      <c r="AX71" s="7">
        <v>17.442742095901401</v>
      </c>
      <c r="AY71" s="7">
        <v>17.644915343876701</v>
      </c>
      <c r="AZ71" s="7">
        <v>17.811032544620598</v>
      </c>
      <c r="BA71" s="7">
        <v>17.964734776752099</v>
      </c>
      <c r="BB71" s="7">
        <v>18.1398478175016</v>
      </c>
      <c r="BC71" s="7">
        <v>18.359289107238599</v>
      </c>
      <c r="BD71" s="7">
        <v>18.594758535133401</v>
      </c>
      <c r="BE71" s="7">
        <v>18.879558182041499</v>
      </c>
      <c r="BF71" s="7">
        <v>19.196996144264201</v>
      </c>
      <c r="BG71" s="7">
        <v>19.5204900746206</v>
      </c>
      <c r="BH71" s="7">
        <v>19.833905698137201</v>
      </c>
      <c r="BI71" s="7">
        <v>20.1000421688118</v>
      </c>
      <c r="BJ71" s="7">
        <v>20.3528671201639</v>
      </c>
      <c r="BK71" s="7">
        <v>20.5996320825178</v>
      </c>
      <c r="BL71" s="7">
        <v>20.8562879785886</v>
      </c>
    </row>
    <row r="72" spans="1:64">
      <c r="A72" s="7" t="s">
        <v>126</v>
      </c>
      <c r="B72" s="7" t="s">
        <v>618</v>
      </c>
      <c r="C72" s="7" t="s">
        <v>528</v>
      </c>
      <c r="D72" s="7" t="s">
        <v>529</v>
      </c>
      <c r="E72" s="7">
        <v>2.7612421719151601</v>
      </c>
      <c r="F72" s="7">
        <v>2.74278834987535</v>
      </c>
      <c r="G72" s="7">
        <v>2.7239397785543602</v>
      </c>
      <c r="H72" s="7">
        <v>2.7026580239407698</v>
      </c>
      <c r="I72" s="7">
        <v>2.6749326348041702</v>
      </c>
      <c r="J72" s="7">
        <v>2.6398963933638102</v>
      </c>
      <c r="K72" s="7">
        <v>2.6362421800445301</v>
      </c>
      <c r="L72" s="7">
        <v>2.6260387903184501</v>
      </c>
      <c r="M72" s="7">
        <v>2.6111448655478098</v>
      </c>
      <c r="N72" s="7">
        <v>2.5932453219634799</v>
      </c>
      <c r="O72" s="7">
        <v>2.5735633455255602</v>
      </c>
      <c r="P72" s="7">
        <v>2.5762780809634398</v>
      </c>
      <c r="Q72" s="7">
        <v>2.5758288037885699</v>
      </c>
      <c r="R72" s="7">
        <v>2.57248231971518</v>
      </c>
      <c r="S72" s="7">
        <v>2.5664915507898698</v>
      </c>
      <c r="T72" s="7">
        <v>2.5589213511806199</v>
      </c>
      <c r="U72" s="7">
        <v>2.5743309807974901</v>
      </c>
      <c r="V72" s="7">
        <v>2.5851648006433701</v>
      </c>
      <c r="W72" s="7">
        <v>2.59242446551713</v>
      </c>
      <c r="X72" s="7">
        <v>2.5966498786476202</v>
      </c>
      <c r="Y72" s="7">
        <v>2.59856837596976</v>
      </c>
      <c r="Z72" s="7">
        <v>2.6176745989629899</v>
      </c>
      <c r="AA72" s="7">
        <v>2.6314457081602298</v>
      </c>
      <c r="AB72" s="7">
        <v>2.6417068399911598</v>
      </c>
      <c r="AC72" s="7">
        <v>2.6498416229727599</v>
      </c>
      <c r="AD72" s="7">
        <v>2.65657054089026</v>
      </c>
      <c r="AE72" s="7">
        <v>2.6855463547453202</v>
      </c>
      <c r="AF72" s="7">
        <v>2.70985258213932</v>
      </c>
      <c r="AG72" s="7">
        <v>2.7303195225120702</v>
      </c>
      <c r="AH72" s="7">
        <v>2.74998308040594</v>
      </c>
      <c r="AI72" s="7">
        <v>2.7711649376863101</v>
      </c>
      <c r="AJ72" s="7">
        <v>2.87840667714456</v>
      </c>
      <c r="AK72" s="7">
        <v>2.9906147955612998</v>
      </c>
      <c r="AL72" s="7">
        <v>3.10815652100887</v>
      </c>
      <c r="AM72" s="7">
        <v>3.23075328047313</v>
      </c>
      <c r="AN72" s="7">
        <v>3.3587360982695902</v>
      </c>
      <c r="AO72" s="7">
        <v>3.4593783462874899</v>
      </c>
      <c r="AP72" s="7">
        <v>3.55957304620717</v>
      </c>
      <c r="AQ72" s="7">
        <v>3.6575792954416899</v>
      </c>
      <c r="AR72" s="7">
        <v>3.7492988529121898</v>
      </c>
      <c r="AS72" s="7">
        <v>3.8297586476451002</v>
      </c>
      <c r="AT72" s="7">
        <v>3.84710294510263</v>
      </c>
      <c r="AU72" s="7">
        <v>3.8467460252843702</v>
      </c>
      <c r="AV72" s="7">
        <v>3.8361028738091498</v>
      </c>
      <c r="AW72" s="7">
        <v>3.8242475649890801</v>
      </c>
      <c r="AX72" s="7">
        <v>3.8156353490109698</v>
      </c>
      <c r="AY72" s="7">
        <v>3.8639163458358801</v>
      </c>
      <c r="AZ72" s="7">
        <v>3.9056430491741101</v>
      </c>
      <c r="BA72" s="7">
        <v>3.9412899200366698</v>
      </c>
      <c r="BB72" s="7">
        <v>3.9718967153003901</v>
      </c>
      <c r="BC72" s="7">
        <v>4.0000820076740302</v>
      </c>
      <c r="BD72" s="7">
        <v>4.0838563621587296</v>
      </c>
    </row>
    <row r="73" spans="1:64">
      <c r="A73" s="7" t="s">
        <v>434</v>
      </c>
      <c r="B73" s="7" t="s">
        <v>619</v>
      </c>
      <c r="C73" s="7" t="s">
        <v>528</v>
      </c>
      <c r="D73" s="7" t="s">
        <v>529</v>
      </c>
      <c r="E73" s="7">
        <v>8.2129473218423392</v>
      </c>
      <c r="F73" s="7">
        <v>8.3118155714877595</v>
      </c>
      <c r="G73" s="7">
        <v>8.4071887295567507</v>
      </c>
      <c r="H73" s="7">
        <v>8.5050662571238096</v>
      </c>
      <c r="I73" s="7">
        <v>8.6138527999910401</v>
      </c>
      <c r="J73" s="7">
        <v>8.7405089667809897</v>
      </c>
      <c r="K73" s="7">
        <v>8.9138056541552704</v>
      </c>
      <c r="L73" s="7">
        <v>9.0976819595940803</v>
      </c>
      <c r="M73" s="7">
        <v>9.2855916445512392</v>
      </c>
      <c r="N73" s="7">
        <v>9.4671907959747692</v>
      </c>
      <c r="O73" s="7">
        <v>9.6364897520637403</v>
      </c>
      <c r="P73" s="7">
        <v>9.7907560483170801</v>
      </c>
      <c r="Q73" s="7">
        <v>9.9198153347337801</v>
      </c>
      <c r="R73" s="7">
        <v>10.034539767696799</v>
      </c>
      <c r="S73" s="7">
        <v>10.147291343324</v>
      </c>
      <c r="T73" s="7">
        <v>10.264699536715</v>
      </c>
      <c r="U73" s="7">
        <v>10.4366096501693</v>
      </c>
      <c r="V73" s="7">
        <v>10.614630954509799</v>
      </c>
      <c r="W73" s="7">
        <v>10.790432694078101</v>
      </c>
      <c r="X73" s="7">
        <v>10.950278988766399</v>
      </c>
      <c r="Y73" s="7">
        <v>11.0895810505097</v>
      </c>
      <c r="Z73" s="7">
        <v>11.2342361360637</v>
      </c>
      <c r="AA73" s="7">
        <v>11.3632109004383</v>
      </c>
      <c r="AB73" s="7">
        <v>11.4940789934907</v>
      </c>
      <c r="AC73" s="7">
        <v>11.6508928411307</v>
      </c>
      <c r="AD73" s="7">
        <v>11.8486205718219</v>
      </c>
      <c r="AE73" s="7">
        <v>12.114711522084299</v>
      </c>
      <c r="AF73" s="7">
        <v>12.403274004539201</v>
      </c>
      <c r="AG73" s="7">
        <v>12.7143424784826</v>
      </c>
      <c r="AH73" s="7">
        <v>13.044733419514101</v>
      </c>
      <c r="AI73" s="7">
        <v>13.3904384985406</v>
      </c>
      <c r="AJ73" s="7">
        <v>13.7144275714743</v>
      </c>
      <c r="AK73" s="7">
        <v>14.0429755181421</v>
      </c>
      <c r="AL73" s="7">
        <v>14.3800413444471</v>
      </c>
      <c r="AM73" s="7">
        <v>14.7308493084064</v>
      </c>
      <c r="AN73" s="7">
        <v>15.098549116744699</v>
      </c>
      <c r="AO73" s="7">
        <v>15.427433223703</v>
      </c>
      <c r="AP73" s="7">
        <v>15.7750287977161</v>
      </c>
      <c r="AQ73" s="7">
        <v>16.117916817158299</v>
      </c>
      <c r="AR73" s="7">
        <v>16.421564786289402</v>
      </c>
      <c r="AS73" s="7">
        <v>16.6669222305663</v>
      </c>
      <c r="AT73" s="7">
        <v>16.7232280350838</v>
      </c>
      <c r="AU73" s="7">
        <v>16.722162206519901</v>
      </c>
      <c r="AV73" s="7">
        <v>16.691403859377701</v>
      </c>
      <c r="AW73" s="7">
        <v>16.6689514457318</v>
      </c>
      <c r="AX73" s="7">
        <v>16.6780219587746</v>
      </c>
      <c r="AY73" s="7">
        <v>16.700254077008701</v>
      </c>
      <c r="AZ73" s="7">
        <v>16.740366896302302</v>
      </c>
      <c r="BA73" s="7">
        <v>16.8106422368921</v>
      </c>
      <c r="BB73" s="7">
        <v>16.915628934797098</v>
      </c>
      <c r="BC73" s="7">
        <v>17.054180481713399</v>
      </c>
      <c r="BD73" s="7">
        <v>17.3290574510707</v>
      </c>
      <c r="BE73" s="7">
        <v>17.642792457609001</v>
      </c>
      <c r="BF73" s="7">
        <v>17.980880473286501</v>
      </c>
      <c r="BG73" s="7">
        <v>18.319277736239901</v>
      </c>
      <c r="BH73" s="7">
        <v>18.6468349302748</v>
      </c>
      <c r="BI73" s="7">
        <v>18.9105406468308</v>
      </c>
      <c r="BJ73" s="7">
        <v>19.145848727179601</v>
      </c>
      <c r="BK73" s="7">
        <v>19.3785075224995</v>
      </c>
      <c r="BL73" s="7">
        <v>19.647822947821599</v>
      </c>
    </row>
    <row r="74" spans="1:64">
      <c r="A74" s="7" t="s">
        <v>251</v>
      </c>
      <c r="B74" s="7" t="s">
        <v>620</v>
      </c>
      <c r="C74" s="7" t="s">
        <v>528</v>
      </c>
      <c r="D74" s="7" t="s">
        <v>529</v>
      </c>
      <c r="E74" s="7">
        <v>10.5461864089893</v>
      </c>
      <c r="F74" s="7">
        <v>10.6464125529562</v>
      </c>
      <c r="G74" s="7">
        <v>10.7381396798268</v>
      </c>
      <c r="H74" s="7">
        <v>10.8308674803386</v>
      </c>
      <c r="I74" s="7">
        <v>10.9315473833674</v>
      </c>
      <c r="J74" s="7">
        <v>11.0457564964554</v>
      </c>
      <c r="K74" s="7">
        <v>11.200034942876799</v>
      </c>
      <c r="L74" s="7">
        <v>11.356874575988501</v>
      </c>
      <c r="M74" s="7">
        <v>11.512358458298101</v>
      </c>
      <c r="N74" s="7">
        <v>11.6566603653946</v>
      </c>
      <c r="O74" s="7">
        <v>11.785896506548299</v>
      </c>
      <c r="P74" s="7">
        <v>11.9555205063398</v>
      </c>
      <c r="Q74" s="7">
        <v>12.083109979532001</v>
      </c>
      <c r="R74" s="7">
        <v>12.182876870525</v>
      </c>
      <c r="S74" s="7">
        <v>12.275437851435001</v>
      </c>
      <c r="T74" s="7">
        <v>12.371426180502301</v>
      </c>
      <c r="U74" s="7">
        <v>12.4652259068825</v>
      </c>
      <c r="V74" s="7">
        <v>12.566746774338799</v>
      </c>
      <c r="W74" s="7">
        <v>12.6406802574207</v>
      </c>
      <c r="X74" s="7">
        <v>12.630879550183399</v>
      </c>
      <c r="Y74" s="7">
        <v>12.5136407813412</v>
      </c>
      <c r="Z74" s="7">
        <v>12.3964452579291</v>
      </c>
      <c r="AA74" s="7">
        <v>12.170701347007499</v>
      </c>
      <c r="AB74" s="7">
        <v>11.8943907842032</v>
      </c>
      <c r="AC74" s="7">
        <v>11.6465645536232</v>
      </c>
      <c r="AD74" s="7">
        <v>11.470901208618001</v>
      </c>
      <c r="AE74" s="7">
        <v>11.421997921923699</v>
      </c>
      <c r="AF74" s="7">
        <v>11.4191428503279</v>
      </c>
      <c r="AG74" s="7">
        <v>11.4600874316101</v>
      </c>
      <c r="AH74" s="7">
        <v>11.540771720278</v>
      </c>
      <c r="AI74" s="7">
        <v>11.661872957988701</v>
      </c>
      <c r="AJ74" s="7">
        <v>12.026076414254099</v>
      </c>
      <c r="AK74" s="7">
        <v>12.432692250789501</v>
      </c>
      <c r="AL74" s="7">
        <v>12.856394999936199</v>
      </c>
      <c r="AM74" s="7">
        <v>13.255502565724999</v>
      </c>
      <c r="AN74" s="7">
        <v>13.601167879951801</v>
      </c>
      <c r="AO74" s="7">
        <v>13.9637421917762</v>
      </c>
      <c r="AP74" s="7">
        <v>14.253873061341199</v>
      </c>
      <c r="AQ74" s="7">
        <v>14.498321540385801</v>
      </c>
      <c r="AR74" s="7">
        <v>14.744096156901101</v>
      </c>
      <c r="AS74" s="7">
        <v>15.017739823545201</v>
      </c>
      <c r="AT74" s="7">
        <v>15.4143404252262</v>
      </c>
      <c r="AU74" s="7">
        <v>15.8203469652832</v>
      </c>
      <c r="AV74" s="7">
        <v>16.207920554093501</v>
      </c>
      <c r="AW74" s="7">
        <v>16.528584995948101</v>
      </c>
      <c r="AX74" s="7">
        <v>16.755086866207201</v>
      </c>
      <c r="AY74" s="7">
        <v>16.994833858642899</v>
      </c>
      <c r="AZ74" s="7">
        <v>17.157977112183602</v>
      </c>
      <c r="BA74" s="7">
        <v>17.271297906905101</v>
      </c>
      <c r="BB74" s="7">
        <v>17.3820010702511</v>
      </c>
      <c r="BC74" s="7">
        <v>17.524046600070101</v>
      </c>
      <c r="BD74" s="7">
        <v>17.736115368653799</v>
      </c>
      <c r="BE74" s="7">
        <v>17.984762224343399</v>
      </c>
      <c r="BF74" s="7">
        <v>18.260551816366501</v>
      </c>
      <c r="BG74" s="7">
        <v>18.5443489478278</v>
      </c>
      <c r="BH74" s="7">
        <v>18.822040180183599</v>
      </c>
      <c r="BI74" s="7">
        <v>19.058115775801198</v>
      </c>
      <c r="BJ74" s="7">
        <v>19.313167448593699</v>
      </c>
      <c r="BK74" s="7">
        <v>19.6263568469749</v>
      </c>
      <c r="BL74" s="7">
        <v>19.991807780044201</v>
      </c>
    </row>
    <row r="75" spans="1:64">
      <c r="A75" s="7" t="s">
        <v>305</v>
      </c>
      <c r="B75" s="7" t="s">
        <v>621</v>
      </c>
      <c r="C75" s="7" t="s">
        <v>528</v>
      </c>
      <c r="D75" s="7" t="s">
        <v>529</v>
      </c>
      <c r="E75" s="7">
        <v>2.6403081573893799</v>
      </c>
      <c r="F75" s="7">
        <v>2.63169235352479</v>
      </c>
      <c r="G75" s="7">
        <v>2.61334496398988</v>
      </c>
      <c r="H75" s="7">
        <v>2.5917508003679202</v>
      </c>
      <c r="I75" s="7">
        <v>2.5749577141013398</v>
      </c>
      <c r="J75" s="7">
        <v>2.56663708012585</v>
      </c>
      <c r="K75" s="7">
        <v>2.5957991414078201</v>
      </c>
      <c r="L75" s="7">
        <v>2.6290583319748899</v>
      </c>
      <c r="M75" s="7">
        <v>2.66146682110822</v>
      </c>
      <c r="N75" s="7">
        <v>2.6867566573676398</v>
      </c>
      <c r="O75" s="7">
        <v>2.7021640659288</v>
      </c>
      <c r="P75" s="7">
        <v>2.7353303194271299</v>
      </c>
      <c r="Q75" s="7">
        <v>2.7576470753733</v>
      </c>
      <c r="R75" s="7">
        <v>2.77130962086065</v>
      </c>
      <c r="S75" s="7">
        <v>2.7797847373206301</v>
      </c>
      <c r="T75" s="7">
        <v>2.78584784394587</v>
      </c>
      <c r="U75" s="7">
        <v>2.8676609731500502</v>
      </c>
      <c r="V75" s="7">
        <v>2.9515616559573301</v>
      </c>
      <c r="W75" s="7">
        <v>3.0392723554561498</v>
      </c>
      <c r="X75" s="7">
        <v>3.1257895002229601</v>
      </c>
      <c r="Y75" s="7">
        <v>3.20369423094697</v>
      </c>
      <c r="Z75" s="7">
        <v>3.1794525691708402</v>
      </c>
      <c r="AA75" s="7">
        <v>3.1418629765639099</v>
      </c>
      <c r="AB75" s="7">
        <v>3.0980759240948901</v>
      </c>
      <c r="AC75" s="7">
        <v>3.0559540947827299</v>
      </c>
      <c r="AD75" s="7">
        <v>3.0181903580428902</v>
      </c>
      <c r="AE75" s="7">
        <v>3.0553695372074499</v>
      </c>
      <c r="AF75" s="7">
        <v>3.0941721536668898</v>
      </c>
      <c r="AG75" s="7">
        <v>3.1280752731577102</v>
      </c>
      <c r="AH75" s="7">
        <v>3.1502973301585899</v>
      </c>
      <c r="AI75" s="7">
        <v>3.1592680107998099</v>
      </c>
      <c r="AJ75" s="7">
        <v>3.1540878406918602</v>
      </c>
      <c r="AK75" s="7">
        <v>3.1362885337535298</v>
      </c>
      <c r="AL75" s="7">
        <v>3.1131933189338898</v>
      </c>
      <c r="AM75" s="7">
        <v>3.0955257460185801</v>
      </c>
      <c r="AN75" s="7">
        <v>3.0903920262948099</v>
      </c>
      <c r="AO75" s="7">
        <v>3.09404344474593</v>
      </c>
      <c r="AP75" s="7">
        <v>3.1036776952861098</v>
      </c>
      <c r="AQ75" s="7">
        <v>3.1126121309424102</v>
      </c>
      <c r="AR75" s="7">
        <v>3.11289432467205</v>
      </c>
      <c r="AS75" s="7">
        <v>3.1015735433509199</v>
      </c>
      <c r="AT75" s="7">
        <v>3.10971675919264</v>
      </c>
      <c r="AU75" s="7">
        <v>3.11128876953497</v>
      </c>
      <c r="AV75" s="7">
        <v>3.1097669931561001</v>
      </c>
      <c r="AW75" s="7">
        <v>3.10951696135366</v>
      </c>
      <c r="AX75" s="7">
        <v>3.1134339942109301</v>
      </c>
      <c r="AY75" s="7">
        <v>3.1493833687144202</v>
      </c>
      <c r="AZ75" s="7">
        <v>3.18534213626369</v>
      </c>
      <c r="BA75" s="7">
        <v>3.22217114657944</v>
      </c>
      <c r="BB75" s="7">
        <v>3.2607689852277502</v>
      </c>
      <c r="BC75" s="7">
        <v>3.30147328677588</v>
      </c>
      <c r="BD75" s="7">
        <v>3.3353088174719998</v>
      </c>
      <c r="BE75" s="7">
        <v>3.36880143358484</v>
      </c>
      <c r="BF75" s="7">
        <v>3.4007714649512102</v>
      </c>
      <c r="BG75" s="7">
        <v>3.4291545994049701</v>
      </c>
      <c r="BH75" s="7">
        <v>3.4534092164286099</v>
      </c>
      <c r="BI75" s="7">
        <v>3.4729785381110099</v>
      </c>
      <c r="BJ75" s="7">
        <v>3.4878304988263</v>
      </c>
      <c r="BK75" s="7">
        <v>3.5011329976098602</v>
      </c>
      <c r="BL75" s="7">
        <v>3.5166904550042601</v>
      </c>
    </row>
    <row r="76" spans="1:64">
      <c r="A76" s="7" t="s">
        <v>622</v>
      </c>
      <c r="B76" s="7" t="s">
        <v>623</v>
      </c>
      <c r="C76" s="7" t="s">
        <v>528</v>
      </c>
      <c r="D76" s="7" t="s">
        <v>529</v>
      </c>
      <c r="E76" s="7">
        <v>9.5345254833602393</v>
      </c>
      <c r="F76" s="7">
        <v>9.68631246034216</v>
      </c>
      <c r="G76" s="7">
        <v>9.8426056367833201</v>
      </c>
      <c r="H76" s="7">
        <v>10.003799919608401</v>
      </c>
      <c r="I76" s="7">
        <v>10.1691251976202</v>
      </c>
      <c r="J76" s="7">
        <v>10.3421682856528</v>
      </c>
      <c r="K76" s="7">
        <v>10.553895850343499</v>
      </c>
      <c r="L76" s="7">
        <v>10.758171731002999</v>
      </c>
      <c r="M76" s="7">
        <v>10.9599408084782</v>
      </c>
      <c r="N76" s="7">
        <v>11.1642109907063</v>
      </c>
      <c r="O76" s="7">
        <v>11.3677229837509</v>
      </c>
      <c r="P76" s="7">
        <v>11.589383364508601</v>
      </c>
      <c r="Q76" s="7">
        <v>11.795561007853101</v>
      </c>
      <c r="R76" s="7">
        <v>11.988212678037099</v>
      </c>
      <c r="S76" s="7">
        <v>12.1694851898095</v>
      </c>
      <c r="T76" s="7">
        <v>12.3385147978736</v>
      </c>
      <c r="U76" s="7">
        <v>12.5592131650323</v>
      </c>
      <c r="V76" s="7">
        <v>12.774557262159901</v>
      </c>
      <c r="W76" s="7">
        <v>12.9559017851223</v>
      </c>
      <c r="X76" s="7">
        <v>13.059556415777999</v>
      </c>
      <c r="Y76" s="7">
        <v>13.064551977832</v>
      </c>
      <c r="Z76" s="7">
        <v>13.016783720861801</v>
      </c>
      <c r="AA76" s="7">
        <v>12.8701949065597</v>
      </c>
      <c r="AB76" s="7">
        <v>12.6856276924662</v>
      </c>
      <c r="AC76" s="7">
        <v>12.5487487469067</v>
      </c>
      <c r="AD76" s="7">
        <v>12.509303966926399</v>
      </c>
      <c r="AE76" s="7">
        <v>12.6185414807304</v>
      </c>
      <c r="AF76" s="7">
        <v>12.805540292281901</v>
      </c>
      <c r="AG76" s="7">
        <v>13.041668003489301</v>
      </c>
      <c r="AH76" s="7">
        <v>13.2821715252601</v>
      </c>
      <c r="AI76" s="7">
        <v>13.5004754783119</v>
      </c>
      <c r="AJ76" s="7">
        <v>13.7493354650131</v>
      </c>
      <c r="AK76" s="7">
        <v>13.978777037556901</v>
      </c>
      <c r="AL76" s="7">
        <v>14.1897902799407</v>
      </c>
      <c r="AM76" s="7">
        <v>14.389035792334001</v>
      </c>
      <c r="AN76" s="7">
        <v>14.581859606979</v>
      </c>
      <c r="AO76" s="7">
        <v>14.8266348529135</v>
      </c>
      <c r="AP76" s="7">
        <v>15.0511447502453</v>
      </c>
      <c r="AQ76" s="7">
        <v>15.2641084612612</v>
      </c>
      <c r="AR76" s="7">
        <v>15.476881134629499</v>
      </c>
      <c r="AS76" s="7">
        <v>15.699005362709</v>
      </c>
      <c r="AT76" s="7">
        <v>15.936130591590301</v>
      </c>
      <c r="AU76" s="7">
        <v>16.176128821077398</v>
      </c>
      <c r="AV76" s="7">
        <v>16.408875591346501</v>
      </c>
      <c r="AW76" s="7">
        <v>16.617845688850501</v>
      </c>
      <c r="AX76" s="7">
        <v>16.795101829688701</v>
      </c>
      <c r="AY76" s="7">
        <v>16.984890828525501</v>
      </c>
      <c r="AZ76" s="7">
        <v>17.138050716157299</v>
      </c>
      <c r="BA76" s="7">
        <v>17.2788412598752</v>
      </c>
      <c r="BB76" s="7">
        <v>17.4430293696376</v>
      </c>
      <c r="BC76" s="7">
        <v>17.657496891880498</v>
      </c>
      <c r="BD76" s="7">
        <v>17.905401500921801</v>
      </c>
      <c r="BE76" s="7">
        <v>18.209089653262001</v>
      </c>
      <c r="BF76" s="7">
        <v>18.550119374837401</v>
      </c>
      <c r="BG76" s="7">
        <v>18.900194680175598</v>
      </c>
      <c r="BH76" s="7">
        <v>19.241898596383301</v>
      </c>
      <c r="BI76" s="7">
        <v>19.563493514073699</v>
      </c>
      <c r="BJ76" s="7">
        <v>19.8682343634066</v>
      </c>
      <c r="BK76" s="7">
        <v>20.163097959000499</v>
      </c>
      <c r="BL76" s="7">
        <v>20.4634673002057</v>
      </c>
    </row>
    <row r="77" spans="1:64">
      <c r="A77" s="7" t="s">
        <v>624</v>
      </c>
      <c r="B77" s="7" t="s">
        <v>625</v>
      </c>
      <c r="C77" s="7" t="s">
        <v>528</v>
      </c>
      <c r="D77" s="7" t="s">
        <v>529</v>
      </c>
      <c r="E77" s="7">
        <v>3.0329134071308599</v>
      </c>
      <c r="F77" s="7">
        <v>3.0585338114345699</v>
      </c>
      <c r="G77" s="7">
        <v>3.0726642073097699</v>
      </c>
      <c r="H77" s="7">
        <v>3.0764463962875599</v>
      </c>
      <c r="I77" s="7">
        <v>3.0715801639836502</v>
      </c>
      <c r="J77" s="7">
        <v>3.0593264503283502</v>
      </c>
      <c r="K77" s="7">
        <v>3.0804921857459502</v>
      </c>
      <c r="L77" s="7">
        <v>3.0927698418244098</v>
      </c>
      <c r="M77" s="7">
        <v>3.09690338491228</v>
      </c>
      <c r="N77" s="7">
        <v>3.0933332561026101</v>
      </c>
      <c r="O77" s="7">
        <v>3.08295215133727</v>
      </c>
      <c r="P77" s="7">
        <v>3.1039464906127301</v>
      </c>
      <c r="Q77" s="7">
        <v>3.1170376344297002</v>
      </c>
      <c r="R77" s="7">
        <v>3.1225574735016202</v>
      </c>
      <c r="S77" s="7">
        <v>3.12073422645939</v>
      </c>
      <c r="T77" s="7">
        <v>3.1121119008022902</v>
      </c>
      <c r="U77" s="7">
        <v>3.1266137515733701</v>
      </c>
      <c r="V77" s="7">
        <v>3.13266169377281</v>
      </c>
      <c r="W77" s="7">
        <v>3.1321872670928301</v>
      </c>
      <c r="X77" s="7">
        <v>3.1275958339953598</v>
      </c>
      <c r="Y77" s="7">
        <v>3.1207293346463998</v>
      </c>
      <c r="Z77" s="7">
        <v>3.1408472486017098</v>
      </c>
      <c r="AA77" s="7">
        <v>3.1547424386802398</v>
      </c>
      <c r="AB77" s="7">
        <v>3.1624623084254702</v>
      </c>
      <c r="AC77" s="7">
        <v>3.16366206706528</v>
      </c>
      <c r="AD77" s="7">
        <v>3.1586049651872501</v>
      </c>
      <c r="AE77" s="7">
        <v>3.1768406258937398</v>
      </c>
      <c r="AF77" s="7">
        <v>3.1877451955423899</v>
      </c>
      <c r="AG77" s="7">
        <v>3.1921963246165701</v>
      </c>
      <c r="AH77" s="7">
        <v>3.1908832066452799</v>
      </c>
      <c r="AI77" s="7">
        <v>3.1789588717324802</v>
      </c>
      <c r="AJ77" s="7">
        <v>3.1939016356063901</v>
      </c>
      <c r="AK77" s="7">
        <v>3.2035778957227099</v>
      </c>
      <c r="AL77" s="7">
        <v>3.2091955774645502</v>
      </c>
      <c r="AM77" s="7">
        <v>3.2121751305461599</v>
      </c>
      <c r="AN77" s="7">
        <v>3.2139088819753101</v>
      </c>
      <c r="AO77" s="7">
        <v>3.2243464690846899</v>
      </c>
      <c r="AP77" s="7">
        <v>3.2284419821039698</v>
      </c>
      <c r="AQ77" s="7">
        <v>3.2272332901443801</v>
      </c>
      <c r="AR77" s="7">
        <v>3.2210044745004298</v>
      </c>
      <c r="AS77" s="7">
        <v>3.2101831824259999</v>
      </c>
      <c r="AT77" s="7">
        <v>3.2153126316512002</v>
      </c>
      <c r="AU77" s="7">
        <v>3.2141602555025601</v>
      </c>
      <c r="AV77" s="7">
        <v>3.2079734623754201</v>
      </c>
      <c r="AW77" s="7">
        <v>3.1980918694713898</v>
      </c>
      <c r="AX77" s="7">
        <v>3.1857349017798602</v>
      </c>
      <c r="AY77" s="7">
        <v>3.1993882805206599</v>
      </c>
      <c r="AZ77" s="7">
        <v>3.2083391124126099</v>
      </c>
      <c r="BA77" s="7">
        <v>3.2128290426014199</v>
      </c>
      <c r="BB77" s="7">
        <v>3.2129052285854098</v>
      </c>
      <c r="BC77" s="7">
        <v>3.20948584283378</v>
      </c>
      <c r="BD77" s="7">
        <v>3.2240544451850699</v>
      </c>
      <c r="BE77" s="7">
        <v>3.2332010885006701</v>
      </c>
      <c r="BF77" s="7">
        <v>3.2398895268831498</v>
      </c>
      <c r="BG77" s="7">
        <v>3.2477032281464</v>
      </c>
      <c r="BH77" s="7">
        <v>3.2588044029750498</v>
      </c>
      <c r="BI77" s="7">
        <v>3.2960976231633698</v>
      </c>
      <c r="BJ77" s="7">
        <v>3.3332773871175698</v>
      </c>
      <c r="BK77" s="7">
        <v>3.3701271733957099</v>
      </c>
      <c r="BL77" s="7">
        <v>3.4061375129188201</v>
      </c>
    </row>
    <row r="78" spans="1:64">
      <c r="A78" s="7" t="s">
        <v>257</v>
      </c>
      <c r="B78" s="7" t="s">
        <v>626</v>
      </c>
      <c r="C78" s="7" t="s">
        <v>528</v>
      </c>
      <c r="D78" s="7" t="s">
        <v>529</v>
      </c>
      <c r="E78" s="7">
        <v>7.32805062023772</v>
      </c>
      <c r="F78" s="7">
        <v>7.4543849922545302</v>
      </c>
      <c r="G78" s="7">
        <v>7.5935962720866401</v>
      </c>
      <c r="H78" s="7">
        <v>7.7439511737570399</v>
      </c>
      <c r="I78" s="7">
        <v>7.8968159694468802</v>
      </c>
      <c r="J78" s="7">
        <v>8.0503033972347797</v>
      </c>
      <c r="K78" s="7">
        <v>8.2668957229844704</v>
      </c>
      <c r="L78" s="7">
        <v>8.4821568668472906</v>
      </c>
      <c r="M78" s="7">
        <v>8.7008470134244007</v>
      </c>
      <c r="N78" s="7">
        <v>8.9322332615306195</v>
      </c>
      <c r="O78" s="7">
        <v>9.18133990234079</v>
      </c>
      <c r="P78" s="7">
        <v>9.4861514932885207</v>
      </c>
      <c r="Q78" s="7">
        <v>9.7957891043375795</v>
      </c>
      <c r="R78" s="7">
        <v>10.1013462644071</v>
      </c>
      <c r="S78" s="7">
        <v>10.389869368191199</v>
      </c>
      <c r="T78" s="7">
        <v>10.6538406683636</v>
      </c>
      <c r="U78" s="7">
        <v>10.998034190760199</v>
      </c>
      <c r="V78" s="7">
        <v>11.309747011332799</v>
      </c>
      <c r="W78" s="7">
        <v>11.5867339518798</v>
      </c>
      <c r="X78" s="7">
        <v>11.8241711718603</v>
      </c>
      <c r="Y78" s="7">
        <v>12.0193983471599</v>
      </c>
      <c r="Z78" s="7">
        <v>12.150555541348499</v>
      </c>
      <c r="AA78" s="7">
        <v>12.2469442203884</v>
      </c>
      <c r="AB78" s="7">
        <v>12.3258959256531</v>
      </c>
      <c r="AC78" s="7">
        <v>12.411736498722201</v>
      </c>
      <c r="AD78" s="7">
        <v>12.5222857049776</v>
      </c>
      <c r="AE78" s="7">
        <v>12.692955720506999</v>
      </c>
      <c r="AF78" s="7">
        <v>12.876040686782</v>
      </c>
      <c r="AG78" s="7">
        <v>13.066390490632401</v>
      </c>
      <c r="AH78" s="7">
        <v>13.2551890000532</v>
      </c>
      <c r="AI78" s="7">
        <v>13.4354117971539</v>
      </c>
      <c r="AJ78" s="7">
        <v>13.6412422483999</v>
      </c>
      <c r="AK78" s="7">
        <v>13.828827980594401</v>
      </c>
      <c r="AL78" s="7">
        <v>13.9981769746336</v>
      </c>
      <c r="AM78" s="7">
        <v>14.1485437691298</v>
      </c>
      <c r="AN78" s="7">
        <v>14.281193317842</v>
      </c>
      <c r="AO78" s="7">
        <v>14.435507717668299</v>
      </c>
      <c r="AP78" s="7">
        <v>14.581076008017501</v>
      </c>
      <c r="AQ78" s="7">
        <v>14.720960016978299</v>
      </c>
      <c r="AR78" s="7">
        <v>14.857167587017299</v>
      </c>
      <c r="AS78" s="7">
        <v>14.9939263146898</v>
      </c>
      <c r="AT78" s="7">
        <v>15.2071819565782</v>
      </c>
      <c r="AU78" s="7">
        <v>15.4161246304211</v>
      </c>
      <c r="AV78" s="7">
        <v>15.622182348774</v>
      </c>
      <c r="AW78" s="7">
        <v>15.8253738432748</v>
      </c>
      <c r="AX78" s="7">
        <v>16.027052666827299</v>
      </c>
      <c r="AY78" s="7">
        <v>16.1992696908436</v>
      </c>
      <c r="AZ78" s="7">
        <v>16.3577707395551</v>
      </c>
      <c r="BA78" s="7">
        <v>16.5460746028395</v>
      </c>
      <c r="BB78" s="7">
        <v>16.825120145736001</v>
      </c>
      <c r="BC78" s="7">
        <v>17.229566911216299</v>
      </c>
      <c r="BD78" s="7">
        <v>17.733140285838399</v>
      </c>
      <c r="BE78" s="7">
        <v>18.343844706238698</v>
      </c>
      <c r="BF78" s="7">
        <v>19.010781797034799</v>
      </c>
      <c r="BG78" s="7">
        <v>19.658894011089799</v>
      </c>
      <c r="BH78" s="7">
        <v>20.244376972451999</v>
      </c>
      <c r="BI78" s="7">
        <v>20.790954347744201</v>
      </c>
      <c r="BJ78" s="7">
        <v>21.2787526007594</v>
      </c>
      <c r="BK78" s="7">
        <v>21.720787545522199</v>
      </c>
      <c r="BL78" s="7">
        <v>22.140644623904301</v>
      </c>
    </row>
    <row r="79" spans="1:64">
      <c r="A79" s="7" t="s">
        <v>72</v>
      </c>
      <c r="B79" s="7" t="s">
        <v>627</v>
      </c>
      <c r="C79" s="7" t="s">
        <v>528</v>
      </c>
      <c r="D79" s="7" t="s">
        <v>529</v>
      </c>
      <c r="E79" s="7">
        <v>2.1635098009815001</v>
      </c>
      <c r="F79" s="7">
        <v>2.1465982728011599</v>
      </c>
      <c r="G79" s="7">
        <v>2.14815078320468</v>
      </c>
      <c r="H79" s="7">
        <v>2.1577242816180902</v>
      </c>
      <c r="I79" s="7">
        <v>2.1627284470704198</v>
      </c>
      <c r="J79" s="7">
        <v>2.1611404234774798</v>
      </c>
      <c r="K79" s="7">
        <v>2.1779833922469201</v>
      </c>
      <c r="L79" s="7">
        <v>2.1916836926027901</v>
      </c>
      <c r="M79" s="7">
        <v>2.2056760331903602</v>
      </c>
      <c r="N79" s="7">
        <v>2.22619402633685</v>
      </c>
      <c r="O79" s="7">
        <v>2.2537180969797999</v>
      </c>
      <c r="P79" s="7">
        <v>2.3000742990961802</v>
      </c>
      <c r="Q79" s="7">
        <v>2.3433988401824499</v>
      </c>
      <c r="R79" s="7">
        <v>2.3851459383763598</v>
      </c>
      <c r="S79" s="7">
        <v>2.4277742896810302</v>
      </c>
      <c r="T79" s="7">
        <v>2.4743941480266201</v>
      </c>
      <c r="U79" s="7">
        <v>2.5170323900489699</v>
      </c>
      <c r="V79" s="7">
        <v>2.5465655795793398</v>
      </c>
      <c r="W79" s="7">
        <v>2.5620996975629402</v>
      </c>
      <c r="X79" s="7">
        <v>2.56650337443793</v>
      </c>
      <c r="Y79" s="7">
        <v>2.5634850552567499</v>
      </c>
      <c r="Z79" s="7">
        <v>2.62695058991953</v>
      </c>
      <c r="AA79" s="7">
        <v>2.6880948105584501</v>
      </c>
      <c r="AB79" s="7">
        <v>2.7378675617836401</v>
      </c>
      <c r="AC79" s="7">
        <v>2.7672334660512798</v>
      </c>
      <c r="AD79" s="7">
        <v>2.7754557268799802</v>
      </c>
      <c r="AE79" s="7">
        <v>2.8345247057284699</v>
      </c>
      <c r="AF79" s="7">
        <v>2.8771805376408102</v>
      </c>
      <c r="AG79" s="7">
        <v>2.9060904928554598</v>
      </c>
      <c r="AH79" s="7">
        <v>2.9231542077356401</v>
      </c>
      <c r="AI79" s="7">
        <v>2.9306603456345499</v>
      </c>
      <c r="AJ79" s="7">
        <v>2.9620574353312001</v>
      </c>
      <c r="AK79" s="7">
        <v>2.9848119935148398</v>
      </c>
      <c r="AL79" s="7">
        <v>3.0006768543623998</v>
      </c>
      <c r="AM79" s="7">
        <v>3.0132874613542899</v>
      </c>
      <c r="AN79" s="7">
        <v>3.0207950478769701</v>
      </c>
      <c r="AO79" s="7">
        <v>3.0977095460653299</v>
      </c>
      <c r="AP79" s="7">
        <v>3.1783595042990398</v>
      </c>
      <c r="AQ79" s="7">
        <v>3.2589854241105201</v>
      </c>
      <c r="AR79" s="7">
        <v>3.33745502621223</v>
      </c>
      <c r="AS79" s="7">
        <v>3.4152644986596901</v>
      </c>
      <c r="AT79" s="7">
        <v>3.53754952851921</v>
      </c>
      <c r="AU79" s="7">
        <v>3.65958219309984</v>
      </c>
      <c r="AV79" s="7">
        <v>3.78910787720752</v>
      </c>
      <c r="AW79" s="7">
        <v>3.9329469591372601</v>
      </c>
      <c r="AX79" s="7">
        <v>4.0945516331468701</v>
      </c>
      <c r="AY79" s="7">
        <v>4.237621848841</v>
      </c>
      <c r="AZ79" s="7">
        <v>4.3835731113742096</v>
      </c>
      <c r="BA79" s="7">
        <v>4.5313185727754197</v>
      </c>
      <c r="BB79" s="7">
        <v>4.6766951291942602</v>
      </c>
      <c r="BC79" s="7">
        <v>4.8186941887701797</v>
      </c>
      <c r="BD79" s="7">
        <v>4.9094966813326604</v>
      </c>
      <c r="BE79" s="7">
        <v>4.9747476790868701</v>
      </c>
      <c r="BF79" s="7">
        <v>5.0098890028742797</v>
      </c>
      <c r="BG79" s="7">
        <v>5.0092734401058099</v>
      </c>
      <c r="BH79" s="7">
        <v>4.9727903921936596</v>
      </c>
      <c r="BI79" s="7">
        <v>5.1377867237353598</v>
      </c>
      <c r="BJ79" s="7">
        <v>5.2920991180214703</v>
      </c>
      <c r="BK79" s="7">
        <v>5.4496804126395197</v>
      </c>
      <c r="BL79" s="7">
        <v>5.6242295941471099</v>
      </c>
    </row>
    <row r="80" spans="1:64">
      <c r="A80" s="7" t="s">
        <v>440</v>
      </c>
      <c r="B80" s="7" t="s">
        <v>628</v>
      </c>
      <c r="C80" s="7" t="s">
        <v>528</v>
      </c>
      <c r="D80" s="7" t="s">
        <v>529</v>
      </c>
      <c r="E80" s="7">
        <v>11.6510717260423</v>
      </c>
      <c r="F80" s="7">
        <v>11.721415322084701</v>
      </c>
      <c r="G80" s="7">
        <v>11.802905840875701</v>
      </c>
      <c r="H80" s="7">
        <v>11.896481781035501</v>
      </c>
      <c r="I80" s="7">
        <v>11.9971958569677</v>
      </c>
      <c r="J80" s="7">
        <v>12.104265129839099</v>
      </c>
      <c r="K80" s="7">
        <v>12.2715588566334</v>
      </c>
      <c r="L80" s="7">
        <v>12.437168792471301</v>
      </c>
      <c r="M80" s="7">
        <v>12.594320128452001</v>
      </c>
      <c r="N80" s="7">
        <v>12.734810463113799</v>
      </c>
      <c r="O80" s="7">
        <v>12.8547657470109</v>
      </c>
      <c r="P80" s="7">
        <v>13.026124880987201</v>
      </c>
      <c r="Q80" s="7">
        <v>13.160875116206</v>
      </c>
      <c r="R80" s="7">
        <v>13.2698379498528</v>
      </c>
      <c r="S80" s="7">
        <v>13.3697676993069</v>
      </c>
      <c r="T80" s="7">
        <v>13.468424350659999</v>
      </c>
      <c r="U80" s="7">
        <v>13.629288442590299</v>
      </c>
      <c r="V80" s="7">
        <v>13.8013391606169</v>
      </c>
      <c r="W80" s="7">
        <v>13.944013594715299</v>
      </c>
      <c r="X80" s="7">
        <v>13.9924144624681</v>
      </c>
      <c r="Y80" s="7">
        <v>13.9162318028127</v>
      </c>
      <c r="Z80" s="7">
        <v>13.7937717462901</v>
      </c>
      <c r="AA80" s="7">
        <v>13.538517831223899</v>
      </c>
      <c r="AB80" s="7">
        <v>13.237097193176799</v>
      </c>
      <c r="AC80" s="7">
        <v>13.0124418440742</v>
      </c>
      <c r="AD80" s="7">
        <v>12.930729625751599</v>
      </c>
      <c r="AE80" s="7">
        <v>13.0135016169603</v>
      </c>
      <c r="AF80" s="7">
        <v>13.2247722490069</v>
      </c>
      <c r="AG80" s="7">
        <v>13.5125344479618</v>
      </c>
      <c r="AH80" s="7">
        <v>13.797333621916501</v>
      </c>
      <c r="AI80" s="7">
        <v>14.036024837026</v>
      </c>
      <c r="AJ80" s="7">
        <v>14.314191793956001</v>
      </c>
      <c r="AK80" s="7">
        <v>14.5510595591075</v>
      </c>
      <c r="AL80" s="7">
        <v>14.7582321267833</v>
      </c>
      <c r="AM80" s="7">
        <v>14.9575241037794</v>
      </c>
      <c r="AN80" s="7">
        <v>15.160289216830501</v>
      </c>
      <c r="AO80" s="7">
        <v>15.373531482023999</v>
      </c>
      <c r="AP80" s="7">
        <v>15.572090999519601</v>
      </c>
      <c r="AQ80" s="7">
        <v>15.754902544212801</v>
      </c>
      <c r="AR80" s="7">
        <v>15.917185124565099</v>
      </c>
      <c r="AS80" s="7">
        <v>16.0573694567912</v>
      </c>
      <c r="AT80" s="7">
        <v>16.169326176224999</v>
      </c>
      <c r="AU80" s="7">
        <v>16.270197562712202</v>
      </c>
      <c r="AV80" s="7">
        <v>16.357089210661101</v>
      </c>
      <c r="AW80" s="7">
        <v>16.423641834149301</v>
      </c>
      <c r="AX80" s="7">
        <v>16.4718996738996</v>
      </c>
      <c r="AY80" s="7">
        <v>16.514310459590899</v>
      </c>
      <c r="AZ80" s="7">
        <v>16.526619930131002</v>
      </c>
      <c r="BA80" s="7">
        <v>16.5495390417049</v>
      </c>
      <c r="BB80" s="7">
        <v>16.6452387081507</v>
      </c>
      <c r="BC80" s="7">
        <v>16.852031177714</v>
      </c>
      <c r="BD80" s="7">
        <v>17.135283766577899</v>
      </c>
      <c r="BE80" s="7">
        <v>17.516940858915</v>
      </c>
      <c r="BF80" s="7">
        <v>17.9687879170855</v>
      </c>
      <c r="BG80" s="7">
        <v>18.4358568734709</v>
      </c>
      <c r="BH80" s="7">
        <v>18.8811152898537</v>
      </c>
      <c r="BI80" s="7">
        <v>19.2841249271119</v>
      </c>
      <c r="BJ80" s="7">
        <v>19.668996768770899</v>
      </c>
      <c r="BK80" s="7">
        <v>20.034624746988101</v>
      </c>
      <c r="BL80" s="7">
        <v>20.3913702817859</v>
      </c>
    </row>
    <row r="81" spans="1:64">
      <c r="A81" s="7" t="s">
        <v>90</v>
      </c>
      <c r="B81" s="7" t="s">
        <v>629</v>
      </c>
      <c r="C81" s="7" t="s">
        <v>528</v>
      </c>
      <c r="D81" s="7" t="s">
        <v>529</v>
      </c>
    </row>
    <row r="82" spans="1:64">
      <c r="A82" s="7" t="s">
        <v>630</v>
      </c>
      <c r="B82" s="7" t="s">
        <v>631</v>
      </c>
      <c r="C82" s="7" t="s">
        <v>528</v>
      </c>
      <c r="D82" s="7" t="s">
        <v>529</v>
      </c>
      <c r="E82" s="7">
        <v>3.4663252010603398</v>
      </c>
      <c r="F82" s="7">
        <v>3.46817033876165</v>
      </c>
      <c r="G82" s="7">
        <v>3.44754787088057</v>
      </c>
      <c r="H82" s="7">
        <v>3.4121379592672199</v>
      </c>
      <c r="I82" s="7">
        <v>3.3783783783783798</v>
      </c>
      <c r="J82" s="7">
        <v>3.3488425527026302</v>
      </c>
      <c r="K82" s="7">
        <v>3.3344405078240298</v>
      </c>
      <c r="L82" s="7">
        <v>3.3104232155859799</v>
      </c>
      <c r="M82" s="7">
        <v>3.2917722819757498</v>
      </c>
      <c r="N82" s="7">
        <v>3.2770803890597699</v>
      </c>
      <c r="O82" s="7">
        <v>3.2629402282755602</v>
      </c>
      <c r="P82" s="7">
        <v>3.3971199381463202</v>
      </c>
      <c r="Q82" s="7">
        <v>3.5581817305993999</v>
      </c>
      <c r="R82" s="7">
        <v>3.7353460735506698</v>
      </c>
      <c r="S82" s="7">
        <v>3.9292290449123399</v>
      </c>
      <c r="T82" s="7">
        <v>4.1407933088328504</v>
      </c>
      <c r="U82" s="7">
        <v>4.0428209630055498</v>
      </c>
      <c r="V82" s="7">
        <v>3.9299658000665798</v>
      </c>
      <c r="W82" s="7">
        <v>3.80238730680118</v>
      </c>
      <c r="X82" s="7">
        <v>3.6572741324786899</v>
      </c>
      <c r="Y82" s="7">
        <v>3.50473056355409</v>
      </c>
      <c r="Z82" s="7">
        <v>3.51882051893985</v>
      </c>
      <c r="AA82" s="7">
        <v>3.5174075783212801</v>
      </c>
      <c r="AB82" s="7">
        <v>3.5136241302757099</v>
      </c>
      <c r="AC82" s="7">
        <v>3.5014123444918601</v>
      </c>
      <c r="AD82" s="7">
        <v>3.4901914992993901</v>
      </c>
      <c r="AE82" s="7">
        <v>3.5026449007451199</v>
      </c>
      <c r="AF82" s="7">
        <v>3.5085964502828402</v>
      </c>
      <c r="AG82" s="7">
        <v>3.5190520193509802</v>
      </c>
      <c r="AH82" s="7">
        <v>3.5138267220940498</v>
      </c>
      <c r="AI82" s="7">
        <v>3.5087901475581802</v>
      </c>
      <c r="AJ82" s="7">
        <v>3.5364989369241702</v>
      </c>
      <c r="AK82" s="7">
        <v>3.5329276351478001</v>
      </c>
      <c r="AL82" s="7">
        <v>3.4961266419669901</v>
      </c>
      <c r="AM82" s="7">
        <v>3.4584551542016402</v>
      </c>
      <c r="AN82" s="7">
        <v>3.45953184722261</v>
      </c>
      <c r="AO82" s="7">
        <v>3.5256321488908</v>
      </c>
      <c r="AP82" s="7">
        <v>3.60066371681416</v>
      </c>
      <c r="AQ82" s="7">
        <v>3.6642392429395199</v>
      </c>
      <c r="AR82" s="7">
        <v>3.6843228398326202</v>
      </c>
      <c r="AS82" s="7">
        <v>3.6489078415671998</v>
      </c>
      <c r="AT82" s="7">
        <v>3.7313502467972302</v>
      </c>
      <c r="AU82" s="7">
        <v>3.7942632906661702</v>
      </c>
      <c r="AV82" s="7">
        <v>3.8381306068231398</v>
      </c>
      <c r="AW82" s="7">
        <v>3.8696365767878098</v>
      </c>
      <c r="AX82" s="7">
        <v>3.8886637959464401</v>
      </c>
      <c r="AY82" s="7">
        <v>3.7771303299769401</v>
      </c>
      <c r="AZ82" s="7">
        <v>3.6431006089387599</v>
      </c>
      <c r="BA82" s="7">
        <v>3.4932346947644901</v>
      </c>
      <c r="BB82" s="7">
        <v>3.3493566399611598</v>
      </c>
      <c r="BC82" s="7">
        <v>3.21831485458309</v>
      </c>
      <c r="BD82" s="7">
        <v>3.21894635089415</v>
      </c>
      <c r="BE82" s="7">
        <v>3.2438328899776101</v>
      </c>
      <c r="BF82" s="7">
        <v>3.2928648301644499</v>
      </c>
      <c r="BG82" s="7">
        <v>3.3588965619939302</v>
      </c>
      <c r="BH82" s="7">
        <v>3.4418476514073202</v>
      </c>
      <c r="BI82" s="7">
        <v>3.6211042054166902</v>
      </c>
      <c r="BJ82" s="7">
        <v>3.8067809687867298</v>
      </c>
      <c r="BK82" s="7">
        <v>3.9968039772727302</v>
      </c>
      <c r="BL82" s="7">
        <v>4.1927689671835902</v>
      </c>
    </row>
    <row r="83" spans="1:64">
      <c r="A83" s="7" t="s">
        <v>191</v>
      </c>
      <c r="B83" s="7" t="s">
        <v>632</v>
      </c>
      <c r="C83" s="7" t="s">
        <v>528</v>
      </c>
      <c r="D83" s="7" t="s">
        <v>529</v>
      </c>
      <c r="E83" s="7">
        <v>7.5591701801456503</v>
      </c>
      <c r="F83" s="7">
        <v>7.5644673081599603</v>
      </c>
      <c r="G83" s="7">
        <v>7.5415568946599496</v>
      </c>
      <c r="H83" s="7">
        <v>7.4948800185478603</v>
      </c>
      <c r="I83" s="7">
        <v>7.4237704683793897</v>
      </c>
      <c r="J83" s="7">
        <v>7.3303072403119103</v>
      </c>
      <c r="K83" s="7">
        <v>7.2740060981896901</v>
      </c>
      <c r="L83" s="7">
        <v>7.1958040569686599</v>
      </c>
      <c r="M83" s="7">
        <v>7.0971037496067302</v>
      </c>
      <c r="N83" s="7">
        <v>6.9810922260346304</v>
      </c>
      <c r="O83" s="7">
        <v>6.8489803398527798</v>
      </c>
      <c r="P83" s="7">
        <v>6.80837744104773</v>
      </c>
      <c r="Q83" s="7">
        <v>6.7521219413311</v>
      </c>
      <c r="R83" s="7">
        <v>6.6795094073075196</v>
      </c>
      <c r="S83" s="7">
        <v>6.5883461311840099</v>
      </c>
      <c r="T83" s="7">
        <v>6.4782498579229602</v>
      </c>
      <c r="U83" s="7">
        <v>6.4254417132092101</v>
      </c>
      <c r="V83" s="7">
        <v>6.3505630272604296</v>
      </c>
      <c r="W83" s="7">
        <v>6.2624534553236098</v>
      </c>
      <c r="X83" s="7">
        <v>6.1689814161639296</v>
      </c>
      <c r="Y83" s="7">
        <v>6.0750790276569298</v>
      </c>
      <c r="Z83" s="7">
        <v>6.0423313674304699</v>
      </c>
      <c r="AA83" s="7">
        <v>6.0034296336051698</v>
      </c>
      <c r="AB83" s="7">
        <v>5.9579548019860704</v>
      </c>
      <c r="AC83" s="7">
        <v>5.9015171745651296</v>
      </c>
      <c r="AD83" s="7">
        <v>5.8352718145635203</v>
      </c>
      <c r="AE83" s="7">
        <v>5.8084955202529702</v>
      </c>
      <c r="AF83" s="7">
        <v>5.76861238609537</v>
      </c>
      <c r="AG83" s="7">
        <v>5.7222898063260903</v>
      </c>
      <c r="AH83" s="7">
        <v>5.6751516437500502</v>
      </c>
      <c r="AI83" s="7">
        <v>5.6327199501204896</v>
      </c>
      <c r="AJ83" s="7">
        <v>5.6123133934491598</v>
      </c>
      <c r="AK83" s="7">
        <v>5.5864924360075401</v>
      </c>
      <c r="AL83" s="7">
        <v>5.5560518869115496</v>
      </c>
      <c r="AM83" s="7">
        <v>5.5203333159928301</v>
      </c>
      <c r="AN83" s="7">
        <v>5.4797197279864598</v>
      </c>
      <c r="AO83" s="7">
        <v>5.4474799070941797</v>
      </c>
      <c r="AP83" s="7">
        <v>5.4046215932528296</v>
      </c>
      <c r="AQ83" s="7">
        <v>5.3514303955092899</v>
      </c>
      <c r="AR83" s="7">
        <v>5.2875104666019501</v>
      </c>
      <c r="AS83" s="7">
        <v>5.2134553388257503</v>
      </c>
      <c r="AT83" s="7">
        <v>5.1403692995962604</v>
      </c>
      <c r="AU83" s="7">
        <v>5.0508610083713998</v>
      </c>
      <c r="AV83" s="7">
        <v>4.9482064891704498</v>
      </c>
      <c r="AW83" s="7">
        <v>4.8333019401017099</v>
      </c>
      <c r="AX83" s="7">
        <v>4.7090753364318703</v>
      </c>
      <c r="AY83" s="7">
        <v>4.6033568459855996</v>
      </c>
      <c r="AZ83" s="7">
        <v>4.4852044887357199</v>
      </c>
      <c r="BA83" s="7">
        <v>4.3586602921226998</v>
      </c>
      <c r="BB83" s="7">
        <v>4.2270263517510003</v>
      </c>
      <c r="BC83" s="7">
        <v>4.0917654881968302</v>
      </c>
      <c r="BD83" s="7">
        <v>4.0003917762601402</v>
      </c>
      <c r="BE83" s="7">
        <v>3.9063669855436598</v>
      </c>
      <c r="BF83" s="7">
        <v>3.8110783783352402</v>
      </c>
      <c r="BG83" s="7">
        <v>3.71706125915702</v>
      </c>
      <c r="BH83" s="7">
        <v>3.6266112710159599</v>
      </c>
      <c r="BI83" s="7">
        <v>3.60585554962889</v>
      </c>
      <c r="BJ83" s="7">
        <v>3.5846171802619402</v>
      </c>
      <c r="BK83" s="7">
        <v>3.5639074683559202</v>
      </c>
      <c r="BL83" s="7">
        <v>3.5447272573287298</v>
      </c>
    </row>
    <row r="84" spans="1:64">
      <c r="A84" s="40" t="s">
        <v>444</v>
      </c>
      <c r="B84" s="7" t="s">
        <v>633</v>
      </c>
      <c r="C84" s="7" t="s">
        <v>528</v>
      </c>
      <c r="D84" s="7" t="s">
        <v>529</v>
      </c>
      <c r="E84" s="7">
        <v>11.767376666779599</v>
      </c>
      <c r="F84" s="7">
        <v>11.861803063615399</v>
      </c>
      <c r="G84" s="7">
        <v>11.9464710945044</v>
      </c>
      <c r="H84" s="7">
        <v>12.027025956063801</v>
      </c>
      <c r="I84" s="7">
        <v>12.108123432673301</v>
      </c>
      <c r="J84" s="7">
        <v>12.196757609808801</v>
      </c>
      <c r="K84" s="7">
        <v>12.3639691407929</v>
      </c>
      <c r="L84" s="7">
        <v>12.538005407813801</v>
      </c>
      <c r="M84" s="7">
        <v>12.7108888542089</v>
      </c>
      <c r="N84" s="7">
        <v>12.875691417635499</v>
      </c>
      <c r="O84" s="7">
        <v>13.031920114807299</v>
      </c>
      <c r="P84" s="7">
        <v>13.2687263095776</v>
      </c>
      <c r="Q84" s="7">
        <v>13.483542615744399</v>
      </c>
      <c r="R84" s="7">
        <v>13.6817957038259</v>
      </c>
      <c r="S84" s="7">
        <v>13.869170017734801</v>
      </c>
      <c r="T84" s="7">
        <v>14.047918543295401</v>
      </c>
      <c r="U84" s="7">
        <v>14.292000540752699</v>
      </c>
      <c r="V84" s="7">
        <v>14.5162529194084</v>
      </c>
      <c r="W84" s="7">
        <v>14.7115268815222</v>
      </c>
      <c r="X84" s="7">
        <v>14.858618748058801</v>
      </c>
      <c r="Y84" s="7">
        <v>14.947263676954099</v>
      </c>
      <c r="Z84" s="7">
        <v>15.0543460522172</v>
      </c>
      <c r="AA84" s="7">
        <v>15.0909262377694</v>
      </c>
      <c r="AB84" s="7">
        <v>15.0892202502353</v>
      </c>
      <c r="AC84" s="7">
        <v>15.0954927742848</v>
      </c>
      <c r="AD84" s="7">
        <v>15.135900055789801</v>
      </c>
      <c r="AE84" s="7">
        <v>15.2585404790018</v>
      </c>
      <c r="AF84" s="7">
        <v>15.4084372855013</v>
      </c>
      <c r="AG84" s="7">
        <v>15.560616077829099</v>
      </c>
      <c r="AH84" s="7">
        <v>15.679551078971601</v>
      </c>
      <c r="AI84" s="7">
        <v>15.7488000528438</v>
      </c>
      <c r="AJ84" s="7">
        <v>15.846873105334501</v>
      </c>
      <c r="AK84" s="7">
        <v>15.896959088753199</v>
      </c>
      <c r="AL84" s="7">
        <v>15.9105097290934</v>
      </c>
      <c r="AM84" s="7">
        <v>15.903895024975901</v>
      </c>
      <c r="AN84" s="7">
        <v>15.8881464936415</v>
      </c>
      <c r="AO84" s="7">
        <v>15.9065740890718</v>
      </c>
      <c r="AP84" s="7">
        <v>15.9104947950525</v>
      </c>
      <c r="AQ84" s="7">
        <v>15.9066896867874</v>
      </c>
      <c r="AR84" s="7">
        <v>15.8995796944382</v>
      </c>
      <c r="AS84" s="7">
        <v>15.8931484991788</v>
      </c>
      <c r="AT84" s="7">
        <v>15.9292675118557</v>
      </c>
      <c r="AU84" s="7">
        <v>15.9594192753722</v>
      </c>
      <c r="AV84" s="7">
        <v>15.986522956667701</v>
      </c>
      <c r="AW84" s="7">
        <v>16.0112881396985</v>
      </c>
      <c r="AX84" s="7">
        <v>16.035621311680298</v>
      </c>
      <c r="AY84" s="7">
        <v>16.109828264927199</v>
      </c>
      <c r="AZ84" s="7">
        <v>16.173237001637101</v>
      </c>
      <c r="BA84" s="7">
        <v>16.250878166623501</v>
      </c>
      <c r="BB84" s="7">
        <v>16.377077285929701</v>
      </c>
      <c r="BC84" s="7">
        <v>16.569744427843201</v>
      </c>
      <c r="BD84" s="7">
        <v>16.8081294158021</v>
      </c>
      <c r="BE84" s="7">
        <v>17.1061412302818</v>
      </c>
      <c r="BF84" s="7">
        <v>17.429865601723801</v>
      </c>
      <c r="BG84" s="7">
        <v>17.728029390009901</v>
      </c>
      <c r="BH84" s="7">
        <v>17.9742100784289</v>
      </c>
      <c r="BI84" s="7">
        <v>18.158374564375599</v>
      </c>
      <c r="BJ84" s="7">
        <v>18.291135039590401</v>
      </c>
      <c r="BK84" s="7">
        <v>18.395865674146599</v>
      </c>
      <c r="BL84" s="7">
        <v>18.508695639039701</v>
      </c>
    </row>
    <row r="85" spans="1:64">
      <c r="A85" s="7" t="s">
        <v>25</v>
      </c>
      <c r="B85" s="7" t="s">
        <v>634</v>
      </c>
      <c r="C85" s="7" t="s">
        <v>528</v>
      </c>
      <c r="D85" s="7" t="s">
        <v>529</v>
      </c>
      <c r="E85" s="7">
        <v>8.6410912131402302</v>
      </c>
      <c r="F85" s="7">
        <v>8.4457382917258794</v>
      </c>
      <c r="G85" s="7">
        <v>8.2318024826338796</v>
      </c>
      <c r="H85" s="7">
        <v>8.0184721010688609</v>
      </c>
      <c r="I85" s="7">
        <v>7.8277865546046401</v>
      </c>
      <c r="J85" s="7">
        <v>7.6724448916820096</v>
      </c>
      <c r="K85" s="7">
        <v>7.6568442432725101</v>
      </c>
      <c r="L85" s="7">
        <v>7.6654084422816497</v>
      </c>
      <c r="M85" s="7">
        <v>7.6900184137044301</v>
      </c>
      <c r="N85" s="7">
        <v>7.71705250032793</v>
      </c>
      <c r="O85" s="7">
        <v>7.7403040135852601</v>
      </c>
      <c r="P85" s="7">
        <v>7.8991912416527601</v>
      </c>
      <c r="Q85" s="7">
        <v>8.0303106478417003</v>
      </c>
      <c r="R85" s="7">
        <v>8.1465588839549703</v>
      </c>
      <c r="S85" s="7">
        <v>8.2690885177837199</v>
      </c>
      <c r="T85" s="7">
        <v>8.4093836248437803</v>
      </c>
      <c r="U85" s="7">
        <v>8.6015398542591299</v>
      </c>
      <c r="V85" s="7">
        <v>8.8128749931249803</v>
      </c>
      <c r="W85" s="7">
        <v>9.0155073628039197</v>
      </c>
      <c r="X85" s="7">
        <v>9.1664814661781104</v>
      </c>
      <c r="Y85" s="7">
        <v>9.2462423520272594</v>
      </c>
      <c r="Z85" s="7">
        <v>9.23931539157347</v>
      </c>
      <c r="AA85" s="7">
        <v>9.1673492102978393</v>
      </c>
      <c r="AB85" s="7">
        <v>9.0598511540655799</v>
      </c>
      <c r="AC85" s="7">
        <v>8.9569480473580203</v>
      </c>
      <c r="AD85" s="7">
        <v>8.8845646531658904</v>
      </c>
      <c r="AE85" s="7">
        <v>8.8858871059606201</v>
      </c>
      <c r="AF85" s="7">
        <v>8.8996815388248205</v>
      </c>
      <c r="AG85" s="7">
        <v>8.9508695518042103</v>
      </c>
      <c r="AH85" s="7">
        <v>9.0787996215072706</v>
      </c>
      <c r="AI85" s="7">
        <v>9.3098679043819104</v>
      </c>
      <c r="AJ85" s="7">
        <v>9.7401855354972007</v>
      </c>
      <c r="AK85" s="7">
        <v>10.213296595787799</v>
      </c>
      <c r="AL85" s="7">
        <v>10.6988212803446</v>
      </c>
      <c r="AM85" s="7">
        <v>11.1433536689681</v>
      </c>
      <c r="AN85" s="7">
        <v>11.5209816207353</v>
      </c>
      <c r="AO85" s="7">
        <v>11.913051408462</v>
      </c>
      <c r="AP85" s="7">
        <v>12.2337171657847</v>
      </c>
      <c r="AQ85" s="7">
        <v>12.480947012696999</v>
      </c>
      <c r="AR85" s="7">
        <v>12.690370137011101</v>
      </c>
      <c r="AS85" s="7">
        <v>12.9328476748017</v>
      </c>
      <c r="AT85" s="7">
        <v>13.272534029139999</v>
      </c>
      <c r="AU85" s="7">
        <v>13.6681530024978</v>
      </c>
      <c r="AV85" s="7">
        <v>14.0559797061947</v>
      </c>
      <c r="AW85" s="7">
        <v>14.3415614877695</v>
      </c>
      <c r="AX85" s="7">
        <v>14.4837925707478</v>
      </c>
      <c r="AY85" s="7">
        <v>14.6194733776959</v>
      </c>
      <c r="AZ85" s="7">
        <v>14.599218069595199</v>
      </c>
      <c r="BA85" s="7">
        <v>14.4761028857098</v>
      </c>
      <c r="BB85" s="7">
        <v>14.337634670665899</v>
      </c>
      <c r="BC85" s="7">
        <v>14.2408612234054</v>
      </c>
      <c r="BD85" s="7">
        <v>14.1914135618646</v>
      </c>
      <c r="BE85" s="7">
        <v>14.1831438451655</v>
      </c>
      <c r="BF85" s="7">
        <v>14.211224785431201</v>
      </c>
      <c r="BG85" s="7">
        <v>14.2669796702162</v>
      </c>
      <c r="BH85" s="7">
        <v>14.3489249867613</v>
      </c>
      <c r="BI85" s="7">
        <v>14.498101084560901</v>
      </c>
      <c r="BJ85" s="7">
        <v>14.6735263860049</v>
      </c>
      <c r="BK85" s="7">
        <v>14.865491431052501</v>
      </c>
      <c r="BL85" s="7">
        <v>15.0610556287397</v>
      </c>
    </row>
    <row r="86" spans="1:64">
      <c r="A86" s="7" t="s">
        <v>272</v>
      </c>
      <c r="B86" s="7" t="s">
        <v>635</v>
      </c>
      <c r="C86" s="7" t="s">
        <v>528</v>
      </c>
      <c r="D86" s="7" t="s">
        <v>529</v>
      </c>
      <c r="E86" s="7">
        <v>2.3449375530313201</v>
      </c>
      <c r="F86" s="7">
        <v>2.3567325881843599</v>
      </c>
      <c r="G86" s="7">
        <v>2.3675719258464198</v>
      </c>
      <c r="H86" s="7">
        <v>2.3761814195829198</v>
      </c>
      <c r="I86" s="7">
        <v>2.3805125462623802</v>
      </c>
      <c r="J86" s="7">
        <v>2.3806918119618699</v>
      </c>
      <c r="K86" s="7">
        <v>2.4088285559293499</v>
      </c>
      <c r="L86" s="7">
        <v>2.4297895817714998</v>
      </c>
      <c r="M86" s="7">
        <v>2.4446602105081001</v>
      </c>
      <c r="N86" s="7">
        <v>2.45510131144135</v>
      </c>
      <c r="O86" s="7">
        <v>2.4621386652960102</v>
      </c>
      <c r="P86" s="7">
        <v>2.4883197202706202</v>
      </c>
      <c r="Q86" s="7">
        <v>2.5091035600448199</v>
      </c>
      <c r="R86" s="7">
        <v>2.52549202848753</v>
      </c>
      <c r="S86" s="7">
        <v>2.5381717130107502</v>
      </c>
      <c r="T86" s="7">
        <v>2.5483414390584498</v>
      </c>
      <c r="U86" s="7">
        <v>2.58523124196932</v>
      </c>
      <c r="V86" s="7">
        <v>2.6157207979027799</v>
      </c>
      <c r="W86" s="7">
        <v>2.6404070683432601</v>
      </c>
      <c r="X86" s="7">
        <v>2.6591453057264198</v>
      </c>
      <c r="Y86" s="7">
        <v>2.6719962055390898</v>
      </c>
      <c r="Z86" s="7">
        <v>2.6946793476972601</v>
      </c>
      <c r="AA86" s="7">
        <v>2.7111740924736099</v>
      </c>
      <c r="AB86" s="7">
        <v>2.7229896352497098</v>
      </c>
      <c r="AC86" s="7">
        <v>2.7317127827137</v>
      </c>
      <c r="AD86" s="7">
        <v>2.7385997996028202</v>
      </c>
      <c r="AE86" s="7">
        <v>2.7608089640608502</v>
      </c>
      <c r="AF86" s="7">
        <v>2.77844168039586</v>
      </c>
      <c r="AG86" s="7">
        <v>2.7921476109414498</v>
      </c>
      <c r="AH86" s="7">
        <v>2.8024560017445301</v>
      </c>
      <c r="AI86" s="7">
        <v>2.8102498856550202</v>
      </c>
      <c r="AJ86" s="7">
        <v>2.83007571264638</v>
      </c>
      <c r="AK86" s="7">
        <v>2.8461856309734901</v>
      </c>
      <c r="AL86" s="7">
        <v>2.85945067181399</v>
      </c>
      <c r="AM86" s="7">
        <v>2.8703499416786</v>
      </c>
      <c r="AN86" s="7">
        <v>2.8797011788546398</v>
      </c>
      <c r="AO86" s="7">
        <v>2.8919462601451702</v>
      </c>
      <c r="AP86" s="7">
        <v>2.8969592637438701</v>
      </c>
      <c r="AQ86" s="7">
        <v>2.8957208839974999</v>
      </c>
      <c r="AR86" s="7">
        <v>2.8891273018976502</v>
      </c>
      <c r="AS86" s="7">
        <v>2.87805977699092</v>
      </c>
      <c r="AT86" s="7">
        <v>2.8763581058755698</v>
      </c>
      <c r="AU86" s="7">
        <v>2.8696980462829398</v>
      </c>
      <c r="AV86" s="7">
        <v>2.8585467611816102</v>
      </c>
      <c r="AW86" s="7">
        <v>2.8424399159414802</v>
      </c>
      <c r="AX86" s="7">
        <v>2.8220724410696301</v>
      </c>
      <c r="AY86" s="7">
        <v>2.82780483805058</v>
      </c>
      <c r="AZ86" s="7">
        <v>2.8267789865034501</v>
      </c>
      <c r="BA86" s="7">
        <v>2.8244183616199798</v>
      </c>
      <c r="BB86" s="7">
        <v>2.8271221557788002</v>
      </c>
      <c r="BC86" s="7">
        <v>2.83800166580447</v>
      </c>
      <c r="BD86" s="7">
        <v>2.8736185442784299</v>
      </c>
      <c r="BE86" s="7">
        <v>2.9132477703686499</v>
      </c>
      <c r="BF86" s="7">
        <v>2.9519974428402098</v>
      </c>
      <c r="BG86" s="7">
        <v>2.98285663784934</v>
      </c>
      <c r="BH86" s="7">
        <v>3.0037913110984702</v>
      </c>
      <c r="BI86" s="7">
        <v>3.0306954107242299</v>
      </c>
      <c r="BJ86" s="7">
        <v>3.0498053583499298</v>
      </c>
      <c r="BK86" s="7">
        <v>3.06889800693396</v>
      </c>
      <c r="BL86" s="7">
        <v>3.0973221781311602</v>
      </c>
    </row>
    <row r="87" spans="1:64">
      <c r="A87" s="7" t="s">
        <v>143</v>
      </c>
      <c r="B87" s="7" t="s">
        <v>636</v>
      </c>
      <c r="C87" s="7" t="s">
        <v>528</v>
      </c>
      <c r="D87" s="7" t="s">
        <v>529</v>
      </c>
    </row>
    <row r="88" spans="1:64">
      <c r="A88" s="7" t="s">
        <v>209</v>
      </c>
      <c r="B88" s="7" t="s">
        <v>637</v>
      </c>
      <c r="C88" s="7" t="s">
        <v>528</v>
      </c>
      <c r="D88" s="7" t="s">
        <v>529</v>
      </c>
      <c r="E88" s="7">
        <v>3.4433148777875799</v>
      </c>
      <c r="F88" s="7">
        <v>3.4151683598132401</v>
      </c>
      <c r="G88" s="7">
        <v>3.3672266573702498</v>
      </c>
      <c r="H88" s="7">
        <v>3.30366643830618</v>
      </c>
      <c r="I88" s="7">
        <v>3.23061332214108</v>
      </c>
      <c r="J88" s="7">
        <v>3.1509809414460102</v>
      </c>
      <c r="K88" s="7">
        <v>3.15725040779515</v>
      </c>
      <c r="L88" s="7">
        <v>3.15354804921426</v>
      </c>
      <c r="M88" s="7">
        <v>3.1392542589124699</v>
      </c>
      <c r="N88" s="7">
        <v>3.1131812172550601</v>
      </c>
      <c r="O88" s="7">
        <v>3.07586401113945</v>
      </c>
      <c r="P88" s="7">
        <v>3.1102631722894198</v>
      </c>
      <c r="Q88" s="7">
        <v>3.1300998896640801</v>
      </c>
      <c r="R88" s="7">
        <v>3.1373835102333798</v>
      </c>
      <c r="S88" s="7">
        <v>3.1345628307222202</v>
      </c>
      <c r="T88" s="7">
        <v>3.1232521561935598</v>
      </c>
      <c r="U88" s="7">
        <v>3.1780063440370099</v>
      </c>
      <c r="V88" s="7">
        <v>3.2212348697103002</v>
      </c>
      <c r="W88" s="7">
        <v>3.2521431718773699</v>
      </c>
      <c r="X88" s="7">
        <v>3.2697159118828201</v>
      </c>
      <c r="Y88" s="7">
        <v>3.27398394928804</v>
      </c>
      <c r="Z88" s="7">
        <v>3.3234720274823402</v>
      </c>
      <c r="AA88" s="7">
        <v>3.3616553760604999</v>
      </c>
      <c r="AB88" s="7">
        <v>3.3891033395599401</v>
      </c>
      <c r="AC88" s="7">
        <v>3.4060020704563501</v>
      </c>
      <c r="AD88" s="7">
        <v>3.41294407920592</v>
      </c>
      <c r="AE88" s="7">
        <v>3.44943296092065</v>
      </c>
      <c r="AF88" s="7">
        <v>3.47744636312457</v>
      </c>
      <c r="AG88" s="7">
        <v>3.4978268231634799</v>
      </c>
      <c r="AH88" s="7">
        <v>3.5111613747927599</v>
      </c>
      <c r="AI88" s="7">
        <v>3.5185460093638801</v>
      </c>
      <c r="AJ88" s="7">
        <v>3.5444707288009898</v>
      </c>
      <c r="AK88" s="7">
        <v>3.5631722155235002</v>
      </c>
      <c r="AL88" s="7">
        <v>3.5750335717597599</v>
      </c>
      <c r="AM88" s="7">
        <v>3.5799018120872499</v>
      </c>
      <c r="AN88" s="7">
        <v>3.57802500128961</v>
      </c>
      <c r="AO88" s="7">
        <v>3.5646137574757701</v>
      </c>
      <c r="AP88" s="7">
        <v>3.54103816524897</v>
      </c>
      <c r="AQ88" s="7">
        <v>3.50934595430149</v>
      </c>
      <c r="AR88" s="7">
        <v>3.4715446538766002</v>
      </c>
      <c r="AS88" s="7">
        <v>3.4294049192243898</v>
      </c>
      <c r="AT88" s="7">
        <v>3.40195134156366</v>
      </c>
      <c r="AU88" s="7">
        <v>3.36381913316843</v>
      </c>
      <c r="AV88" s="7">
        <v>3.3158678880711099</v>
      </c>
      <c r="AW88" s="7">
        <v>3.2587203104548301</v>
      </c>
      <c r="AX88" s="7">
        <v>3.1928032694368702</v>
      </c>
      <c r="AY88" s="7">
        <v>3.1799128115456199</v>
      </c>
      <c r="AZ88" s="7">
        <v>3.1608413473105399</v>
      </c>
      <c r="BA88" s="7">
        <v>3.1334173683964099</v>
      </c>
      <c r="BB88" s="7">
        <v>3.0942441589210601</v>
      </c>
      <c r="BC88" s="7">
        <v>3.0429517700636199</v>
      </c>
      <c r="BD88" s="7">
        <v>3.0161877504205199</v>
      </c>
      <c r="BE88" s="7">
        <v>2.9774791305057202</v>
      </c>
      <c r="BF88" s="7">
        <v>2.9357236057486298</v>
      </c>
      <c r="BG88" s="7">
        <v>2.9014664358708502</v>
      </c>
      <c r="BH88" s="7">
        <v>2.8797276577997</v>
      </c>
      <c r="BI88" s="7">
        <v>2.8899267525492598</v>
      </c>
      <c r="BJ88" s="7">
        <v>2.90681953763653</v>
      </c>
      <c r="BK88" s="7">
        <v>2.9260224484793498</v>
      </c>
      <c r="BL88" s="7">
        <v>2.9419055901045201</v>
      </c>
    </row>
    <row r="89" spans="1:64">
      <c r="A89" s="7" t="s">
        <v>638</v>
      </c>
      <c r="B89" s="7" t="s">
        <v>639</v>
      </c>
      <c r="C89" s="7" t="s">
        <v>528</v>
      </c>
      <c r="D89" s="7" t="s">
        <v>529</v>
      </c>
      <c r="E89" s="7">
        <v>2.1778017625127699</v>
      </c>
      <c r="F89" s="7">
        <v>2.1938809757145399</v>
      </c>
      <c r="G89" s="7">
        <v>2.2024564747008402</v>
      </c>
      <c r="H89" s="7">
        <v>2.2015215108824902</v>
      </c>
      <c r="I89" s="7">
        <v>2.18958564282305</v>
      </c>
      <c r="J89" s="7">
        <v>2.1672560017174201</v>
      </c>
      <c r="K89" s="7">
        <v>2.1849532345876299</v>
      </c>
      <c r="L89" s="7">
        <v>2.18972456162146</v>
      </c>
      <c r="M89" s="7">
        <v>2.1844355829759499</v>
      </c>
      <c r="N89" s="7">
        <v>2.1691916281790999</v>
      </c>
      <c r="O89" s="7">
        <v>2.1461639499580101</v>
      </c>
      <c r="P89" s="7">
        <v>2.17164872123083</v>
      </c>
      <c r="Q89" s="7">
        <v>2.1899737219399502</v>
      </c>
      <c r="R89" s="7">
        <v>2.2010831007898601</v>
      </c>
      <c r="S89" s="7">
        <v>2.2046780608159402</v>
      </c>
      <c r="T89" s="7">
        <v>2.20064113604418</v>
      </c>
      <c r="U89" s="7">
        <v>2.2298114932637798</v>
      </c>
      <c r="V89" s="7">
        <v>2.25120804775668</v>
      </c>
      <c r="W89" s="7">
        <v>2.2655799482344698</v>
      </c>
      <c r="X89" s="7">
        <v>2.2734642523606898</v>
      </c>
      <c r="Y89" s="7">
        <v>2.2751025506633198</v>
      </c>
      <c r="Z89" s="7">
        <v>2.2890025380980799</v>
      </c>
      <c r="AA89" s="7">
        <v>2.2984369861660201</v>
      </c>
      <c r="AB89" s="7">
        <v>2.30734405504721</v>
      </c>
      <c r="AC89" s="7">
        <v>2.3203995072303201</v>
      </c>
      <c r="AD89" s="7">
        <v>2.3378279859272499</v>
      </c>
      <c r="AE89" s="7">
        <v>2.3519017325478102</v>
      </c>
      <c r="AF89" s="7">
        <v>2.3644351600376901</v>
      </c>
      <c r="AG89" s="7">
        <v>2.3748517363448598</v>
      </c>
      <c r="AH89" s="7">
        <v>2.3806429417835702</v>
      </c>
      <c r="AI89" s="7">
        <v>2.3831275448857401</v>
      </c>
      <c r="AJ89" s="7">
        <v>2.4132821180791701</v>
      </c>
      <c r="AK89" s="7">
        <v>2.4378208715540501</v>
      </c>
      <c r="AL89" s="7">
        <v>2.4579068719588402</v>
      </c>
      <c r="AM89" s="7">
        <v>2.4737436621056998</v>
      </c>
      <c r="AN89" s="7">
        <v>2.48729592627872</v>
      </c>
      <c r="AO89" s="7">
        <v>2.5104566567390298</v>
      </c>
      <c r="AP89" s="7">
        <v>2.5300576580598801</v>
      </c>
      <c r="AQ89" s="7">
        <v>2.5450580514891499</v>
      </c>
      <c r="AR89" s="7">
        <v>2.55658572756322</v>
      </c>
      <c r="AS89" s="7">
        <v>2.56544911865572</v>
      </c>
      <c r="AT89" s="7">
        <v>2.5821389130297301</v>
      </c>
      <c r="AU89" s="7">
        <v>2.59218193768822</v>
      </c>
      <c r="AV89" s="7">
        <v>2.59799644809214</v>
      </c>
      <c r="AW89" s="7">
        <v>2.60209137556489</v>
      </c>
      <c r="AX89" s="7">
        <v>2.6062014288666302</v>
      </c>
      <c r="AY89" s="7">
        <v>2.6240931983197702</v>
      </c>
      <c r="AZ89" s="7">
        <v>2.6375615300930302</v>
      </c>
      <c r="BA89" s="7">
        <v>2.6470370600579498</v>
      </c>
      <c r="BB89" s="7">
        <v>2.6538273460749702</v>
      </c>
      <c r="BC89" s="7">
        <v>2.6582147183018501</v>
      </c>
      <c r="BD89" s="7">
        <v>2.66964694907927</v>
      </c>
      <c r="BE89" s="7">
        <v>2.6771470850855099</v>
      </c>
      <c r="BF89" s="7">
        <v>2.6785496040152501</v>
      </c>
      <c r="BG89" s="7">
        <v>2.6707943807490202</v>
      </c>
      <c r="BH89" s="7">
        <v>2.65362967792661</v>
      </c>
      <c r="BI89" s="7">
        <v>2.6390605340937001</v>
      </c>
      <c r="BJ89" s="7">
        <v>2.6168881999052398</v>
      </c>
      <c r="BK89" s="7">
        <v>2.5899809393823201</v>
      </c>
      <c r="BL89" s="7">
        <v>2.56092543103779</v>
      </c>
    </row>
    <row r="90" spans="1:64">
      <c r="A90" s="7" t="s">
        <v>137</v>
      </c>
      <c r="B90" s="7" t="s">
        <v>640</v>
      </c>
      <c r="C90" s="7" t="s">
        <v>528</v>
      </c>
      <c r="D90" s="7" t="s">
        <v>529</v>
      </c>
      <c r="E90" s="7">
        <v>3.52259890673488</v>
      </c>
      <c r="F90" s="7">
        <v>3.57039056716782</v>
      </c>
      <c r="G90" s="7">
        <v>3.61402677445566</v>
      </c>
      <c r="H90" s="7">
        <v>3.6481257804982898</v>
      </c>
      <c r="I90" s="7">
        <v>3.6655593849912398</v>
      </c>
      <c r="J90" s="7">
        <v>3.66349128179874</v>
      </c>
      <c r="K90" s="7">
        <v>3.6763612415287499</v>
      </c>
      <c r="L90" s="7">
        <v>3.6752301501560698</v>
      </c>
      <c r="M90" s="7">
        <v>3.6692865708843798</v>
      </c>
      <c r="N90" s="7">
        <v>3.6703846148291399</v>
      </c>
      <c r="O90" s="7">
        <v>3.68457412627192</v>
      </c>
      <c r="P90" s="7">
        <v>3.7447589244449899</v>
      </c>
      <c r="Q90" s="7">
        <v>3.80752549749291</v>
      </c>
      <c r="R90" s="7">
        <v>3.8688079037971099</v>
      </c>
      <c r="S90" s="7">
        <v>3.9242471036355999</v>
      </c>
      <c r="T90" s="7">
        <v>3.97264190477931</v>
      </c>
      <c r="U90" s="7">
        <v>4.0381817214224398</v>
      </c>
      <c r="V90" s="7">
        <v>4.0704281380833098</v>
      </c>
      <c r="W90" s="7">
        <v>4.06246519422593</v>
      </c>
      <c r="X90" s="7">
        <v>4.0047707189380501</v>
      </c>
      <c r="Y90" s="7">
        <v>3.8892023175813</v>
      </c>
      <c r="Z90" s="7">
        <v>3.8804191452319601</v>
      </c>
      <c r="AA90" s="7">
        <v>3.8499268884076501</v>
      </c>
      <c r="AB90" s="7">
        <v>3.7995343330037001</v>
      </c>
      <c r="AC90" s="7">
        <v>3.7339241327137098</v>
      </c>
      <c r="AD90" s="7">
        <v>3.6563119508624</v>
      </c>
      <c r="AE90" s="7">
        <v>3.6090987112922699</v>
      </c>
      <c r="AF90" s="7">
        <v>3.5540791932985201</v>
      </c>
      <c r="AG90" s="7">
        <v>3.4910427685695802</v>
      </c>
      <c r="AH90" s="7">
        <v>3.4206691200369099</v>
      </c>
      <c r="AI90" s="7">
        <v>3.34402790637583</v>
      </c>
      <c r="AJ90" s="7">
        <v>3.3102026822466102</v>
      </c>
      <c r="AK90" s="7">
        <v>3.2673102366834899</v>
      </c>
      <c r="AL90" s="7">
        <v>3.2167203521486498</v>
      </c>
      <c r="AM90" s="7">
        <v>3.1591997344201599</v>
      </c>
      <c r="AN90" s="7">
        <v>3.09527264445004</v>
      </c>
      <c r="AO90" s="7">
        <v>3.0730991967289398</v>
      </c>
      <c r="AP90" s="7">
        <v>3.0462424172854998</v>
      </c>
      <c r="AQ90" s="7">
        <v>3.01332933692894</v>
      </c>
      <c r="AR90" s="7">
        <v>2.97180177907132</v>
      </c>
      <c r="AS90" s="7">
        <v>2.9224981915439998</v>
      </c>
      <c r="AT90" s="7">
        <v>2.8981196408460201</v>
      </c>
      <c r="AU90" s="7">
        <v>2.8648343142389598</v>
      </c>
      <c r="AV90" s="7">
        <v>2.8276987933499802</v>
      </c>
      <c r="AW90" s="7">
        <v>2.7915662980817602</v>
      </c>
      <c r="AX90" s="7">
        <v>2.7590283509178901</v>
      </c>
      <c r="AY90" s="7">
        <v>2.7546837536231998</v>
      </c>
      <c r="AZ90" s="7">
        <v>2.7519530046197702</v>
      </c>
      <c r="BA90" s="7">
        <v>2.7459403871352999</v>
      </c>
      <c r="BB90" s="7">
        <v>2.73100791753739</v>
      </c>
      <c r="BC90" s="7">
        <v>2.70662203245897</v>
      </c>
      <c r="BD90" s="7">
        <v>2.70072278179821</v>
      </c>
      <c r="BE90" s="7">
        <v>2.6850818608841598</v>
      </c>
      <c r="BF90" s="7">
        <v>2.6682157797185502</v>
      </c>
      <c r="BG90" s="7">
        <v>2.6619602384017802</v>
      </c>
      <c r="BH90" s="7">
        <v>2.6714222065136899</v>
      </c>
      <c r="BI90" s="7">
        <v>2.7178504946595599</v>
      </c>
      <c r="BJ90" s="7">
        <v>2.7715525847238598</v>
      </c>
      <c r="BK90" s="7">
        <v>2.8237163361526898</v>
      </c>
      <c r="BL90" s="7">
        <v>2.86326045513561</v>
      </c>
    </row>
    <row r="91" spans="1:64">
      <c r="A91" s="7" t="s">
        <v>156</v>
      </c>
      <c r="B91" s="7" t="s">
        <v>641</v>
      </c>
      <c r="C91" s="7" t="s">
        <v>528</v>
      </c>
      <c r="D91" s="7" t="s">
        <v>529</v>
      </c>
      <c r="E91" s="7">
        <v>5.6886497240858001</v>
      </c>
      <c r="F91" s="7">
        <v>5.6845098940844201</v>
      </c>
      <c r="G91" s="7">
        <v>5.6540525286115804</v>
      </c>
      <c r="H91" s="7">
        <v>5.6048872180451097</v>
      </c>
      <c r="I91" s="7">
        <v>5.53769520135394</v>
      </c>
      <c r="J91" s="7">
        <v>5.4563879840752803</v>
      </c>
      <c r="K91" s="7">
        <v>5.4048238837978699</v>
      </c>
      <c r="L91" s="7">
        <v>5.3329449261455197</v>
      </c>
      <c r="M91" s="7">
        <v>5.2499390474027496</v>
      </c>
      <c r="N91" s="7">
        <v>5.16743421052632</v>
      </c>
      <c r="O91" s="7">
        <v>5.0953674888644702</v>
      </c>
      <c r="P91" s="7">
        <v>5.1437864318076896</v>
      </c>
      <c r="Q91" s="7">
        <v>5.1785658771472303</v>
      </c>
      <c r="R91" s="7">
        <v>5.1893418237611897</v>
      </c>
      <c r="S91" s="7">
        <v>5.1578238408253698</v>
      </c>
      <c r="T91" s="7">
        <v>5.0562939796716204</v>
      </c>
      <c r="U91" s="7">
        <v>5.08868294335422</v>
      </c>
      <c r="V91" s="7">
        <v>5.0793703232626903</v>
      </c>
      <c r="W91" s="7">
        <v>5.03341983828303</v>
      </c>
      <c r="X91" s="7">
        <v>4.9446235226051698</v>
      </c>
      <c r="Y91" s="7">
        <v>4.8097659735364804</v>
      </c>
      <c r="Z91" s="7">
        <v>4.6869208015916799</v>
      </c>
      <c r="AA91" s="7">
        <v>4.5856023609598404</v>
      </c>
      <c r="AB91" s="7">
        <v>4.5064015625912504</v>
      </c>
      <c r="AC91" s="7">
        <v>4.4487742495898104</v>
      </c>
      <c r="AD91" s="7">
        <v>4.4238011121271903</v>
      </c>
      <c r="AE91" s="7">
        <v>4.3710012655037804</v>
      </c>
      <c r="AF91" s="7">
        <v>4.3291964875542099</v>
      </c>
      <c r="AG91" s="7">
        <v>4.2948544286651096</v>
      </c>
      <c r="AH91" s="7">
        <v>4.2592592592592604</v>
      </c>
      <c r="AI91" s="7">
        <v>4.2229262288042602</v>
      </c>
      <c r="AJ91" s="7">
        <v>4.1889509833592502</v>
      </c>
      <c r="AK91" s="7">
        <v>4.1380297183331596</v>
      </c>
      <c r="AL91" s="7">
        <v>4.0794402522928301</v>
      </c>
      <c r="AM91" s="7">
        <v>4.0213067055174498</v>
      </c>
      <c r="AN91" s="7">
        <v>3.9664390620973999</v>
      </c>
      <c r="AO91" s="7">
        <v>3.90382531457605</v>
      </c>
      <c r="AP91" s="7">
        <v>3.8398016627521199</v>
      </c>
      <c r="AQ91" s="7">
        <v>3.7744497683046498</v>
      </c>
      <c r="AR91" s="7">
        <v>3.7057600082506799</v>
      </c>
      <c r="AS91" s="7">
        <v>3.63373315890798</v>
      </c>
      <c r="AT91" s="7">
        <v>3.5640670860866299</v>
      </c>
      <c r="AU91" s="7">
        <v>3.49097183406644</v>
      </c>
      <c r="AV91" s="7">
        <v>3.4172462805680799</v>
      </c>
      <c r="AW91" s="7">
        <v>3.3431945647458901</v>
      </c>
      <c r="AX91" s="7">
        <v>3.2705610812036801</v>
      </c>
      <c r="AY91" s="7">
        <v>3.1930054455344599</v>
      </c>
      <c r="AZ91" s="7">
        <v>3.1178538786666898</v>
      </c>
      <c r="BA91" s="7">
        <v>3.0422610473491001</v>
      </c>
      <c r="BB91" s="7">
        <v>2.9651763145256398</v>
      </c>
      <c r="BC91" s="7">
        <v>2.8866971373586701</v>
      </c>
      <c r="BD91" s="7">
        <v>2.8106516370725898</v>
      </c>
      <c r="BE91" s="7">
        <v>2.7308229028375899</v>
      </c>
      <c r="BF91" s="7">
        <v>2.6537212018063698</v>
      </c>
      <c r="BG91" s="7">
        <v>2.5875073622643998</v>
      </c>
      <c r="BH91" s="7">
        <v>2.53549643666436</v>
      </c>
      <c r="BI91" s="7">
        <v>2.5083526720321299</v>
      </c>
      <c r="BJ91" s="7">
        <v>2.4837520067321601</v>
      </c>
      <c r="BK91" s="7">
        <v>2.4578773467789699</v>
      </c>
      <c r="BL91" s="7">
        <v>2.4245088076130599</v>
      </c>
    </row>
    <row r="92" spans="1:64">
      <c r="A92" s="7" t="s">
        <v>315</v>
      </c>
      <c r="B92" s="7" t="s">
        <v>642</v>
      </c>
      <c r="C92" s="7" t="s">
        <v>528</v>
      </c>
      <c r="D92" s="7" t="s">
        <v>529</v>
      </c>
      <c r="E92" s="7">
        <v>7.0468231050727601</v>
      </c>
      <c r="F92" s="7">
        <v>7.1653192414486204</v>
      </c>
      <c r="G92" s="7">
        <v>7.3009387627778404</v>
      </c>
      <c r="H92" s="7">
        <v>7.4504537562627799</v>
      </c>
      <c r="I92" s="7">
        <v>7.60390179891525</v>
      </c>
      <c r="J92" s="7">
        <v>7.7574507432792803</v>
      </c>
      <c r="K92" s="7">
        <v>8.1825702016628501</v>
      </c>
      <c r="L92" s="7">
        <v>8.6258608377315706</v>
      </c>
      <c r="M92" s="7">
        <v>9.0956374740478694</v>
      </c>
      <c r="N92" s="7">
        <v>9.6098158865368095</v>
      </c>
      <c r="O92" s="7">
        <v>10.1787242235332</v>
      </c>
      <c r="P92" s="7">
        <v>10.4589684856026</v>
      </c>
      <c r="Q92" s="7">
        <v>10.750703685696999</v>
      </c>
      <c r="R92" s="7">
        <v>11.0416766823354</v>
      </c>
      <c r="S92" s="7">
        <v>11.312517069832399</v>
      </c>
      <c r="T92" s="7">
        <v>11.554705774352</v>
      </c>
      <c r="U92" s="7">
        <v>11.7948309470016</v>
      </c>
      <c r="V92" s="7">
        <v>12.005755173053901</v>
      </c>
      <c r="W92" s="7">
        <v>12.1879023441727</v>
      </c>
      <c r="X92" s="7">
        <v>12.341785919884799</v>
      </c>
      <c r="Y92" s="7">
        <v>12.468429943195201</v>
      </c>
      <c r="Z92" s="7">
        <v>12.5303490046802</v>
      </c>
      <c r="AA92" s="7">
        <v>12.583806454108799</v>
      </c>
      <c r="AB92" s="7">
        <v>12.635635118219801</v>
      </c>
      <c r="AC92" s="7">
        <v>12.690367410539301</v>
      </c>
      <c r="AD92" s="7">
        <v>12.749836029195899</v>
      </c>
      <c r="AE92" s="7">
        <v>12.812888194338999</v>
      </c>
      <c r="AF92" s="7">
        <v>12.905157320102999</v>
      </c>
      <c r="AG92" s="7">
        <v>13.052896285566501</v>
      </c>
      <c r="AH92" s="7">
        <v>13.272713326269299</v>
      </c>
      <c r="AI92" s="7">
        <v>13.5630949056092</v>
      </c>
      <c r="AJ92" s="7">
        <v>13.7615053338758</v>
      </c>
      <c r="AK92" s="7">
        <v>13.977053878626201</v>
      </c>
      <c r="AL92" s="7">
        <v>14.2166631937242</v>
      </c>
      <c r="AM92" s="7">
        <v>14.4859219147034</v>
      </c>
      <c r="AN92" s="7">
        <v>14.7851989804479</v>
      </c>
      <c r="AO92" s="7">
        <v>15.1099491780988</v>
      </c>
      <c r="AP92" s="7">
        <v>15.4502594244753</v>
      </c>
      <c r="AQ92" s="7">
        <v>15.797191298072301</v>
      </c>
      <c r="AR92" s="7">
        <v>16.1340599751539</v>
      </c>
      <c r="AS92" s="7">
        <v>16.450486297547801</v>
      </c>
      <c r="AT92" s="7">
        <v>16.817649931200101</v>
      </c>
      <c r="AU92" s="7">
        <v>17.1623381762526</v>
      </c>
      <c r="AV92" s="7">
        <v>17.470472107564401</v>
      </c>
      <c r="AW92" s="7">
        <v>17.723003274056602</v>
      </c>
      <c r="AX92" s="7">
        <v>17.913117491452599</v>
      </c>
      <c r="AY92" s="7">
        <v>18.222525280664801</v>
      </c>
      <c r="AZ92" s="7">
        <v>18.451420358948901</v>
      </c>
      <c r="BA92" s="7">
        <v>18.642630382899601</v>
      </c>
      <c r="BB92" s="7">
        <v>18.862502910777302</v>
      </c>
      <c r="BC92" s="7">
        <v>19.1518233019709</v>
      </c>
      <c r="BD92" s="7">
        <v>19.397032748583701</v>
      </c>
      <c r="BE92" s="7">
        <v>19.724017669770099</v>
      </c>
      <c r="BF92" s="7">
        <v>20.1018760765328</v>
      </c>
      <c r="BG92" s="7">
        <v>20.477278979607998</v>
      </c>
      <c r="BH92" s="7">
        <v>20.821004244940099</v>
      </c>
      <c r="BI92" s="7">
        <v>21.1299567553462</v>
      </c>
      <c r="BJ92" s="7">
        <v>21.399353797974399</v>
      </c>
      <c r="BK92" s="7">
        <v>21.655272077843499</v>
      </c>
      <c r="BL92" s="7">
        <v>21.941470126142701</v>
      </c>
    </row>
    <row r="93" spans="1:64">
      <c r="A93" s="7" t="s">
        <v>76</v>
      </c>
      <c r="B93" s="7" t="s">
        <v>643</v>
      </c>
      <c r="C93" s="7" t="s">
        <v>528</v>
      </c>
      <c r="D93" s="7" t="s">
        <v>529</v>
      </c>
      <c r="E93" s="7">
        <v>4.9593025841747096</v>
      </c>
      <c r="F93" s="7">
        <v>4.9744325336428403</v>
      </c>
      <c r="G93" s="7">
        <v>5.0051900869339603</v>
      </c>
      <c r="H93" s="7">
        <v>5.0271375504480096</v>
      </c>
      <c r="I93" s="7">
        <v>5.0317138212764103</v>
      </c>
      <c r="J93" s="7">
        <v>5.0192315820617903</v>
      </c>
      <c r="K93" s="7">
        <v>5.06457117576422</v>
      </c>
      <c r="L93" s="7">
        <v>5.1189223321405999</v>
      </c>
      <c r="M93" s="7">
        <v>5.18082315884838</v>
      </c>
      <c r="N93" s="7">
        <v>5.2466007938518704</v>
      </c>
      <c r="O93" s="7">
        <v>5.3082826144482702</v>
      </c>
      <c r="P93" s="7">
        <v>5.5497182156843996</v>
      </c>
      <c r="Q93" s="7">
        <v>5.7521041039336902</v>
      </c>
      <c r="R93" s="7">
        <v>5.9251193030778602</v>
      </c>
      <c r="S93" s="7">
        <v>6.0917899797190698</v>
      </c>
      <c r="T93" s="7">
        <v>6.2663524120483496</v>
      </c>
      <c r="U93" s="7">
        <v>6.4312653730527503</v>
      </c>
      <c r="V93" s="7">
        <v>6.6177530007647398</v>
      </c>
      <c r="W93" s="7">
        <v>6.8124936869395398</v>
      </c>
      <c r="X93" s="7">
        <v>7.0022573363431198</v>
      </c>
      <c r="Y93" s="7">
        <v>7.1558540749393504</v>
      </c>
      <c r="Z93" s="7">
        <v>7.0579535797454902</v>
      </c>
      <c r="AA93" s="7">
        <v>6.9145851678443302</v>
      </c>
      <c r="AB93" s="7">
        <v>6.7320009581436997</v>
      </c>
      <c r="AC93" s="7">
        <v>6.5253815611767196</v>
      </c>
      <c r="AD93" s="7">
        <v>6.2984011366137702</v>
      </c>
      <c r="AE93" s="7">
        <v>6.4556696709285299</v>
      </c>
      <c r="AF93" s="7">
        <v>6.67464499778752</v>
      </c>
      <c r="AG93" s="7">
        <v>6.9904198940073403</v>
      </c>
      <c r="AH93" s="7">
        <v>7.4233419999174597</v>
      </c>
      <c r="AI93" s="7">
        <v>7.9662829203475498</v>
      </c>
      <c r="AJ93" s="7">
        <v>7.9224549035869796</v>
      </c>
      <c r="AK93" s="7">
        <v>7.89996397879895</v>
      </c>
      <c r="AL93" s="7">
        <v>7.86012419831009</v>
      </c>
      <c r="AM93" s="7">
        <v>7.7904823254690401</v>
      </c>
      <c r="AN93" s="7">
        <v>7.6918474792597298</v>
      </c>
      <c r="AO93" s="7">
        <v>7.80388312987</v>
      </c>
      <c r="AP93" s="7">
        <v>7.9149723827621203</v>
      </c>
      <c r="AQ93" s="7">
        <v>8.0669666049146702</v>
      </c>
      <c r="AR93" s="7">
        <v>8.2767104029990595</v>
      </c>
      <c r="AS93" s="7">
        <v>8.5332529440938192</v>
      </c>
      <c r="AT93" s="7">
        <v>8.6121899485709292</v>
      </c>
      <c r="AU93" s="7">
        <v>8.6901981975027507</v>
      </c>
      <c r="AV93" s="7">
        <v>8.7601557617422205</v>
      </c>
      <c r="AW93" s="7">
        <v>8.8033196929475697</v>
      </c>
      <c r="AX93" s="7">
        <v>8.8275479882668808</v>
      </c>
      <c r="AY93" s="7">
        <v>8.9561910933643407</v>
      </c>
      <c r="AZ93" s="7">
        <v>9.0968723262667606</v>
      </c>
      <c r="BA93" s="7">
        <v>9.2730617508723991</v>
      </c>
      <c r="BB93" s="7">
        <v>9.5047689268260402</v>
      </c>
      <c r="BC93" s="7">
        <v>9.7954496248811598</v>
      </c>
      <c r="BD93" s="7">
        <v>9.7381924416644807</v>
      </c>
      <c r="BE93" s="7">
        <v>9.6988254565083807</v>
      </c>
      <c r="BF93" s="7">
        <v>9.6662660626791208</v>
      </c>
      <c r="BG93" s="7">
        <v>9.6279223522065696</v>
      </c>
      <c r="BH93" s="7">
        <v>9.5849414684440593</v>
      </c>
      <c r="BI93" s="7">
        <v>9.6035769673774105</v>
      </c>
      <c r="BJ93" s="7">
        <v>9.6036942836012091</v>
      </c>
      <c r="BK93" s="7">
        <v>9.6219067956286892</v>
      </c>
      <c r="BL93" s="7">
        <v>9.67741935483871</v>
      </c>
    </row>
    <row r="94" spans="1:64">
      <c r="A94" s="7" t="s">
        <v>51</v>
      </c>
      <c r="B94" s="7" t="s">
        <v>644</v>
      </c>
      <c r="C94" s="7" t="s">
        <v>528</v>
      </c>
      <c r="D94" s="7" t="s">
        <v>529</v>
      </c>
    </row>
    <row r="95" spans="1:64">
      <c r="A95" s="7" t="s">
        <v>317</v>
      </c>
      <c r="B95" s="7" t="s">
        <v>645</v>
      </c>
      <c r="C95" s="7" t="s">
        <v>528</v>
      </c>
      <c r="D95" s="7" t="s">
        <v>529</v>
      </c>
      <c r="E95" s="7">
        <v>2.6308396111188799</v>
      </c>
      <c r="F95" s="7">
        <v>2.6610746001688601</v>
      </c>
      <c r="G95" s="7">
        <v>2.6850652819768799</v>
      </c>
      <c r="H95" s="7">
        <v>2.7046617241611899</v>
      </c>
      <c r="I95" s="7">
        <v>2.7233043162091399</v>
      </c>
      <c r="J95" s="7">
        <v>2.7420900931388998</v>
      </c>
      <c r="K95" s="7">
        <v>2.77651609675587</v>
      </c>
      <c r="L95" s="7">
        <v>2.8092808426292302</v>
      </c>
      <c r="M95" s="7">
        <v>2.8365007629506298</v>
      </c>
      <c r="N95" s="7">
        <v>2.8534197711028702</v>
      </c>
      <c r="O95" s="7">
        <v>2.8589994080179402</v>
      </c>
      <c r="P95" s="7">
        <v>2.8741384798494201</v>
      </c>
      <c r="Q95" s="7">
        <v>2.8792404427990101</v>
      </c>
      <c r="R95" s="7">
        <v>2.8782559836711399</v>
      </c>
      <c r="S95" s="7">
        <v>2.8762709758168601</v>
      </c>
      <c r="T95" s="7">
        <v>2.8767457996359198</v>
      </c>
      <c r="U95" s="7">
        <v>2.89993626513703</v>
      </c>
      <c r="V95" s="7">
        <v>2.9228812702534399</v>
      </c>
      <c r="W95" s="7">
        <v>2.9430165335382399</v>
      </c>
      <c r="X95" s="7">
        <v>2.9584676361093099</v>
      </c>
      <c r="Y95" s="7">
        <v>2.9693309181804999</v>
      </c>
      <c r="Z95" s="7">
        <v>2.9950225594683899</v>
      </c>
      <c r="AA95" s="7">
        <v>3.0169100013991201</v>
      </c>
      <c r="AB95" s="7">
        <v>3.0376788856334902</v>
      </c>
      <c r="AC95" s="7">
        <v>3.0613720404476101</v>
      </c>
      <c r="AD95" s="7">
        <v>3.0908391443751602</v>
      </c>
      <c r="AE95" s="7">
        <v>3.1417992833885799</v>
      </c>
      <c r="AF95" s="7">
        <v>3.1954109151083698</v>
      </c>
      <c r="AG95" s="7">
        <v>3.2504898177284298</v>
      </c>
      <c r="AH95" s="7">
        <v>3.3056423067765</v>
      </c>
      <c r="AI95" s="7">
        <v>3.3602794011494002</v>
      </c>
      <c r="AJ95" s="7">
        <v>3.43830767235352</v>
      </c>
      <c r="AK95" s="7">
        <v>3.5094551768009699</v>
      </c>
      <c r="AL95" s="7">
        <v>3.5736090825633799</v>
      </c>
      <c r="AM95" s="7">
        <v>3.63186407160546</v>
      </c>
      <c r="AN95" s="7">
        <v>3.68501134026274</v>
      </c>
      <c r="AO95" s="7">
        <v>3.75533241648988</v>
      </c>
      <c r="AP95" s="7">
        <v>3.82355799248946</v>
      </c>
      <c r="AQ95" s="7">
        <v>3.8866390724714499</v>
      </c>
      <c r="AR95" s="7">
        <v>3.9405198976429898</v>
      </c>
      <c r="AS95" s="7">
        <v>3.9839948405007299</v>
      </c>
      <c r="AT95" s="7">
        <v>4.0331167956651504</v>
      </c>
      <c r="AU95" s="7">
        <v>4.0729231783375504</v>
      </c>
      <c r="AV95" s="7">
        <v>4.1058509922580599</v>
      </c>
      <c r="AW95" s="7">
        <v>4.1358763921801502</v>
      </c>
      <c r="AX95" s="7">
        <v>4.1656141846978301</v>
      </c>
      <c r="AY95" s="7">
        <v>4.1871547413413799</v>
      </c>
      <c r="AZ95" s="7">
        <v>4.2128702475495698</v>
      </c>
      <c r="BA95" s="7">
        <v>4.2405601199677703</v>
      </c>
      <c r="BB95" s="7">
        <v>4.2666301953240202</v>
      </c>
      <c r="BC95" s="7">
        <v>4.2904928820552399</v>
      </c>
      <c r="BD95" s="7">
        <v>4.3244672265019801</v>
      </c>
      <c r="BE95" s="7">
        <v>4.3531659272475496</v>
      </c>
      <c r="BF95" s="7">
        <v>4.38589426805241</v>
      </c>
      <c r="BG95" s="7">
        <v>4.4352730814264101</v>
      </c>
      <c r="BH95" s="7">
        <v>4.5073201058131103</v>
      </c>
      <c r="BI95" s="7">
        <v>4.5922541752808703</v>
      </c>
      <c r="BJ95" s="7">
        <v>4.6963192958663198</v>
      </c>
      <c r="BK95" s="7">
        <v>4.8120725082878497</v>
      </c>
      <c r="BL95" s="7">
        <v>4.9289843307773102</v>
      </c>
    </row>
    <row r="96" spans="1:64">
      <c r="A96" s="7" t="s">
        <v>646</v>
      </c>
      <c r="B96" s="7" t="s">
        <v>647</v>
      </c>
      <c r="C96" s="7" t="s">
        <v>528</v>
      </c>
      <c r="D96" s="7" t="s">
        <v>529</v>
      </c>
      <c r="E96" s="7">
        <v>1.6331545353750301</v>
      </c>
      <c r="F96" s="7">
        <v>1.6409096251028299</v>
      </c>
      <c r="G96" s="7">
        <v>1.65076719728751</v>
      </c>
      <c r="H96" s="7">
        <v>1.6637207866902299</v>
      </c>
      <c r="I96" s="7">
        <v>1.6905997180052299</v>
      </c>
      <c r="J96" s="7">
        <v>1.70920753708406</v>
      </c>
      <c r="K96" s="7">
        <v>1.72177477254037</v>
      </c>
      <c r="L96" s="7">
        <v>1.73205448701597</v>
      </c>
      <c r="M96" s="7">
        <v>1.74651258461423</v>
      </c>
      <c r="N96" s="7">
        <v>1.76377376889322</v>
      </c>
      <c r="O96" s="7">
        <v>1.7692573649510599</v>
      </c>
      <c r="P96" s="7">
        <v>1.86524508317197</v>
      </c>
      <c r="Q96" s="7">
        <v>1.97061207713473</v>
      </c>
      <c r="R96" s="7">
        <v>2.08128409192524</v>
      </c>
      <c r="S96" s="7">
        <v>2.2084331943486899</v>
      </c>
      <c r="T96" s="7">
        <v>2.3352472362670298</v>
      </c>
      <c r="U96" s="7">
        <v>2.4228128112386602</v>
      </c>
      <c r="V96" s="7">
        <v>2.5175169527170498</v>
      </c>
      <c r="W96" s="7">
        <v>2.6287262872628698</v>
      </c>
      <c r="X96" s="7">
        <v>2.7532304308550302</v>
      </c>
      <c r="Y96" s="7">
        <v>2.8847723584262401</v>
      </c>
      <c r="Z96" s="7">
        <v>2.96661501619946</v>
      </c>
      <c r="AA96" s="7">
        <v>3.04941876480635</v>
      </c>
      <c r="AB96" s="7">
        <v>3.1534442828674498</v>
      </c>
      <c r="AC96" s="7">
        <v>3.2774370179271899</v>
      </c>
      <c r="AD96" s="7">
        <v>3.4176303057338</v>
      </c>
      <c r="AE96" s="7">
        <v>3.5158346752549701</v>
      </c>
      <c r="AF96" s="7">
        <v>3.6081332688096199</v>
      </c>
      <c r="AG96" s="7">
        <v>3.70970458720012</v>
      </c>
      <c r="AH96" s="7">
        <v>3.8307115634949298</v>
      </c>
      <c r="AI96" s="7">
        <v>3.9706626201315101</v>
      </c>
      <c r="AJ96" s="7">
        <v>4.1143173752227504</v>
      </c>
      <c r="AK96" s="7">
        <v>4.2540894858513996</v>
      </c>
      <c r="AL96" s="7">
        <v>4.3942839977685297</v>
      </c>
      <c r="AM96" s="7">
        <v>4.5258469769331002</v>
      </c>
      <c r="AN96" s="7">
        <v>4.6509710705477403</v>
      </c>
      <c r="AO96" s="7">
        <v>4.7946778333108204</v>
      </c>
      <c r="AP96" s="7">
        <v>4.9260493802518903</v>
      </c>
      <c r="AQ96" s="7">
        <v>5.0572312299296698</v>
      </c>
      <c r="AR96" s="7">
        <v>5.1976902041532096</v>
      </c>
      <c r="AS96" s="7">
        <v>5.3531536287492996</v>
      </c>
      <c r="AT96" s="7">
        <v>5.5798875966266204</v>
      </c>
      <c r="AU96" s="7">
        <v>5.8100473354710598</v>
      </c>
      <c r="AV96" s="7">
        <v>6.0367620484792397</v>
      </c>
      <c r="AW96" s="7">
        <v>6.2371522001758404</v>
      </c>
      <c r="AX96" s="7">
        <v>6.4109039027285002</v>
      </c>
      <c r="AY96" s="7">
        <v>6.5831274267560902</v>
      </c>
      <c r="AZ96" s="7">
        <v>6.7284871606010803</v>
      </c>
      <c r="BA96" s="7">
        <v>6.87140018612138</v>
      </c>
      <c r="BB96" s="7">
        <v>7.0472159069498703</v>
      </c>
      <c r="BC96" s="7">
        <v>7.2658739118436602</v>
      </c>
      <c r="BD96" s="7">
        <v>7.5445232071738104</v>
      </c>
      <c r="BE96" s="7">
        <v>7.8564464111602801</v>
      </c>
      <c r="BF96" s="7">
        <v>8.1910390444307293</v>
      </c>
      <c r="BG96" s="7">
        <v>8.5289660654841803</v>
      </c>
      <c r="BH96" s="7">
        <v>8.8654519842078905</v>
      </c>
      <c r="BI96" s="7">
        <v>9.1861970776491102</v>
      </c>
      <c r="BJ96" s="7">
        <v>9.5129686330129495</v>
      </c>
      <c r="BK96" s="7">
        <v>9.8499107185946606</v>
      </c>
      <c r="BL96" s="7">
        <v>10.189845421832199</v>
      </c>
    </row>
    <row r="97" spans="1:64">
      <c r="A97" s="7" t="s">
        <v>168</v>
      </c>
      <c r="B97" s="7" t="s">
        <v>648</v>
      </c>
      <c r="C97" s="7" t="s">
        <v>528</v>
      </c>
      <c r="D97" s="7" t="s">
        <v>529</v>
      </c>
      <c r="E97" s="7">
        <v>3.40597286903723</v>
      </c>
      <c r="F97" s="7">
        <v>3.40792229081887</v>
      </c>
      <c r="G97" s="7">
        <v>3.4175346577929502</v>
      </c>
      <c r="H97" s="7">
        <v>3.4362125045175298</v>
      </c>
      <c r="I97" s="7">
        <v>3.4569527079462898</v>
      </c>
      <c r="J97" s="7">
        <v>3.46404486797941</v>
      </c>
      <c r="K97" s="7">
        <v>3.4567756323727901</v>
      </c>
      <c r="L97" s="7">
        <v>3.4518421414737399</v>
      </c>
      <c r="M97" s="7">
        <v>3.4648602484019402</v>
      </c>
      <c r="N97" s="7">
        <v>3.4907904476496401</v>
      </c>
      <c r="O97" s="7">
        <v>3.5055764085715801</v>
      </c>
      <c r="P97" s="7">
        <v>3.5203255222199199</v>
      </c>
      <c r="Q97" s="7">
        <v>3.5296170915356799</v>
      </c>
      <c r="R97" s="7">
        <v>3.55397059387656</v>
      </c>
      <c r="S97" s="7">
        <v>3.59410555304826</v>
      </c>
      <c r="T97" s="7">
        <v>3.62490128593091</v>
      </c>
      <c r="U97" s="7">
        <v>3.6358524919075799</v>
      </c>
      <c r="V97" s="7">
        <v>3.6411498064069301</v>
      </c>
      <c r="W97" s="7">
        <v>3.6674565817237501</v>
      </c>
      <c r="X97" s="7">
        <v>3.7146346427844499</v>
      </c>
      <c r="Y97" s="7">
        <v>3.7566990064769299</v>
      </c>
      <c r="Z97" s="7">
        <v>3.7668919783250501</v>
      </c>
      <c r="AA97" s="7">
        <v>3.79880344987366</v>
      </c>
      <c r="AB97" s="7">
        <v>3.88909144127721</v>
      </c>
      <c r="AC97" s="7">
        <v>4.0107376109202697</v>
      </c>
      <c r="AD97" s="7">
        <v>4.0943103571358996</v>
      </c>
      <c r="AE97" s="7">
        <v>3.9932186184504901</v>
      </c>
      <c r="AF97" s="7">
        <v>3.8796062567991498</v>
      </c>
      <c r="AG97" s="7">
        <v>3.8247413203950198</v>
      </c>
      <c r="AH97" s="7">
        <v>3.8558983885137201</v>
      </c>
      <c r="AI97" s="7">
        <v>3.93564453006758</v>
      </c>
      <c r="AJ97" s="7">
        <v>3.97515561322491</v>
      </c>
      <c r="AK97" s="7">
        <v>3.9771467348470901</v>
      </c>
      <c r="AL97" s="7">
        <v>3.9512347774430299</v>
      </c>
      <c r="AM97" s="7">
        <v>3.9135797263393099</v>
      </c>
      <c r="AN97" s="7">
        <v>3.8739457053873001</v>
      </c>
      <c r="AO97" s="7">
        <v>3.926681957689</v>
      </c>
      <c r="AP97" s="7">
        <v>3.97377204902569</v>
      </c>
      <c r="AQ97" s="7">
        <v>4.0121892652743902</v>
      </c>
      <c r="AR97" s="7">
        <v>4.0434909040462896</v>
      </c>
      <c r="AS97" s="7">
        <v>4.0763879123895999</v>
      </c>
      <c r="AT97" s="7">
        <v>4.2043408131442801</v>
      </c>
      <c r="AU97" s="7">
        <v>4.3420351267271702</v>
      </c>
      <c r="AV97" s="7">
        <v>4.4720275168658903</v>
      </c>
      <c r="AW97" s="7">
        <v>4.5705121242475597</v>
      </c>
      <c r="AX97" s="7">
        <v>4.6228505031742397</v>
      </c>
      <c r="AY97" s="7">
        <v>4.6272290354434897</v>
      </c>
      <c r="AZ97" s="7">
        <v>4.6029734458266498</v>
      </c>
      <c r="BA97" s="7">
        <v>4.5747485662484904</v>
      </c>
      <c r="BB97" s="7">
        <v>4.57431812528253</v>
      </c>
      <c r="BC97" s="7">
        <v>4.6172054718481599</v>
      </c>
      <c r="BD97" s="7">
        <v>4.8016829160616403</v>
      </c>
      <c r="BE97" s="7">
        <v>5.0190693924667604</v>
      </c>
      <c r="BF97" s="7">
        <v>5.25731444714435</v>
      </c>
      <c r="BG97" s="7">
        <v>5.5013230632188401</v>
      </c>
      <c r="BH97" s="7">
        <v>5.7427889376518104</v>
      </c>
      <c r="BI97" s="7">
        <v>5.9728949087854302</v>
      </c>
      <c r="BJ97" s="7">
        <v>6.20712518478578</v>
      </c>
      <c r="BK97" s="7">
        <v>6.45027124309697</v>
      </c>
      <c r="BL97" s="7">
        <v>6.7115843048880501</v>
      </c>
    </row>
    <row r="98" spans="1:64">
      <c r="A98" s="7" t="s">
        <v>649</v>
      </c>
      <c r="B98" s="7" t="s">
        <v>650</v>
      </c>
      <c r="C98" s="7" t="s">
        <v>528</v>
      </c>
      <c r="D98" s="7" t="s">
        <v>529</v>
      </c>
      <c r="E98" s="7">
        <v>8.5998282135549005</v>
      </c>
      <c r="F98" s="7">
        <v>8.69442158222909</v>
      </c>
      <c r="G98" s="7">
        <v>8.7934646014731808</v>
      </c>
      <c r="H98" s="7">
        <v>8.8932773488145607</v>
      </c>
      <c r="I98" s="7">
        <v>8.9949196274898409</v>
      </c>
      <c r="J98" s="7">
        <v>9.1001917945391799</v>
      </c>
      <c r="K98" s="7">
        <v>9.24361408460123</v>
      </c>
      <c r="L98" s="7">
        <v>9.3855653127303604</v>
      </c>
      <c r="M98" s="7">
        <v>9.5271817943589401</v>
      </c>
      <c r="N98" s="7">
        <v>9.6615717604239695</v>
      </c>
      <c r="O98" s="7">
        <v>9.7956084551027001</v>
      </c>
      <c r="P98" s="7">
        <v>9.9598277829725301</v>
      </c>
      <c r="Q98" s="7">
        <v>10.1121587213509</v>
      </c>
      <c r="R98" s="7">
        <v>10.2576329897904</v>
      </c>
      <c r="S98" s="7">
        <v>10.394988247730801</v>
      </c>
      <c r="T98" s="7">
        <v>10.5304904955794</v>
      </c>
      <c r="U98" s="7">
        <v>10.7109433181918</v>
      </c>
      <c r="V98" s="7">
        <v>10.8913207112246</v>
      </c>
      <c r="W98" s="7">
        <v>11.059412686439501</v>
      </c>
      <c r="X98" s="7">
        <v>11.189490962210201</v>
      </c>
      <c r="Y98" s="7">
        <v>11.2703520471437</v>
      </c>
      <c r="Z98" s="7">
        <v>11.3196458481506</v>
      </c>
      <c r="AA98" s="7">
        <v>11.312811573686901</v>
      </c>
      <c r="AB98" s="7">
        <v>11.285367903230201</v>
      </c>
      <c r="AC98" s="7">
        <v>11.284202208066899</v>
      </c>
      <c r="AD98" s="7">
        <v>11.335041601928101</v>
      </c>
      <c r="AE98" s="7">
        <v>11.458194113493001</v>
      </c>
      <c r="AF98" s="7">
        <v>11.618965631944</v>
      </c>
      <c r="AG98" s="7">
        <v>11.8037285995032</v>
      </c>
      <c r="AH98" s="7">
        <v>11.9895450313656</v>
      </c>
      <c r="AI98" s="7">
        <v>12.163488755041101</v>
      </c>
      <c r="AJ98" s="7">
        <v>12.345434939674901</v>
      </c>
      <c r="AK98" s="7">
        <v>12.533676339491199</v>
      </c>
      <c r="AL98" s="7">
        <v>12.6876815444499</v>
      </c>
      <c r="AM98" s="7">
        <v>12.832286083809199</v>
      </c>
      <c r="AN98" s="7">
        <v>12.953738265696799</v>
      </c>
      <c r="AO98" s="7">
        <v>13.109650116000701</v>
      </c>
      <c r="AP98" s="7">
        <v>13.254226322960101</v>
      </c>
      <c r="AQ98" s="7">
        <v>13.3922788532424</v>
      </c>
      <c r="AR98" s="7">
        <v>13.529788637827</v>
      </c>
      <c r="AS98" s="7">
        <v>13.6708998719207</v>
      </c>
      <c r="AT98" s="7">
        <v>13.8319373898102</v>
      </c>
      <c r="AU98" s="7">
        <v>13.994212568509599</v>
      </c>
      <c r="AV98" s="7">
        <v>14.156495476700099</v>
      </c>
      <c r="AW98" s="7">
        <v>14.3112720795274</v>
      </c>
      <c r="AX98" s="7">
        <v>14.458787477290899</v>
      </c>
      <c r="AY98" s="7">
        <v>14.6149263950273</v>
      </c>
      <c r="AZ98" s="7">
        <v>14.758229668321301</v>
      </c>
      <c r="BA98" s="7">
        <v>14.905762280746901</v>
      </c>
      <c r="BB98" s="7">
        <v>15.0870862013173</v>
      </c>
      <c r="BC98" s="7">
        <v>15.320837142534</v>
      </c>
      <c r="BD98" s="7">
        <v>15.582576047268899</v>
      </c>
      <c r="BE98" s="7">
        <v>15.895377563139601</v>
      </c>
      <c r="BF98" s="7">
        <v>16.24175443115</v>
      </c>
      <c r="BG98" s="7">
        <v>16.5961260173905</v>
      </c>
      <c r="BH98" s="7">
        <v>16.946003788589898</v>
      </c>
      <c r="BI98" s="7">
        <v>17.2842116403442</v>
      </c>
      <c r="BJ98" s="7">
        <v>17.6106726795927</v>
      </c>
      <c r="BK98" s="7">
        <v>17.932784233991502</v>
      </c>
      <c r="BL98" s="7">
        <v>18.264478588414601</v>
      </c>
    </row>
    <row r="99" spans="1:64">
      <c r="A99" s="7" t="s">
        <v>651</v>
      </c>
      <c r="B99" s="7" t="s">
        <v>652</v>
      </c>
      <c r="C99" s="7" t="s">
        <v>528</v>
      </c>
      <c r="D99" s="7" t="s">
        <v>529</v>
      </c>
      <c r="E99" s="7">
        <v>2.7284187718520698</v>
      </c>
      <c r="F99" s="7">
        <v>2.7961818523750099</v>
      </c>
      <c r="G99" s="7">
        <v>2.8711274095679702</v>
      </c>
      <c r="H99" s="7">
        <v>2.9512075949627001</v>
      </c>
      <c r="I99" s="7">
        <v>3.0321062510215202</v>
      </c>
      <c r="J99" s="7">
        <v>3.1141087095713602</v>
      </c>
      <c r="K99" s="7">
        <v>3.2763607084892099</v>
      </c>
      <c r="L99" s="7">
        <v>3.4496466187399699</v>
      </c>
      <c r="M99" s="7">
        <v>3.6320223937809</v>
      </c>
      <c r="N99" s="7">
        <v>3.83067531102897</v>
      </c>
      <c r="O99" s="7">
        <v>4.0568480957275304</v>
      </c>
      <c r="P99" s="7">
        <v>4.3234628790532703</v>
      </c>
      <c r="Q99" s="7">
        <v>4.5991680835147299</v>
      </c>
      <c r="R99" s="7">
        <v>4.8795208472745299</v>
      </c>
      <c r="S99" s="7">
        <v>5.1714758664945704</v>
      </c>
      <c r="T99" s="7">
        <v>5.4847580931608899</v>
      </c>
      <c r="U99" s="7">
        <v>5.6337510540096796</v>
      </c>
      <c r="V99" s="7">
        <v>5.8088446536192802</v>
      </c>
      <c r="W99" s="7">
        <v>6.0041948943668499</v>
      </c>
      <c r="X99" s="7">
        <v>6.2091342826060201</v>
      </c>
      <c r="Y99" s="7">
        <v>6.4181466177505397</v>
      </c>
      <c r="Z99" s="7">
        <v>6.6429362910416501</v>
      </c>
      <c r="AA99" s="7">
        <v>6.8538999296170102</v>
      </c>
      <c r="AB99" s="7">
        <v>7.0455298498609897</v>
      </c>
      <c r="AC99" s="7">
        <v>7.2259722314764296</v>
      </c>
      <c r="AD99" s="7">
        <v>7.4120175781375597</v>
      </c>
      <c r="AE99" s="7">
        <v>7.6820521352495001</v>
      </c>
      <c r="AF99" s="7">
        <v>7.9637784656262296</v>
      </c>
      <c r="AG99" s="7">
        <v>8.2538011091895491</v>
      </c>
      <c r="AH99" s="7">
        <v>8.5485416663345895</v>
      </c>
      <c r="AI99" s="7">
        <v>8.8484896309981007</v>
      </c>
      <c r="AJ99" s="7">
        <v>9.0685973210170907</v>
      </c>
      <c r="AK99" s="7">
        <v>9.2913597689513505</v>
      </c>
      <c r="AL99" s="7">
        <v>9.52662248786927</v>
      </c>
      <c r="AM99" s="7">
        <v>9.7792742436725604</v>
      </c>
      <c r="AN99" s="7">
        <v>10.045614668880701</v>
      </c>
      <c r="AO99" s="7">
        <v>10.2478746957644</v>
      </c>
      <c r="AP99" s="7">
        <v>10.4522739253397</v>
      </c>
      <c r="AQ99" s="7">
        <v>10.650395076073</v>
      </c>
      <c r="AR99" s="7">
        <v>10.836652885580399</v>
      </c>
      <c r="AS99" s="7">
        <v>11.013426976896501</v>
      </c>
      <c r="AT99" s="7">
        <v>11.304692793692</v>
      </c>
      <c r="AU99" s="7">
        <v>11.592943660448199</v>
      </c>
      <c r="AV99" s="7">
        <v>11.861952626126101</v>
      </c>
      <c r="AW99" s="7">
        <v>12.0839947299797</v>
      </c>
      <c r="AX99" s="7">
        <v>12.246398370119</v>
      </c>
      <c r="AY99" s="7">
        <v>12.400633335685599</v>
      </c>
      <c r="AZ99" s="7">
        <v>12.483510635576099</v>
      </c>
      <c r="BA99" s="7">
        <v>12.551063571012699</v>
      </c>
      <c r="BB99" s="7">
        <v>12.688222726893301</v>
      </c>
      <c r="BC99" s="7">
        <v>12.9471740576209</v>
      </c>
      <c r="BD99" s="7">
        <v>13.2394931057761</v>
      </c>
      <c r="BE99" s="7">
        <v>13.6509259175166</v>
      </c>
      <c r="BF99" s="7">
        <v>14.145385847885199</v>
      </c>
      <c r="BG99" s="7">
        <v>14.666606864788401</v>
      </c>
      <c r="BH99" s="7">
        <v>15.1863847405426</v>
      </c>
      <c r="BI99" s="7">
        <v>15.7519898414339</v>
      </c>
      <c r="BJ99" s="7">
        <v>16.306467193753601</v>
      </c>
      <c r="BK99" s="7">
        <v>16.8750483265122</v>
      </c>
      <c r="BL99" s="7">
        <v>17.498252456848</v>
      </c>
    </row>
    <row r="100" spans="1:64">
      <c r="A100" s="7" t="s">
        <v>309</v>
      </c>
      <c r="B100" s="7" t="s">
        <v>653</v>
      </c>
      <c r="C100" s="7" t="s">
        <v>528</v>
      </c>
      <c r="D100" s="7" t="s">
        <v>529</v>
      </c>
      <c r="E100" s="7">
        <v>3.23540491859247</v>
      </c>
      <c r="F100" s="7">
        <v>3.2450728841557201</v>
      </c>
      <c r="G100" s="7">
        <v>3.2535475428026999</v>
      </c>
      <c r="H100" s="7">
        <v>3.2566819927243298</v>
      </c>
      <c r="I100" s="7">
        <v>3.2501070152909102</v>
      </c>
      <c r="J100" s="7">
        <v>3.2309682589412301</v>
      </c>
      <c r="K100" s="7">
        <v>3.2415894795558899</v>
      </c>
      <c r="L100" s="7">
        <v>3.2414138428218999</v>
      </c>
      <c r="M100" s="7">
        <v>3.2338082114961901</v>
      </c>
      <c r="N100" s="7">
        <v>3.22186089698894</v>
      </c>
      <c r="O100" s="7">
        <v>3.2079904176240301</v>
      </c>
      <c r="P100" s="7">
        <v>3.2145120139464902</v>
      </c>
      <c r="Q100" s="7">
        <v>3.21871488036729</v>
      </c>
      <c r="R100" s="7">
        <v>3.2210627927553799</v>
      </c>
      <c r="S100" s="7">
        <v>3.22250075917573</v>
      </c>
      <c r="T100" s="7">
        <v>3.2234964971094899</v>
      </c>
      <c r="U100" s="7">
        <v>3.2452874295055998</v>
      </c>
      <c r="V100" s="7">
        <v>3.26539559923348</v>
      </c>
      <c r="W100" s="7">
        <v>3.27934889006809</v>
      </c>
      <c r="X100" s="7">
        <v>3.2813387561563299</v>
      </c>
      <c r="Y100" s="7">
        <v>3.2699531492852998</v>
      </c>
      <c r="Z100" s="7">
        <v>3.2609185695766199</v>
      </c>
      <c r="AA100" s="7">
        <v>3.2424615919644899</v>
      </c>
      <c r="AB100" s="7">
        <v>3.2221167978270202</v>
      </c>
      <c r="AC100" s="7">
        <v>3.2094703551984902</v>
      </c>
      <c r="AD100" s="7">
        <v>3.2095032165340198</v>
      </c>
      <c r="AE100" s="7">
        <v>3.2338163499777499</v>
      </c>
      <c r="AF100" s="7">
        <v>3.2669310604916499</v>
      </c>
      <c r="AG100" s="7">
        <v>3.3040454784923101</v>
      </c>
      <c r="AH100" s="7">
        <v>3.3389813118236602</v>
      </c>
      <c r="AI100" s="7">
        <v>3.3690371708854099</v>
      </c>
      <c r="AJ100" s="7">
        <v>3.40195948253155</v>
      </c>
      <c r="AK100" s="7">
        <v>3.4294383754350601</v>
      </c>
      <c r="AL100" s="7">
        <v>3.4546675337367598</v>
      </c>
      <c r="AM100" s="7">
        <v>3.48124693636285</v>
      </c>
      <c r="AN100" s="7">
        <v>3.5109215006304102</v>
      </c>
      <c r="AO100" s="7">
        <v>3.5450684439272799</v>
      </c>
      <c r="AP100" s="7">
        <v>3.5789244552201498</v>
      </c>
      <c r="AQ100" s="7">
        <v>3.6126902327597299</v>
      </c>
      <c r="AR100" s="7">
        <v>3.64623251819443</v>
      </c>
      <c r="AS100" s="7">
        <v>3.67990978489801</v>
      </c>
      <c r="AT100" s="7">
        <v>3.7040322800415599</v>
      </c>
      <c r="AU100" s="7">
        <v>3.7315357400821001</v>
      </c>
      <c r="AV100" s="7">
        <v>3.7607937386430299</v>
      </c>
      <c r="AW100" s="7">
        <v>3.78909489049291</v>
      </c>
      <c r="AX100" s="7">
        <v>3.8161358415387601</v>
      </c>
      <c r="AY100" s="7">
        <v>3.8450031685952002</v>
      </c>
      <c r="AZ100" s="7">
        <v>3.8717462135580698</v>
      </c>
      <c r="BA100" s="7">
        <v>3.9003227057413601</v>
      </c>
      <c r="BB100" s="7">
        <v>3.9358097849590998</v>
      </c>
      <c r="BC100" s="7">
        <v>3.9813669300881198</v>
      </c>
      <c r="BD100" s="7">
        <v>4.0296339758964796</v>
      </c>
      <c r="BE100" s="7">
        <v>4.0856107457146704</v>
      </c>
      <c r="BF100" s="7">
        <v>4.1527433985780098</v>
      </c>
      <c r="BG100" s="7">
        <v>4.2341268675907298</v>
      </c>
      <c r="BH100" s="7">
        <v>4.3312590613147304</v>
      </c>
      <c r="BI100" s="7">
        <v>4.4405145405545001</v>
      </c>
      <c r="BJ100" s="7">
        <v>4.5608273103452097</v>
      </c>
      <c r="BK100" s="7">
        <v>4.6906176590781197</v>
      </c>
      <c r="BL100" s="7">
        <v>4.8281895240945696</v>
      </c>
    </row>
    <row r="101" spans="1:64">
      <c r="A101" s="7" t="s">
        <v>654</v>
      </c>
      <c r="B101" s="7" t="s">
        <v>655</v>
      </c>
      <c r="C101" s="7" t="s">
        <v>528</v>
      </c>
      <c r="D101" s="7" t="s">
        <v>529</v>
      </c>
      <c r="E101" s="7">
        <v>2.9450508156408599</v>
      </c>
      <c r="F101" s="7">
        <v>2.9511288158602</v>
      </c>
      <c r="G101" s="7">
        <v>2.9491759763247498</v>
      </c>
      <c r="H101" s="7">
        <v>2.94090319894869</v>
      </c>
      <c r="I101" s="7">
        <v>2.92832606519727</v>
      </c>
      <c r="J101" s="7">
        <v>2.9126504457424902</v>
      </c>
      <c r="K101" s="7">
        <v>2.9289279610522398</v>
      </c>
      <c r="L101" s="7">
        <v>2.9402172580693802</v>
      </c>
      <c r="M101" s="7">
        <v>2.9463259016224099</v>
      </c>
      <c r="N101" s="7">
        <v>2.9466844657787501</v>
      </c>
      <c r="O101" s="7">
        <v>2.9414783558419901</v>
      </c>
      <c r="P101" s="7">
        <v>2.9607492497971002</v>
      </c>
      <c r="Q101" s="7">
        <v>2.9727744702080598</v>
      </c>
      <c r="R101" s="7">
        <v>2.9783962746529999</v>
      </c>
      <c r="S101" s="7">
        <v>2.9783932614194701</v>
      </c>
      <c r="T101" s="7">
        <v>2.9733843211418098</v>
      </c>
      <c r="U101" s="7">
        <v>2.9950142430405702</v>
      </c>
      <c r="V101" s="7">
        <v>3.0108436930287898</v>
      </c>
      <c r="W101" s="7">
        <v>3.0217786660289501</v>
      </c>
      <c r="X101" s="7">
        <v>3.0280952845042002</v>
      </c>
      <c r="Y101" s="7">
        <v>3.0299483529994098</v>
      </c>
      <c r="Z101" s="7">
        <v>3.03684547043924</v>
      </c>
      <c r="AA101" s="7">
        <v>3.03634723192555</v>
      </c>
      <c r="AB101" s="7">
        <v>3.0301596071188799</v>
      </c>
      <c r="AC101" s="7">
        <v>3.0197802754507501</v>
      </c>
      <c r="AD101" s="7">
        <v>3.0057968383795601</v>
      </c>
      <c r="AE101" s="7">
        <v>3.0209193516824802</v>
      </c>
      <c r="AF101" s="7">
        <v>3.0319661702524598</v>
      </c>
      <c r="AG101" s="7">
        <v>3.0385878764973402</v>
      </c>
      <c r="AH101" s="7">
        <v>3.0401581470661498</v>
      </c>
      <c r="AI101" s="7">
        <v>3.03659686562749</v>
      </c>
      <c r="AJ101" s="7">
        <v>3.04307952977473</v>
      </c>
      <c r="AK101" s="7">
        <v>3.0436110371504799</v>
      </c>
      <c r="AL101" s="7">
        <v>3.04007291356691</v>
      </c>
      <c r="AM101" s="7">
        <v>3.0351437379794999</v>
      </c>
      <c r="AN101" s="7">
        <v>3.0309583825007702</v>
      </c>
      <c r="AO101" s="7">
        <v>3.0337325831483</v>
      </c>
      <c r="AP101" s="7">
        <v>3.0330443585308799</v>
      </c>
      <c r="AQ101" s="7">
        <v>3.0282826782858598</v>
      </c>
      <c r="AR101" s="7">
        <v>3.0175758704254201</v>
      </c>
      <c r="AS101" s="7">
        <v>2.9999425840518801</v>
      </c>
      <c r="AT101" s="7">
        <v>2.99396891055535</v>
      </c>
      <c r="AU101" s="7">
        <v>2.9809519807190199</v>
      </c>
      <c r="AV101" s="7">
        <v>2.96333436220546</v>
      </c>
      <c r="AW101" s="7">
        <v>2.9437488921261301</v>
      </c>
      <c r="AX101" s="7">
        <v>2.9238274817308998</v>
      </c>
      <c r="AY101" s="7">
        <v>2.9291618290594901</v>
      </c>
      <c r="AZ101" s="7">
        <v>2.9318167601776</v>
      </c>
      <c r="BA101" s="7">
        <v>2.9320097208222702</v>
      </c>
      <c r="BB101" s="7">
        <v>2.9297689031078802</v>
      </c>
      <c r="BC101" s="7">
        <v>2.92560198624802</v>
      </c>
      <c r="BD101" s="7">
        <v>2.9371764459675398</v>
      </c>
      <c r="BE101" s="7">
        <v>2.9460219159488301</v>
      </c>
      <c r="BF101" s="7">
        <v>2.9532261841122498</v>
      </c>
      <c r="BG101" s="7">
        <v>2.9597728370699299</v>
      </c>
      <c r="BH101" s="7">
        <v>2.9665234692509399</v>
      </c>
      <c r="BI101" s="7">
        <v>2.9884626892210902</v>
      </c>
      <c r="BJ101" s="7">
        <v>3.00873252856438</v>
      </c>
      <c r="BK101" s="7">
        <v>3.0284092379332601</v>
      </c>
      <c r="BL101" s="7">
        <v>3.0485391106252302</v>
      </c>
    </row>
    <row r="102" spans="1:64">
      <c r="A102" s="7" t="s">
        <v>351</v>
      </c>
      <c r="B102" s="7" t="s">
        <v>656</v>
      </c>
      <c r="C102" s="7" t="s">
        <v>528</v>
      </c>
      <c r="D102" s="7" t="s">
        <v>529</v>
      </c>
      <c r="E102" s="7">
        <v>6.9307249498227197</v>
      </c>
      <c r="F102" s="7">
        <v>7.0962886231223496</v>
      </c>
      <c r="G102" s="7">
        <v>7.2860580027242703</v>
      </c>
      <c r="H102" s="7">
        <v>7.4932794835128496</v>
      </c>
      <c r="I102" s="7">
        <v>7.7051782722739297</v>
      </c>
      <c r="J102" s="7">
        <v>7.9168190332791797</v>
      </c>
      <c r="K102" s="7">
        <v>8.2038173988511591</v>
      </c>
      <c r="L102" s="7">
        <v>8.4807814665263699</v>
      </c>
      <c r="M102" s="7">
        <v>8.7559328652427109</v>
      </c>
      <c r="N102" s="7">
        <v>9.0401774063757898</v>
      </c>
      <c r="O102" s="7">
        <v>9.3383039348434895</v>
      </c>
      <c r="P102" s="7">
        <v>9.6903790763976403</v>
      </c>
      <c r="Q102" s="7">
        <v>10.037454074865</v>
      </c>
      <c r="R102" s="7">
        <v>10.369121945259799</v>
      </c>
      <c r="S102" s="7">
        <v>10.6713690619939</v>
      </c>
      <c r="T102" s="7">
        <v>10.9356708385296</v>
      </c>
      <c r="U102" s="7">
        <v>11.1717265347263</v>
      </c>
      <c r="V102" s="7">
        <v>11.3841566474487</v>
      </c>
      <c r="W102" s="7">
        <v>11.5501120753107</v>
      </c>
      <c r="X102" s="7">
        <v>11.629636412150001</v>
      </c>
      <c r="Y102" s="7">
        <v>11.6051090334549</v>
      </c>
      <c r="Z102" s="7">
        <v>11.4811056950257</v>
      </c>
      <c r="AA102" s="7">
        <v>11.250861871700099</v>
      </c>
      <c r="AB102" s="7">
        <v>10.9821068722168</v>
      </c>
      <c r="AC102" s="7">
        <v>10.766324251917201</v>
      </c>
      <c r="AD102" s="7">
        <v>10.6547823135007</v>
      </c>
      <c r="AE102" s="7">
        <v>10.720569326636801</v>
      </c>
      <c r="AF102" s="7">
        <v>10.871029523863401</v>
      </c>
      <c r="AG102" s="7">
        <v>11.0847350116744</v>
      </c>
      <c r="AH102" s="7">
        <v>11.3262106986781</v>
      </c>
      <c r="AI102" s="7">
        <v>11.5757057550351</v>
      </c>
      <c r="AJ102" s="7">
        <v>11.9900554684524</v>
      </c>
      <c r="AK102" s="7">
        <v>12.4072073092349</v>
      </c>
      <c r="AL102" s="7">
        <v>12.8284859004866</v>
      </c>
      <c r="AM102" s="7">
        <v>13.2551977831609</v>
      </c>
      <c r="AN102" s="7">
        <v>13.685358972059699</v>
      </c>
      <c r="AO102" s="7">
        <v>14.1174166449539</v>
      </c>
      <c r="AP102" s="7">
        <v>14.512793550261801</v>
      </c>
      <c r="AQ102" s="7">
        <v>14.8785582604448</v>
      </c>
      <c r="AR102" s="7">
        <v>15.2270973425631</v>
      </c>
      <c r="AS102" s="7">
        <v>15.565702929602599</v>
      </c>
      <c r="AT102" s="7">
        <v>15.973979571581699</v>
      </c>
      <c r="AU102" s="7">
        <v>16.397769779737398</v>
      </c>
      <c r="AV102" s="7">
        <v>16.793498135635499</v>
      </c>
      <c r="AW102" s="7">
        <v>17.088895184678801</v>
      </c>
      <c r="AX102" s="7">
        <v>17.247533038621199</v>
      </c>
      <c r="AY102" s="7">
        <v>17.412556165642901</v>
      </c>
      <c r="AZ102" s="7">
        <v>17.440364604465501</v>
      </c>
      <c r="BA102" s="7">
        <v>17.407497433739</v>
      </c>
      <c r="BB102" s="7">
        <v>17.426629663618701</v>
      </c>
      <c r="BC102" s="7">
        <v>17.560236266408499</v>
      </c>
      <c r="BD102" s="7">
        <v>17.854656246007799</v>
      </c>
      <c r="BE102" s="7">
        <v>18.201215211418901</v>
      </c>
      <c r="BF102" s="7">
        <v>18.561435982526302</v>
      </c>
      <c r="BG102" s="7">
        <v>18.906467658885699</v>
      </c>
      <c r="BH102" s="7">
        <v>19.245883529724701</v>
      </c>
      <c r="BI102" s="7">
        <v>19.6156823572293</v>
      </c>
      <c r="BJ102" s="7">
        <v>20.0223913942074</v>
      </c>
      <c r="BK102" s="7">
        <v>20.445433012422999</v>
      </c>
      <c r="BL102" s="7">
        <v>20.860135234597699</v>
      </c>
    </row>
    <row r="103" spans="1:64">
      <c r="A103" s="7" t="s">
        <v>193</v>
      </c>
      <c r="B103" s="7" t="s">
        <v>657</v>
      </c>
      <c r="C103" s="7" t="s">
        <v>528</v>
      </c>
      <c r="D103" s="7" t="s">
        <v>529</v>
      </c>
      <c r="E103" s="7">
        <v>3.2225265437867399</v>
      </c>
      <c r="F103" s="7">
        <v>3.2563628504108602</v>
      </c>
      <c r="G103" s="7">
        <v>3.2875917508402801</v>
      </c>
      <c r="H103" s="7">
        <v>3.31730423121929</v>
      </c>
      <c r="I103" s="7">
        <v>3.34861549722965</v>
      </c>
      <c r="J103" s="7">
        <v>3.3825326411711298</v>
      </c>
      <c r="K103" s="7">
        <v>3.4515094263999999</v>
      </c>
      <c r="L103" s="7">
        <v>3.5186291198591402</v>
      </c>
      <c r="M103" s="7">
        <v>3.5817006159678901</v>
      </c>
      <c r="N103" s="7">
        <v>3.6374192393923002</v>
      </c>
      <c r="O103" s="7">
        <v>3.6845065362482199</v>
      </c>
      <c r="P103" s="7">
        <v>3.7601462378357602</v>
      </c>
      <c r="Q103" s="7">
        <v>3.82433953261839</v>
      </c>
      <c r="R103" s="7">
        <v>3.8773234389692202</v>
      </c>
      <c r="S103" s="7">
        <v>3.9185924044359099</v>
      </c>
      <c r="T103" s="7">
        <v>3.9470401566214401</v>
      </c>
      <c r="U103" s="7">
        <v>4.0092402543169499</v>
      </c>
      <c r="V103" s="7">
        <v>4.0546638011158098</v>
      </c>
      <c r="W103" s="7">
        <v>4.0849967403889602</v>
      </c>
      <c r="X103" s="7">
        <v>4.1020530645066904</v>
      </c>
      <c r="Y103" s="7">
        <v>4.1067675933379997</v>
      </c>
      <c r="Z103" s="7">
        <v>4.1303461446927203</v>
      </c>
      <c r="AA103" s="7">
        <v>4.1409069397842098</v>
      </c>
      <c r="AB103" s="7">
        <v>4.1395348222344399</v>
      </c>
      <c r="AC103" s="7">
        <v>4.1284087476897504</v>
      </c>
      <c r="AD103" s="7">
        <v>4.1102379525073296</v>
      </c>
      <c r="AE103" s="7">
        <v>4.1085948209635497</v>
      </c>
      <c r="AF103" s="7">
        <v>4.1050084426894298</v>
      </c>
      <c r="AG103" s="7">
        <v>4.0969053551503096</v>
      </c>
      <c r="AH103" s="7">
        <v>4.0806610266673697</v>
      </c>
      <c r="AI103" s="7">
        <v>4.0558733500267197</v>
      </c>
      <c r="AJ103" s="7">
        <v>4.0654405513493099</v>
      </c>
      <c r="AK103" s="7">
        <v>4.0612375747883096</v>
      </c>
      <c r="AL103" s="7">
        <v>4.04926408271408</v>
      </c>
      <c r="AM103" s="7">
        <v>4.03705710888255</v>
      </c>
      <c r="AN103" s="7">
        <v>4.0282378352748998</v>
      </c>
      <c r="AO103" s="7">
        <v>4.0482147004857403</v>
      </c>
      <c r="AP103" s="7">
        <v>4.0672536953695104</v>
      </c>
      <c r="AQ103" s="7">
        <v>4.0855421863608097</v>
      </c>
      <c r="AR103" s="7">
        <v>4.1024361294795799</v>
      </c>
      <c r="AS103" s="7">
        <v>4.1181236904532099</v>
      </c>
      <c r="AT103" s="7">
        <v>4.1575040664695102</v>
      </c>
      <c r="AU103" s="7">
        <v>4.1916348246260302</v>
      </c>
      <c r="AV103" s="7">
        <v>4.2210967422403103</v>
      </c>
      <c r="AW103" s="7">
        <v>4.2470512851830504</v>
      </c>
      <c r="AX103" s="7">
        <v>4.2700565768032499</v>
      </c>
      <c r="AY103" s="7">
        <v>4.3274938909776903</v>
      </c>
      <c r="AZ103" s="7">
        <v>4.3820603142935104</v>
      </c>
      <c r="BA103" s="7">
        <v>4.4293417978185001</v>
      </c>
      <c r="BB103" s="7">
        <v>4.4626142804391797</v>
      </c>
      <c r="BC103" s="7">
        <v>4.4798228462200704</v>
      </c>
      <c r="BD103" s="7">
        <v>4.5176588464523899</v>
      </c>
      <c r="BE103" s="7">
        <v>4.5401831833794599</v>
      </c>
      <c r="BF103" s="7">
        <v>4.55891564730174</v>
      </c>
      <c r="BG103" s="7">
        <v>4.5887438336624804</v>
      </c>
      <c r="BH103" s="7">
        <v>4.63761443786579</v>
      </c>
      <c r="BI103" s="7">
        <v>4.7296809862019904</v>
      </c>
      <c r="BJ103" s="7">
        <v>4.8354334575992102</v>
      </c>
      <c r="BK103" s="7">
        <v>4.9494038484325298</v>
      </c>
      <c r="BL103" s="7">
        <v>5.0636695460752001</v>
      </c>
    </row>
    <row r="104" spans="1:64">
      <c r="A104" s="7" t="s">
        <v>374</v>
      </c>
      <c r="B104" s="7" t="s">
        <v>658</v>
      </c>
      <c r="C104" s="7" t="s">
        <v>528</v>
      </c>
      <c r="D104" s="7" t="s">
        <v>529</v>
      </c>
      <c r="E104" s="7">
        <v>8.9891864748644004</v>
      </c>
      <c r="F104" s="7">
        <v>9.2423094408243696</v>
      </c>
      <c r="G104" s="7">
        <v>9.5066785059982593</v>
      </c>
      <c r="H104" s="7">
        <v>9.7791931201525095</v>
      </c>
      <c r="I104" s="7">
        <v>10.0530377726484</v>
      </c>
      <c r="J104" s="7">
        <v>10.321344600812701</v>
      </c>
      <c r="K104" s="7">
        <v>10.6181906025405</v>
      </c>
      <c r="L104" s="7">
        <v>10.8814636465255</v>
      </c>
      <c r="M104" s="7">
        <v>11.121905007363599</v>
      </c>
      <c r="N104" s="7">
        <v>11.3528880896133</v>
      </c>
      <c r="O104" s="7">
        <v>11.5828365620452</v>
      </c>
      <c r="P104" s="7">
        <v>11.808136605588899</v>
      </c>
      <c r="Q104" s="7">
        <v>12.0238505609871</v>
      </c>
      <c r="R104" s="7">
        <v>12.237987574680799</v>
      </c>
      <c r="S104" s="7">
        <v>12.459738686612701</v>
      </c>
      <c r="T104" s="7">
        <v>12.6918677886305</v>
      </c>
      <c r="U104" s="7">
        <v>12.997072873564999</v>
      </c>
      <c r="V104" s="7">
        <v>13.3037347970143</v>
      </c>
      <c r="W104" s="7">
        <v>13.5517088560778</v>
      </c>
      <c r="X104" s="7">
        <v>13.6619228425462</v>
      </c>
      <c r="Y104" s="7">
        <v>13.6005960786239</v>
      </c>
      <c r="Z104" s="7">
        <v>13.3890061314025</v>
      </c>
      <c r="AA104" s="7">
        <v>13.0289560871856</v>
      </c>
      <c r="AB104" s="7">
        <v>12.617789927385401</v>
      </c>
      <c r="AC104" s="7">
        <v>12.2888335632846</v>
      </c>
      <c r="AD104" s="7">
        <v>12.1186244259238</v>
      </c>
      <c r="AE104" s="7">
        <v>12.3175316663452</v>
      </c>
      <c r="AF104" s="7">
        <v>12.6089259412435</v>
      </c>
      <c r="AG104" s="7">
        <v>12.939292118495301</v>
      </c>
      <c r="AH104" s="7">
        <v>13.2362631414702</v>
      </c>
      <c r="AI104" s="7">
        <v>13.4572184987054</v>
      </c>
      <c r="AJ104" s="7">
        <v>13.6936436371188</v>
      </c>
      <c r="AK104" s="7">
        <v>13.883327497613299</v>
      </c>
      <c r="AL104" s="7">
        <v>14.0344602496017</v>
      </c>
      <c r="AM104" s="7">
        <v>14.1565350475801</v>
      </c>
      <c r="AN104" s="7">
        <v>14.2604206544557</v>
      </c>
      <c r="AO104" s="7">
        <v>14.4757590477305</v>
      </c>
      <c r="AP104" s="7">
        <v>14.677052290929399</v>
      </c>
      <c r="AQ104" s="7">
        <v>14.8552249396426</v>
      </c>
      <c r="AR104" s="7">
        <v>14.9976642571635</v>
      </c>
      <c r="AS104" s="7">
        <v>15.0971962545498</v>
      </c>
      <c r="AT104" s="7">
        <v>15.262596595126899</v>
      </c>
      <c r="AU104" s="7">
        <v>15.366337299748601</v>
      </c>
      <c r="AV104" s="7">
        <v>15.4372271440999</v>
      </c>
      <c r="AW104" s="7">
        <v>15.514005663168099</v>
      </c>
      <c r="AX104" s="7">
        <v>15.6187372576291</v>
      </c>
      <c r="AY104" s="7">
        <v>15.720132745233</v>
      </c>
      <c r="AZ104" s="7">
        <v>15.838022758839699</v>
      </c>
      <c r="BA104" s="7">
        <v>15.9524140983862</v>
      </c>
      <c r="BB104" s="7">
        <v>16.038604182424301</v>
      </c>
      <c r="BC104" s="7">
        <v>16.092399094624302</v>
      </c>
      <c r="BD104" s="7">
        <v>16.351327043720101</v>
      </c>
      <c r="BE104" s="7">
        <v>16.5823563986627</v>
      </c>
      <c r="BF104" s="7">
        <v>16.819249042320099</v>
      </c>
      <c r="BG104" s="7">
        <v>17.107664861701601</v>
      </c>
      <c r="BH104" s="7">
        <v>17.468801912226098</v>
      </c>
      <c r="BI104" s="7">
        <v>18.0023428748664</v>
      </c>
      <c r="BJ104" s="7">
        <v>18.577861077226199</v>
      </c>
      <c r="BK104" s="7">
        <v>19.157725383232101</v>
      </c>
      <c r="BL104" s="7">
        <v>19.694457606700201</v>
      </c>
    </row>
    <row r="105" spans="1:64">
      <c r="A105" s="7" t="s">
        <v>659</v>
      </c>
      <c r="B105" s="7" t="s">
        <v>660</v>
      </c>
      <c r="C105" s="7" t="s">
        <v>528</v>
      </c>
      <c r="D105" s="7" t="s">
        <v>529</v>
      </c>
      <c r="E105" s="7">
        <v>3.8890685995986298</v>
      </c>
      <c r="F105" s="7">
        <v>3.9281428937768101</v>
      </c>
      <c r="G105" s="7">
        <v>3.9439855942851501</v>
      </c>
      <c r="H105" s="7">
        <v>3.9431733050590601</v>
      </c>
      <c r="I105" s="7">
        <v>3.9351844302029302</v>
      </c>
      <c r="J105" s="7">
        <v>3.9230036567962201</v>
      </c>
      <c r="K105" s="7">
        <v>3.9789453489284199</v>
      </c>
      <c r="L105" s="7">
        <v>4.0331796536547797</v>
      </c>
      <c r="M105" s="7">
        <v>4.0840936542292496</v>
      </c>
      <c r="N105" s="7">
        <v>4.1296702384090498</v>
      </c>
      <c r="O105" s="7">
        <v>4.1703600423061298</v>
      </c>
      <c r="P105" s="7">
        <v>4.2355904140765004</v>
      </c>
      <c r="Q105" s="7">
        <v>4.2952003492065502</v>
      </c>
      <c r="R105" s="7">
        <v>4.3502583596518001</v>
      </c>
      <c r="S105" s="7">
        <v>4.4038350475049599</v>
      </c>
      <c r="T105" s="7">
        <v>4.4580037113842401</v>
      </c>
      <c r="U105" s="7">
        <v>4.5408114655977503</v>
      </c>
      <c r="V105" s="7">
        <v>4.6219658917427902</v>
      </c>
      <c r="W105" s="7">
        <v>4.6968301495961002</v>
      </c>
      <c r="X105" s="7">
        <v>4.7583604796986503</v>
      </c>
      <c r="Y105" s="7">
        <v>4.8038157190651196</v>
      </c>
      <c r="Z105" s="7">
        <v>4.8579679833103304</v>
      </c>
      <c r="AA105" s="7">
        <v>4.8924989372340599</v>
      </c>
      <c r="AB105" s="7">
        <v>4.9153301717205098</v>
      </c>
      <c r="AC105" s="7">
        <v>4.9356446042278801</v>
      </c>
      <c r="AD105" s="7">
        <v>4.9581069192764602</v>
      </c>
      <c r="AE105" s="7">
        <v>4.9989974454918196</v>
      </c>
      <c r="AF105" s="7">
        <v>5.0364429109097699</v>
      </c>
      <c r="AG105" s="7">
        <v>5.0747639122313899</v>
      </c>
      <c r="AH105" s="7">
        <v>5.1203078289253598</v>
      </c>
      <c r="AI105" s="7">
        <v>5.1768342353865604</v>
      </c>
      <c r="AJ105" s="7">
        <v>5.2557420495842901</v>
      </c>
      <c r="AK105" s="7">
        <v>5.34780873642781</v>
      </c>
      <c r="AL105" s="7">
        <v>5.4455063269753801</v>
      </c>
      <c r="AM105" s="7">
        <v>5.5365932158031299</v>
      </c>
      <c r="AN105" s="7">
        <v>5.6158122926668703</v>
      </c>
      <c r="AO105" s="7">
        <v>5.7270175284411096</v>
      </c>
      <c r="AP105" s="7">
        <v>5.8157600483477196</v>
      </c>
      <c r="AQ105" s="7">
        <v>5.8930038065692001</v>
      </c>
      <c r="AR105" s="7">
        <v>5.9730446588643202</v>
      </c>
      <c r="AS105" s="7">
        <v>6.0617819817761003</v>
      </c>
      <c r="AT105" s="7">
        <v>6.1662944616942497</v>
      </c>
      <c r="AU105" s="7">
        <v>6.2773410035008697</v>
      </c>
      <c r="AV105" s="7">
        <v>6.3863250611572902</v>
      </c>
      <c r="AW105" s="7">
        <v>6.4771983544608798</v>
      </c>
      <c r="AX105" s="7">
        <v>6.5440581608631696</v>
      </c>
      <c r="AY105" s="7">
        <v>6.6245141142576998</v>
      </c>
      <c r="AZ105" s="7">
        <v>6.6864077383798204</v>
      </c>
      <c r="BA105" s="7">
        <v>6.7407394282418496</v>
      </c>
      <c r="BB105" s="7">
        <v>6.8020181266963897</v>
      </c>
      <c r="BC105" s="7">
        <v>6.8781571704988798</v>
      </c>
      <c r="BD105" s="7">
        <v>6.9897032048109802</v>
      </c>
      <c r="BE105" s="7">
        <v>7.1081873765576997</v>
      </c>
      <c r="BF105" s="7">
        <v>7.24389777093345</v>
      </c>
      <c r="BG105" s="7">
        <v>7.4102954502465899</v>
      </c>
      <c r="BH105" s="7">
        <v>7.6153040789125299</v>
      </c>
      <c r="BI105" s="7">
        <v>7.8775231383386002</v>
      </c>
      <c r="BJ105" s="7">
        <v>8.1717140390273002</v>
      </c>
      <c r="BK105" s="7">
        <v>8.4832253978038494</v>
      </c>
      <c r="BL105" s="7">
        <v>8.7914237737547793</v>
      </c>
    </row>
    <row r="106" spans="1:64">
      <c r="A106" s="7" t="s">
        <v>661</v>
      </c>
      <c r="B106" s="7" t="s">
        <v>662</v>
      </c>
      <c r="C106" s="7" t="s">
        <v>528</v>
      </c>
      <c r="D106" s="7" t="s">
        <v>529</v>
      </c>
      <c r="E106" s="7">
        <v>3.7745563315077901</v>
      </c>
      <c r="F106" s="7">
        <v>3.80647334965114</v>
      </c>
      <c r="G106" s="7">
        <v>3.81822717094833</v>
      </c>
      <c r="H106" s="7">
        <v>3.8154577297874601</v>
      </c>
      <c r="I106" s="7">
        <v>3.80566337619975</v>
      </c>
      <c r="J106" s="7">
        <v>3.7916016284625602</v>
      </c>
      <c r="K106" s="7">
        <v>3.8403289197651498</v>
      </c>
      <c r="L106" s="7">
        <v>3.8864124245982601</v>
      </c>
      <c r="M106" s="7">
        <v>3.9286046580503702</v>
      </c>
      <c r="N106" s="7">
        <v>3.9652582200794999</v>
      </c>
      <c r="O106" s="7">
        <v>3.99686180815721</v>
      </c>
      <c r="P106" s="7">
        <v>4.0544272736082201</v>
      </c>
      <c r="Q106" s="7">
        <v>4.1057450569949703</v>
      </c>
      <c r="R106" s="7">
        <v>4.1519540765843201</v>
      </c>
      <c r="S106" s="7">
        <v>4.1957450193335397</v>
      </c>
      <c r="T106" s="7">
        <v>4.2388737730747899</v>
      </c>
      <c r="U106" s="7">
        <v>4.3086944477087599</v>
      </c>
      <c r="V106" s="7">
        <v>4.3755779212375998</v>
      </c>
      <c r="W106" s="7">
        <v>4.4358882751138502</v>
      </c>
      <c r="X106" s="7">
        <v>4.4839302604184397</v>
      </c>
      <c r="Y106" s="7">
        <v>4.51757850569685</v>
      </c>
      <c r="Z106" s="7">
        <v>4.5610639657076604</v>
      </c>
      <c r="AA106" s="7">
        <v>4.5871076352789997</v>
      </c>
      <c r="AB106" s="7">
        <v>4.6023485857318498</v>
      </c>
      <c r="AC106" s="7">
        <v>4.61451898036918</v>
      </c>
      <c r="AD106" s="7">
        <v>4.62775083632238</v>
      </c>
      <c r="AE106" s="7">
        <v>4.6608209658939703</v>
      </c>
      <c r="AF106" s="7">
        <v>4.6902373146821796</v>
      </c>
      <c r="AG106" s="7">
        <v>4.7195195865216899</v>
      </c>
      <c r="AH106" s="7">
        <v>4.75381932125328</v>
      </c>
      <c r="AI106" s="7">
        <v>4.7962049616250404</v>
      </c>
      <c r="AJ106" s="7">
        <v>4.86019143541</v>
      </c>
      <c r="AK106" s="7">
        <v>4.9334410014509897</v>
      </c>
      <c r="AL106" s="7">
        <v>5.0100588343151902</v>
      </c>
      <c r="AM106" s="7">
        <v>5.0804140712756301</v>
      </c>
      <c r="AN106" s="7">
        <v>5.1405259638857199</v>
      </c>
      <c r="AO106" s="7">
        <v>5.22838474032186</v>
      </c>
      <c r="AP106" s="7">
        <v>5.2969316020867998</v>
      </c>
      <c r="AQ106" s="7">
        <v>5.3550846786820898</v>
      </c>
      <c r="AR106" s="7">
        <v>5.4141874835089503</v>
      </c>
      <c r="AS106" s="7">
        <v>5.4788269663687803</v>
      </c>
      <c r="AT106" s="7">
        <v>5.5584798056263702</v>
      </c>
      <c r="AU106" s="7">
        <v>5.6413828397922696</v>
      </c>
      <c r="AV106" s="7">
        <v>5.7210838398485597</v>
      </c>
      <c r="AW106" s="7">
        <v>5.7853356501845701</v>
      </c>
      <c r="AX106" s="7">
        <v>5.8299035095568099</v>
      </c>
      <c r="AY106" s="7">
        <v>5.8893559794022101</v>
      </c>
      <c r="AZ106" s="7">
        <v>5.9329543238343696</v>
      </c>
      <c r="BA106" s="7">
        <v>5.96943853913415</v>
      </c>
      <c r="BB106" s="7">
        <v>6.0100401354008799</v>
      </c>
      <c r="BC106" s="7">
        <v>6.0607048768003198</v>
      </c>
      <c r="BD106" s="7">
        <v>6.1421526462199498</v>
      </c>
      <c r="BE106" s="7">
        <v>6.2274387147277404</v>
      </c>
      <c r="BF106" s="7">
        <v>6.32449120600669</v>
      </c>
      <c r="BG106" s="7">
        <v>6.44353052348281</v>
      </c>
      <c r="BH106" s="7">
        <v>6.5905242937131696</v>
      </c>
      <c r="BI106" s="7">
        <v>6.7835821041534103</v>
      </c>
      <c r="BJ106" s="7">
        <v>6.99858745694329</v>
      </c>
      <c r="BK106" s="7">
        <v>7.2245862182348004</v>
      </c>
      <c r="BL106" s="7">
        <v>7.44679095908685</v>
      </c>
    </row>
    <row r="107" spans="1:64">
      <c r="A107" s="7" t="s">
        <v>663</v>
      </c>
      <c r="B107" s="7" t="s">
        <v>664</v>
      </c>
      <c r="C107" s="7" t="s">
        <v>528</v>
      </c>
      <c r="D107" s="7" t="s">
        <v>529</v>
      </c>
      <c r="E107" s="7">
        <v>3.19391793897899</v>
      </c>
      <c r="F107" s="7">
        <v>3.1976424765388498</v>
      </c>
      <c r="G107" s="7">
        <v>3.1933829188010701</v>
      </c>
      <c r="H107" s="7">
        <v>3.18207346623148</v>
      </c>
      <c r="I107" s="7">
        <v>3.1650889053459599</v>
      </c>
      <c r="J107" s="7">
        <v>3.1437105494108999</v>
      </c>
      <c r="K107" s="7">
        <v>3.1585790089573398</v>
      </c>
      <c r="L107" s="7">
        <v>3.1671265833531201</v>
      </c>
      <c r="M107" s="7">
        <v>3.1692624107276299</v>
      </c>
      <c r="N107" s="7">
        <v>3.1646510990972998</v>
      </c>
      <c r="O107" s="7">
        <v>3.1540278811064999</v>
      </c>
      <c r="P107" s="7">
        <v>3.1760458913685499</v>
      </c>
      <c r="Q107" s="7">
        <v>3.1894602923652502</v>
      </c>
      <c r="R107" s="7">
        <v>3.1957955805581499</v>
      </c>
      <c r="S107" s="7">
        <v>3.1965454618569402</v>
      </c>
      <c r="T107" s="7">
        <v>3.1926849360752501</v>
      </c>
      <c r="U107" s="7">
        <v>3.2083132260765099</v>
      </c>
      <c r="V107" s="7">
        <v>3.21714079631451</v>
      </c>
      <c r="W107" s="7">
        <v>3.2196689019771498</v>
      </c>
      <c r="X107" s="7">
        <v>3.2161260680552699</v>
      </c>
      <c r="Y107" s="7">
        <v>3.20716951089585</v>
      </c>
      <c r="Z107" s="7">
        <v>3.2138655010438502</v>
      </c>
      <c r="AA107" s="7">
        <v>3.2128728251199901</v>
      </c>
      <c r="AB107" s="7">
        <v>3.20590834788013</v>
      </c>
      <c r="AC107" s="7">
        <v>3.1947088023740302</v>
      </c>
      <c r="AD107" s="7">
        <v>3.18051799689965</v>
      </c>
      <c r="AE107" s="7">
        <v>3.1927168733406202</v>
      </c>
      <c r="AF107" s="7">
        <v>3.2006362657818701</v>
      </c>
      <c r="AG107" s="7">
        <v>3.2050012304446098</v>
      </c>
      <c r="AH107" s="7">
        <v>3.2065959515869</v>
      </c>
      <c r="AI107" s="7">
        <v>3.2062893626287301</v>
      </c>
      <c r="AJ107" s="7">
        <v>3.2260616665445299</v>
      </c>
      <c r="AK107" s="7">
        <v>3.2416326434476201</v>
      </c>
      <c r="AL107" s="7">
        <v>3.2534736011790999</v>
      </c>
      <c r="AM107" s="7">
        <v>3.2622691774678199</v>
      </c>
      <c r="AN107" s="7">
        <v>3.2691461074168799</v>
      </c>
      <c r="AO107" s="7">
        <v>3.28877576491475</v>
      </c>
      <c r="AP107" s="7">
        <v>3.3028764419540302</v>
      </c>
      <c r="AQ107" s="7">
        <v>3.3123569073203001</v>
      </c>
      <c r="AR107" s="7">
        <v>3.3176488823597201</v>
      </c>
      <c r="AS107" s="7">
        <v>3.3193658749446802</v>
      </c>
      <c r="AT107" s="7">
        <v>3.3357015310591702</v>
      </c>
      <c r="AU107" s="7">
        <v>3.3457285257354799</v>
      </c>
      <c r="AV107" s="7">
        <v>3.35085788987351</v>
      </c>
      <c r="AW107" s="7">
        <v>3.3523969003422498</v>
      </c>
      <c r="AX107" s="7">
        <v>3.3513805541272199</v>
      </c>
      <c r="AY107" s="7">
        <v>3.3715965818938298</v>
      </c>
      <c r="AZ107" s="7">
        <v>3.3870057613878202</v>
      </c>
      <c r="BA107" s="7">
        <v>3.3978575161962601</v>
      </c>
      <c r="BB107" s="7">
        <v>3.4040705293455802</v>
      </c>
      <c r="BC107" s="7">
        <v>3.4064868211976802</v>
      </c>
      <c r="BD107" s="7">
        <v>3.4256479081165301</v>
      </c>
      <c r="BE107" s="7">
        <v>3.43958266308442</v>
      </c>
      <c r="BF107" s="7">
        <v>3.4501831446217199</v>
      </c>
      <c r="BG107" s="7">
        <v>3.4589069570842801</v>
      </c>
      <c r="BH107" s="7">
        <v>3.4671650200907602</v>
      </c>
      <c r="BI107" s="7">
        <v>3.4926071062330499</v>
      </c>
      <c r="BJ107" s="7">
        <v>3.5158050477723899</v>
      </c>
      <c r="BK107" s="7">
        <v>3.5392778550772901</v>
      </c>
      <c r="BL107" s="7">
        <v>3.5660966762344199</v>
      </c>
    </row>
    <row r="108" spans="1:64">
      <c r="A108" s="7" t="s">
        <v>665</v>
      </c>
      <c r="B108" s="7" t="s">
        <v>666</v>
      </c>
      <c r="C108" s="7" t="s">
        <v>528</v>
      </c>
      <c r="D108" s="7" t="s">
        <v>529</v>
      </c>
      <c r="E108" s="7">
        <v>3.72842390732152</v>
      </c>
      <c r="F108" s="7">
        <v>3.7187898440754501</v>
      </c>
      <c r="G108" s="7">
        <v>3.7029865701339202</v>
      </c>
      <c r="H108" s="7">
        <v>3.6800200932248699</v>
      </c>
      <c r="I108" s="7">
        <v>3.6492434723032301</v>
      </c>
      <c r="J108" s="7">
        <v>3.6115064303868398</v>
      </c>
      <c r="K108" s="7">
        <v>3.6087250901590102</v>
      </c>
      <c r="L108" s="7">
        <v>3.5989677177716901</v>
      </c>
      <c r="M108" s="7">
        <v>3.5825856463308798</v>
      </c>
      <c r="N108" s="7">
        <v>3.55939192943148</v>
      </c>
      <c r="O108" s="7">
        <v>3.53012685064071</v>
      </c>
      <c r="P108" s="7">
        <v>3.5347094517711599</v>
      </c>
      <c r="Q108" s="7">
        <v>3.52880963409382</v>
      </c>
      <c r="R108" s="7">
        <v>3.51521615226567</v>
      </c>
      <c r="S108" s="7">
        <v>3.4968423424282098</v>
      </c>
      <c r="T108" s="7">
        <v>3.4754352760523202</v>
      </c>
      <c r="U108" s="7">
        <v>3.4714572345415999</v>
      </c>
      <c r="V108" s="7">
        <v>3.46298146133618</v>
      </c>
      <c r="W108" s="7">
        <v>3.4503443888062</v>
      </c>
      <c r="X108" s="7">
        <v>3.4334093666925201</v>
      </c>
      <c r="Y108" s="7">
        <v>3.41295430080539</v>
      </c>
      <c r="Z108" s="7">
        <v>3.41343712002501</v>
      </c>
      <c r="AA108" s="7">
        <v>3.4086587867607498</v>
      </c>
      <c r="AB108" s="7">
        <v>3.4004271504766099</v>
      </c>
      <c r="AC108" s="7">
        <v>3.3903858897529102</v>
      </c>
      <c r="AD108" s="7">
        <v>3.3798278424759198</v>
      </c>
      <c r="AE108" s="7">
        <v>3.3794291359295001</v>
      </c>
      <c r="AF108" s="7">
        <v>3.3743002105361999</v>
      </c>
      <c r="AG108" s="7">
        <v>3.3667446085624402</v>
      </c>
      <c r="AH108" s="7">
        <v>3.3592834388623798</v>
      </c>
      <c r="AI108" s="7">
        <v>3.3538252861792501</v>
      </c>
      <c r="AJ108" s="7">
        <v>3.3661926113357201</v>
      </c>
      <c r="AK108" s="7">
        <v>3.37662986558417</v>
      </c>
      <c r="AL108" s="7">
        <v>3.3844429741712601</v>
      </c>
      <c r="AM108" s="7">
        <v>3.3881945061614802</v>
      </c>
      <c r="AN108" s="7">
        <v>3.3878876064668502</v>
      </c>
      <c r="AO108" s="7">
        <v>3.39873472784521</v>
      </c>
      <c r="AP108" s="7">
        <v>3.4025125743218001</v>
      </c>
      <c r="AQ108" s="7">
        <v>3.4012039950330002</v>
      </c>
      <c r="AR108" s="7">
        <v>3.3969911770879402</v>
      </c>
      <c r="AS108" s="7">
        <v>3.3920644808908098</v>
      </c>
      <c r="AT108" s="7">
        <v>3.4041132631360602</v>
      </c>
      <c r="AU108" s="7">
        <v>3.41016745839796</v>
      </c>
      <c r="AV108" s="7">
        <v>3.4109872770754399</v>
      </c>
      <c r="AW108" s="7">
        <v>3.4069318791512502</v>
      </c>
      <c r="AX108" s="7">
        <v>3.3985130361739202</v>
      </c>
      <c r="AY108" s="7">
        <v>3.41090299590372</v>
      </c>
      <c r="AZ108" s="7">
        <v>3.4171184807272001</v>
      </c>
      <c r="BA108" s="7">
        <v>3.4173956480893999</v>
      </c>
      <c r="BB108" s="7">
        <v>3.4115677326716498</v>
      </c>
      <c r="BC108" s="7">
        <v>3.40111524994551</v>
      </c>
      <c r="BD108" s="7">
        <v>3.40725901810807</v>
      </c>
      <c r="BE108" s="7">
        <v>3.4069017588261699</v>
      </c>
      <c r="BF108" s="7">
        <v>3.4030520190561302</v>
      </c>
      <c r="BG108" s="7">
        <v>3.3978236959027801</v>
      </c>
      <c r="BH108" s="7">
        <v>3.3931192791186802</v>
      </c>
      <c r="BI108" s="7">
        <v>3.4112509959596999</v>
      </c>
      <c r="BJ108" s="7">
        <v>3.42721287039641</v>
      </c>
      <c r="BK108" s="7">
        <v>3.44400852058018</v>
      </c>
      <c r="BL108" s="7">
        <v>3.4653294133485999</v>
      </c>
    </row>
    <row r="109" spans="1:64">
      <c r="A109" s="7" t="s">
        <v>413</v>
      </c>
      <c r="B109" s="7" t="s">
        <v>667</v>
      </c>
      <c r="C109" s="7" t="s">
        <v>528</v>
      </c>
      <c r="D109" s="7" t="s">
        <v>529</v>
      </c>
      <c r="E109" s="7">
        <v>3.5543909277548602</v>
      </c>
      <c r="F109" s="7">
        <v>3.5217542279388501</v>
      </c>
      <c r="G109" s="7">
        <v>3.47885588178876</v>
      </c>
      <c r="H109" s="7">
        <v>3.4296561742053</v>
      </c>
      <c r="I109" s="7">
        <v>3.3789952784587598</v>
      </c>
      <c r="J109" s="7">
        <v>3.3301095428526701</v>
      </c>
      <c r="K109" s="7">
        <v>3.3274174474173002</v>
      </c>
      <c r="L109" s="7">
        <v>3.3200604944548</v>
      </c>
      <c r="M109" s="7">
        <v>3.31113671305746</v>
      </c>
      <c r="N109" s="7">
        <v>3.3043687220638298</v>
      </c>
      <c r="O109" s="7">
        <v>3.3015333019179902</v>
      </c>
      <c r="P109" s="7">
        <v>3.3334002374479601</v>
      </c>
      <c r="Q109" s="7">
        <v>3.3638252787530898</v>
      </c>
      <c r="R109" s="7">
        <v>3.3915592718039602</v>
      </c>
      <c r="S109" s="7">
        <v>3.4147869243926401</v>
      </c>
      <c r="T109" s="7">
        <v>3.4329813607480202</v>
      </c>
      <c r="U109" s="7">
        <v>3.4774780742362399</v>
      </c>
      <c r="V109" s="7">
        <v>3.5148486730486801</v>
      </c>
      <c r="W109" s="7">
        <v>3.5434850645060298</v>
      </c>
      <c r="X109" s="7">
        <v>3.5609086309342302</v>
      </c>
      <c r="Y109" s="7">
        <v>3.5667909022415198</v>
      </c>
      <c r="Z109" s="7">
        <v>3.5906972860262498</v>
      </c>
      <c r="AA109" s="7">
        <v>3.6036193565733199</v>
      </c>
      <c r="AB109" s="7">
        <v>3.6096982577842298</v>
      </c>
      <c r="AC109" s="7">
        <v>3.61354201012192</v>
      </c>
      <c r="AD109" s="7">
        <v>3.61846242664924</v>
      </c>
      <c r="AE109" s="7">
        <v>3.64638515143348</v>
      </c>
      <c r="AF109" s="7">
        <v>3.67326063355195</v>
      </c>
      <c r="AG109" s="7">
        <v>3.70177607375697</v>
      </c>
      <c r="AH109" s="7">
        <v>3.7347296701656401</v>
      </c>
      <c r="AI109" s="7">
        <v>3.7739620802657101</v>
      </c>
      <c r="AJ109" s="7">
        <v>3.8472900948423501</v>
      </c>
      <c r="AK109" s="7">
        <v>3.9202947637321799</v>
      </c>
      <c r="AL109" s="7">
        <v>3.99368146410416</v>
      </c>
      <c r="AM109" s="7">
        <v>4.0683834857533299</v>
      </c>
      <c r="AN109" s="7">
        <v>4.1451898719907803</v>
      </c>
      <c r="AO109" s="7">
        <v>4.2570894061741296</v>
      </c>
      <c r="AP109" s="7">
        <v>4.3680906384367599</v>
      </c>
      <c r="AQ109" s="7">
        <v>4.4790872643947202</v>
      </c>
      <c r="AR109" s="7">
        <v>4.5898287482632698</v>
      </c>
      <c r="AS109" s="7">
        <v>4.6991136839316603</v>
      </c>
      <c r="AT109" s="7">
        <v>4.7611924551607103</v>
      </c>
      <c r="AU109" s="7">
        <v>4.8031726196262996</v>
      </c>
      <c r="AV109" s="7">
        <v>4.8226529019503896</v>
      </c>
      <c r="AW109" s="7">
        <v>4.8203020421247302</v>
      </c>
      <c r="AX109" s="7">
        <v>4.8007651438663901</v>
      </c>
      <c r="AY109" s="7">
        <v>4.8682228369583598</v>
      </c>
      <c r="AZ109" s="7">
        <v>4.9188519149357504</v>
      </c>
      <c r="BA109" s="7">
        <v>4.95243376514731</v>
      </c>
      <c r="BB109" s="7">
        <v>4.9673820441032097</v>
      </c>
      <c r="BC109" s="7">
        <v>4.9625140925571696</v>
      </c>
      <c r="BD109" s="7">
        <v>5.0441320255459301</v>
      </c>
      <c r="BE109" s="7">
        <v>5.11756686476095</v>
      </c>
      <c r="BF109" s="7">
        <v>5.1920823892722803</v>
      </c>
      <c r="BG109" s="7">
        <v>5.2785821188883997</v>
      </c>
      <c r="BH109" s="7">
        <v>5.3834351402398903</v>
      </c>
      <c r="BI109" s="7">
        <v>5.5243362615573099</v>
      </c>
      <c r="BJ109" s="7">
        <v>5.6819483403882396</v>
      </c>
      <c r="BK109" s="7">
        <v>5.8571656127286298</v>
      </c>
      <c r="BL109" s="7">
        <v>6.0503026824132098</v>
      </c>
    </row>
    <row r="110" spans="1:64">
      <c r="A110" s="7" t="s">
        <v>668</v>
      </c>
      <c r="B110" s="7" t="s">
        <v>669</v>
      </c>
      <c r="C110" s="7" t="s">
        <v>528</v>
      </c>
      <c r="D110" s="7" t="s">
        <v>529</v>
      </c>
      <c r="E110" s="7">
        <v>2.94485849458369</v>
      </c>
      <c r="F110" s="7">
        <v>2.95491743684555</v>
      </c>
      <c r="G110" s="7">
        <v>2.9560669539477602</v>
      </c>
      <c r="H110" s="7">
        <v>2.9501864835843201</v>
      </c>
      <c r="I110" s="7">
        <v>2.9396342831232101</v>
      </c>
      <c r="J110" s="7">
        <v>2.92590735083082</v>
      </c>
      <c r="K110" s="7">
        <v>2.9490614357040901</v>
      </c>
      <c r="L110" s="7">
        <v>2.9661987090017199</v>
      </c>
      <c r="M110" s="7">
        <v>2.9769726499996301</v>
      </c>
      <c r="N110" s="7">
        <v>2.9809222981561598</v>
      </c>
      <c r="O110" s="7">
        <v>2.97875608972259</v>
      </c>
      <c r="P110" s="7">
        <v>3.00856117543014</v>
      </c>
      <c r="Q110" s="7">
        <v>3.0305693459853602</v>
      </c>
      <c r="R110" s="7">
        <v>3.0457363685502101</v>
      </c>
      <c r="S110" s="7">
        <v>3.0549148581931398</v>
      </c>
      <c r="T110" s="7">
        <v>3.0587321105357099</v>
      </c>
      <c r="U110" s="7">
        <v>3.08302793547902</v>
      </c>
      <c r="V110" s="7">
        <v>3.0994650708406302</v>
      </c>
      <c r="W110" s="7">
        <v>3.1086372527103898</v>
      </c>
      <c r="X110" s="7">
        <v>3.1109612275249301</v>
      </c>
      <c r="Y110" s="7">
        <v>3.1070371964965502</v>
      </c>
      <c r="Z110" s="7">
        <v>3.1162641068933499</v>
      </c>
      <c r="AA110" s="7">
        <v>3.1166670749508101</v>
      </c>
      <c r="AB110" s="7">
        <v>3.1099024052146</v>
      </c>
      <c r="AC110" s="7">
        <v>3.0977357881994099</v>
      </c>
      <c r="AD110" s="7">
        <v>3.0813741730538999</v>
      </c>
      <c r="AE110" s="7">
        <v>3.0995203772465998</v>
      </c>
      <c r="AF110" s="7">
        <v>3.1136857685822998</v>
      </c>
      <c r="AG110" s="7">
        <v>3.1238122777046202</v>
      </c>
      <c r="AH110" s="7">
        <v>3.1298165441527499</v>
      </c>
      <c r="AI110" s="7">
        <v>3.1320006820843198</v>
      </c>
      <c r="AJ110" s="7">
        <v>3.1555089245149102</v>
      </c>
      <c r="AK110" s="7">
        <v>3.17370634502955</v>
      </c>
      <c r="AL110" s="7">
        <v>3.1876313272320198</v>
      </c>
      <c r="AM110" s="7">
        <v>3.1990177349256399</v>
      </c>
      <c r="AN110" s="7">
        <v>3.2095338953496899</v>
      </c>
      <c r="AO110" s="7">
        <v>3.2335619372850899</v>
      </c>
      <c r="AP110" s="7">
        <v>3.2528117009536701</v>
      </c>
      <c r="AQ110" s="7">
        <v>3.2676831646878499</v>
      </c>
      <c r="AR110" s="7">
        <v>3.2777510598404</v>
      </c>
      <c r="AS110" s="7">
        <v>3.2828149949301002</v>
      </c>
      <c r="AT110" s="7">
        <v>3.3013323052100598</v>
      </c>
      <c r="AU110" s="7">
        <v>3.3133923424601002</v>
      </c>
      <c r="AV110" s="7">
        <v>3.3207233779326102</v>
      </c>
      <c r="AW110" s="7">
        <v>3.3250955600157299</v>
      </c>
      <c r="AX110" s="7">
        <v>3.3277995626401302</v>
      </c>
      <c r="AY110" s="7">
        <v>3.3519333213929201</v>
      </c>
      <c r="AZ110" s="7">
        <v>3.3719358583713301</v>
      </c>
      <c r="BA110" s="7">
        <v>3.3880715020152299</v>
      </c>
      <c r="BB110" s="7">
        <v>3.4003111172269702</v>
      </c>
      <c r="BC110" s="7">
        <v>3.4091859339132902</v>
      </c>
      <c r="BD110" s="7">
        <v>3.4349082024564499</v>
      </c>
      <c r="BE110" s="7">
        <v>3.4560656683530699</v>
      </c>
      <c r="BF110" s="7">
        <v>3.473991885352</v>
      </c>
      <c r="BG110" s="7">
        <v>3.48980876482229</v>
      </c>
      <c r="BH110" s="7">
        <v>3.50466790460306</v>
      </c>
      <c r="BI110" s="7">
        <v>3.5338459705364702</v>
      </c>
      <c r="BJ110" s="7">
        <v>3.56073260622329</v>
      </c>
      <c r="BK110" s="7">
        <v>3.5875984568324499</v>
      </c>
      <c r="BL110" s="7">
        <v>3.61719646756511</v>
      </c>
    </row>
    <row r="111" spans="1:64">
      <c r="A111" s="7" t="s">
        <v>670</v>
      </c>
      <c r="B111" s="7" t="s">
        <v>671</v>
      </c>
      <c r="C111" s="7" t="s">
        <v>528</v>
      </c>
      <c r="D111" s="7" t="s">
        <v>529</v>
      </c>
    </row>
    <row r="112" spans="1:64">
      <c r="A112" s="7" t="s">
        <v>449</v>
      </c>
      <c r="B112" s="7" t="s">
        <v>672</v>
      </c>
      <c r="C112" s="7" t="s">
        <v>528</v>
      </c>
      <c r="D112" s="7" t="s">
        <v>529</v>
      </c>
      <c r="E112" s="7">
        <v>3.0471693984689199</v>
      </c>
      <c r="F112" s="7">
        <v>3.1002046994535402</v>
      </c>
      <c r="G112" s="7">
        <v>3.1503060295897098</v>
      </c>
      <c r="H112" s="7">
        <v>3.19067375360593</v>
      </c>
      <c r="I112" s="7">
        <v>3.2144007259023302</v>
      </c>
      <c r="J112" s="7">
        <v>3.21932320678326</v>
      </c>
      <c r="K112" s="7">
        <v>3.2564847345582102</v>
      </c>
      <c r="L112" s="7">
        <v>3.2780396077040499</v>
      </c>
      <c r="M112" s="7">
        <v>3.2896245046676298</v>
      </c>
      <c r="N112" s="7">
        <v>3.2973915491460599</v>
      </c>
      <c r="O112" s="7">
        <v>3.3045353614858999</v>
      </c>
      <c r="P112" s="7">
        <v>3.3528486191310698</v>
      </c>
      <c r="Q112" s="7">
        <v>3.39684992162347</v>
      </c>
      <c r="R112" s="7">
        <v>3.4337519375174299</v>
      </c>
      <c r="S112" s="7">
        <v>3.46085578478147</v>
      </c>
      <c r="T112" s="7">
        <v>3.4777612340325899</v>
      </c>
      <c r="U112" s="7">
        <v>3.5207040034169501</v>
      </c>
      <c r="V112" s="7">
        <v>3.5539227632952599</v>
      </c>
      <c r="W112" s="7">
        <v>3.5788614146803202</v>
      </c>
      <c r="X112" s="7">
        <v>3.59691480419646</v>
      </c>
      <c r="Y112" s="7">
        <v>3.6093588024659402</v>
      </c>
      <c r="Z112" s="7">
        <v>3.64511015119938</v>
      </c>
      <c r="AA112" s="7">
        <v>3.6709789424308399</v>
      </c>
      <c r="AB112" s="7">
        <v>3.6883263857012598</v>
      </c>
      <c r="AC112" s="7">
        <v>3.6994235814529799</v>
      </c>
      <c r="AD112" s="7">
        <v>3.7064617909484201</v>
      </c>
      <c r="AE112" s="7">
        <v>3.7368370438127898</v>
      </c>
      <c r="AF112" s="7">
        <v>3.7611678874989001</v>
      </c>
      <c r="AG112" s="7">
        <v>3.7800205913310698</v>
      </c>
      <c r="AH112" s="7">
        <v>3.7939803955896698</v>
      </c>
      <c r="AI112" s="7">
        <v>3.8044251297912899</v>
      </c>
      <c r="AJ112" s="7">
        <v>3.8603894577515598</v>
      </c>
      <c r="AK112" s="7">
        <v>3.9099674119307601</v>
      </c>
      <c r="AL112" s="7">
        <v>3.9542593665719701</v>
      </c>
      <c r="AM112" s="7">
        <v>3.9949436180818898</v>
      </c>
      <c r="AN112" s="7">
        <v>4.0336188283202699</v>
      </c>
      <c r="AO112" s="7">
        <v>4.1083993237329999</v>
      </c>
      <c r="AP112" s="7">
        <v>4.1773382702366399</v>
      </c>
      <c r="AQ112" s="7">
        <v>4.2420315349835898</v>
      </c>
      <c r="AR112" s="7">
        <v>4.30428456649976</v>
      </c>
      <c r="AS112" s="7">
        <v>4.3655366664177802</v>
      </c>
      <c r="AT112" s="7">
        <v>4.4505535085608896</v>
      </c>
      <c r="AU112" s="7">
        <v>4.5323064979270198</v>
      </c>
      <c r="AV112" s="7">
        <v>4.6089181567235098</v>
      </c>
      <c r="AW112" s="7">
        <v>4.6775390258893497</v>
      </c>
      <c r="AX112" s="7">
        <v>4.7379232020184503</v>
      </c>
      <c r="AY112" s="7">
        <v>4.81627278102407</v>
      </c>
      <c r="AZ112" s="7">
        <v>4.8871174013049199</v>
      </c>
      <c r="BA112" s="7">
        <v>4.9530062914509996</v>
      </c>
      <c r="BB112" s="7">
        <v>5.0167602739832597</v>
      </c>
      <c r="BC112" s="7">
        <v>5.0815296809559198</v>
      </c>
      <c r="BD112" s="7">
        <v>5.1741531510553802</v>
      </c>
      <c r="BE112" s="7">
        <v>5.2656885077777602</v>
      </c>
      <c r="BF112" s="7">
        <v>5.3639829342745902</v>
      </c>
      <c r="BG112" s="7">
        <v>5.4785956086169998</v>
      </c>
      <c r="BH112" s="7">
        <v>5.6146356585356703</v>
      </c>
      <c r="BI112" s="7">
        <v>5.7933051500788704</v>
      </c>
      <c r="BJ112" s="7">
        <v>5.9831133173792903</v>
      </c>
      <c r="BK112" s="7">
        <v>6.1799556494714896</v>
      </c>
      <c r="BL112" s="7">
        <v>6.3779241556897999</v>
      </c>
    </row>
    <row r="113" spans="1:64">
      <c r="A113" s="7" t="s">
        <v>673</v>
      </c>
      <c r="B113" s="7" t="s">
        <v>674</v>
      </c>
      <c r="C113" s="7" t="s">
        <v>528</v>
      </c>
      <c r="D113" s="7" t="s">
        <v>529</v>
      </c>
    </row>
    <row r="114" spans="1:64">
      <c r="A114" s="7" t="s">
        <v>336</v>
      </c>
      <c r="B114" s="7" t="s">
        <v>675</v>
      </c>
      <c r="C114" s="7" t="s">
        <v>528</v>
      </c>
      <c r="D114" s="7" t="s">
        <v>529</v>
      </c>
      <c r="E114" s="7">
        <v>11.2486686773684</v>
      </c>
      <c r="F114" s="7">
        <v>11.2700916719233</v>
      </c>
      <c r="G114" s="7">
        <v>11.2864537486741</v>
      </c>
      <c r="H114" s="7">
        <v>11.291046928727299</v>
      </c>
      <c r="I114" s="7">
        <v>11.2753820463804</v>
      </c>
      <c r="J114" s="7">
        <v>11.2370159191118</v>
      </c>
      <c r="K114" s="7">
        <v>11.2600990163976</v>
      </c>
      <c r="L114" s="7">
        <v>11.276207714660201</v>
      </c>
      <c r="M114" s="7">
        <v>11.274931162603099</v>
      </c>
      <c r="N114" s="7">
        <v>11.2422260205973</v>
      </c>
      <c r="O114" s="7">
        <v>11.1736918417244</v>
      </c>
      <c r="P114" s="7">
        <v>11.1071408191603</v>
      </c>
      <c r="Q114" s="7">
        <v>10.996341617764299</v>
      </c>
      <c r="R114" s="7">
        <v>10.8698854668873</v>
      </c>
      <c r="S114" s="7">
        <v>10.7646096340023</v>
      </c>
      <c r="T114" s="7">
        <v>10.6963396379419</v>
      </c>
      <c r="U114" s="7">
        <v>10.6917377381174</v>
      </c>
      <c r="V114" s="7">
        <v>10.7175413103867</v>
      </c>
      <c r="W114" s="7">
        <v>10.7500210220448</v>
      </c>
      <c r="X114" s="7">
        <v>10.754143096733801</v>
      </c>
      <c r="Y114" s="7">
        <v>10.7134162698877</v>
      </c>
      <c r="Z114" s="7">
        <v>10.766892517806699</v>
      </c>
      <c r="AA114" s="7">
        <v>10.7737132526451</v>
      </c>
      <c r="AB114" s="7">
        <v>10.7550658752024</v>
      </c>
      <c r="AC114" s="7">
        <v>10.740168013422799</v>
      </c>
      <c r="AD114" s="7">
        <v>10.742587751165701</v>
      </c>
      <c r="AE114" s="7">
        <v>10.831009474971999</v>
      </c>
      <c r="AF114" s="7">
        <v>10.9334984532804</v>
      </c>
      <c r="AG114" s="7">
        <v>11.035267219693701</v>
      </c>
      <c r="AH114" s="7">
        <v>11.109015224023601</v>
      </c>
      <c r="AI114" s="7">
        <v>11.1398977750624</v>
      </c>
      <c r="AJ114" s="7">
        <v>11.1322422826214</v>
      </c>
      <c r="AK114" s="7">
        <v>11.079498211398599</v>
      </c>
      <c r="AL114" s="7">
        <v>11.0015390770218</v>
      </c>
      <c r="AM114" s="7">
        <v>10.9235037187016</v>
      </c>
      <c r="AN114" s="7">
        <v>10.858179392715201</v>
      </c>
      <c r="AO114" s="7">
        <v>10.7678910698602</v>
      </c>
      <c r="AP114" s="7">
        <v>10.6858050295035</v>
      </c>
      <c r="AQ114" s="7">
        <v>10.616329055194999</v>
      </c>
      <c r="AR114" s="7">
        <v>10.561419795104801</v>
      </c>
      <c r="AS114" s="7">
        <v>10.5235834181623</v>
      </c>
      <c r="AT114" s="7">
        <v>10.493969020715801</v>
      </c>
      <c r="AU114" s="7">
        <v>10.4814280867083</v>
      </c>
      <c r="AV114" s="7">
        <v>10.483091277653999</v>
      </c>
      <c r="AW114" s="7">
        <v>10.494291705785701</v>
      </c>
      <c r="AX114" s="7">
        <v>10.513271079581999</v>
      </c>
      <c r="AY114" s="7">
        <v>10.5839730933246</v>
      </c>
      <c r="AZ114" s="7">
        <v>10.653092360730099</v>
      </c>
      <c r="BA114" s="7">
        <v>10.7345049856518</v>
      </c>
      <c r="BB114" s="7">
        <v>10.849432738482999</v>
      </c>
      <c r="BC114" s="7">
        <v>11.009895876904601</v>
      </c>
      <c r="BD114" s="7">
        <v>11.313463752190399</v>
      </c>
      <c r="BE114" s="7">
        <v>11.655336858355501</v>
      </c>
      <c r="BF114" s="7">
        <v>12.025790924426801</v>
      </c>
      <c r="BG114" s="7">
        <v>12.407420695402701</v>
      </c>
      <c r="BH114" s="7">
        <v>12.7910713230197</v>
      </c>
      <c r="BI114" s="7">
        <v>13.1475948932009</v>
      </c>
      <c r="BJ114" s="7">
        <v>13.5066550900967</v>
      </c>
      <c r="BK114" s="7">
        <v>13.8658017012923</v>
      </c>
      <c r="BL114" s="7">
        <v>14.2228307453464</v>
      </c>
    </row>
    <row r="115" spans="1:64">
      <c r="A115" s="7" t="s">
        <v>676</v>
      </c>
      <c r="B115" s="7" t="s">
        <v>677</v>
      </c>
      <c r="C115" s="7" t="s">
        <v>528</v>
      </c>
      <c r="D115" s="7" t="s">
        <v>529</v>
      </c>
      <c r="E115" s="7">
        <v>4.0135456778622496</v>
      </c>
      <c r="F115" s="7">
        <v>3.9341297377107498</v>
      </c>
      <c r="G115" s="7">
        <v>3.8365173376550099</v>
      </c>
      <c r="H115" s="7">
        <v>3.7294314952142802</v>
      </c>
      <c r="I115" s="7">
        <v>3.6231367138036799</v>
      </c>
      <c r="J115" s="7">
        <v>3.5216929374875998</v>
      </c>
      <c r="K115" s="7">
        <v>3.4861106650297402</v>
      </c>
      <c r="L115" s="7">
        <v>3.4488885328980801</v>
      </c>
      <c r="M115" s="7">
        <v>3.4079296416164002</v>
      </c>
      <c r="N115" s="7">
        <v>3.3604161855440302</v>
      </c>
      <c r="O115" s="7">
        <v>3.3057390393852599</v>
      </c>
      <c r="P115" s="7">
        <v>3.3025118068208799</v>
      </c>
      <c r="Q115" s="7">
        <v>3.29141221780786</v>
      </c>
      <c r="R115" s="7">
        <v>3.2694673511270902</v>
      </c>
      <c r="S115" s="7">
        <v>3.2327778695533702</v>
      </c>
      <c r="T115" s="7">
        <v>3.1805018378985301</v>
      </c>
      <c r="U115" s="7">
        <v>3.1574323572615701</v>
      </c>
      <c r="V115" s="7">
        <v>3.1206551035979802</v>
      </c>
      <c r="W115" s="7">
        <v>3.0736464325534398</v>
      </c>
      <c r="X115" s="7">
        <v>3.0195876766787899</v>
      </c>
      <c r="Y115" s="7">
        <v>2.9615878770862198</v>
      </c>
      <c r="Z115" s="7">
        <v>2.93926557937723</v>
      </c>
      <c r="AA115" s="7">
        <v>2.9068884849009402</v>
      </c>
      <c r="AB115" s="7">
        <v>2.8748142309214599</v>
      </c>
      <c r="AC115" s="7">
        <v>2.8598574475008598</v>
      </c>
      <c r="AD115" s="7">
        <v>2.87348861662021</v>
      </c>
      <c r="AE115" s="7">
        <v>2.9375304695438502</v>
      </c>
      <c r="AF115" s="7">
        <v>3.0208278028765299</v>
      </c>
      <c r="AG115" s="7">
        <v>3.1129891597941302</v>
      </c>
      <c r="AH115" s="7">
        <v>3.2034692347888098</v>
      </c>
      <c r="AI115" s="7">
        <v>3.2907140104860999</v>
      </c>
      <c r="AJ115" s="7">
        <v>3.39083175352763</v>
      </c>
      <c r="AK115" s="7">
        <v>3.4907010622764001</v>
      </c>
      <c r="AL115" s="7">
        <v>3.5925130237940102</v>
      </c>
      <c r="AM115" s="7">
        <v>3.6981008312607599</v>
      </c>
      <c r="AN115" s="7">
        <v>3.8077824880770099</v>
      </c>
      <c r="AO115" s="7">
        <v>3.9322917502743402</v>
      </c>
      <c r="AP115" s="7">
        <v>4.0511758114727998</v>
      </c>
      <c r="AQ115" s="7">
        <v>4.16576757309263</v>
      </c>
      <c r="AR115" s="7">
        <v>4.2760190910987603</v>
      </c>
      <c r="AS115" s="7">
        <v>4.3805102767831103</v>
      </c>
      <c r="AT115" s="7">
        <v>4.4749702599486998</v>
      </c>
      <c r="AU115" s="7">
        <v>4.5633132334977997</v>
      </c>
      <c r="AV115" s="7">
        <v>4.6435651380743401</v>
      </c>
      <c r="AW115" s="7">
        <v>4.7106434469288496</v>
      </c>
      <c r="AX115" s="7">
        <v>4.7628629810863403</v>
      </c>
      <c r="AY115" s="7">
        <v>4.8312488058920504</v>
      </c>
      <c r="AZ115" s="7">
        <v>4.8976165418882802</v>
      </c>
      <c r="BA115" s="7">
        <v>4.96787991403954</v>
      </c>
      <c r="BB115" s="7">
        <v>5.0498721032451499</v>
      </c>
      <c r="BC115" s="7">
        <v>5.1476590705911196</v>
      </c>
      <c r="BD115" s="7">
        <v>5.2548620078926298</v>
      </c>
      <c r="BE115" s="7">
        <v>5.3707897171875203</v>
      </c>
      <c r="BF115" s="7">
        <v>5.4982102250228699</v>
      </c>
      <c r="BG115" s="7">
        <v>5.6423617812099502</v>
      </c>
      <c r="BH115" s="7">
        <v>5.8076918838384204</v>
      </c>
      <c r="BI115" s="7">
        <v>5.9145689641076196</v>
      </c>
      <c r="BJ115" s="7">
        <v>6.0387052399597501</v>
      </c>
      <c r="BK115" s="7">
        <v>6.1845738056249902</v>
      </c>
      <c r="BL115" s="7">
        <v>6.3585220553956301</v>
      </c>
    </row>
    <row r="116" spans="1:64">
      <c r="A116" s="7" t="s">
        <v>398</v>
      </c>
      <c r="B116" s="7" t="s">
        <v>678</v>
      </c>
      <c r="C116" s="7" t="s">
        <v>528</v>
      </c>
      <c r="D116" s="7" t="s">
        <v>529</v>
      </c>
      <c r="E116" s="7">
        <v>3.1128596826232999</v>
      </c>
      <c r="F116" s="7">
        <v>3.2611850950122698</v>
      </c>
      <c r="G116" s="7">
        <v>3.3738412503159898</v>
      </c>
      <c r="H116" s="7">
        <v>3.4629739230233598</v>
      </c>
      <c r="I116" s="7">
        <v>3.5485965188975301</v>
      </c>
      <c r="J116" s="7">
        <v>3.63820009814</v>
      </c>
      <c r="K116" s="7">
        <v>3.7262739964874099</v>
      </c>
      <c r="L116" s="7">
        <v>3.8114519026971401</v>
      </c>
      <c r="M116" s="7">
        <v>3.8905773894406499</v>
      </c>
      <c r="N116" s="7">
        <v>3.9581971912799001</v>
      </c>
      <c r="O116" s="7">
        <v>4.0136285775041198</v>
      </c>
      <c r="P116" s="7">
        <v>4.0608335730339302</v>
      </c>
      <c r="Q116" s="7">
        <v>4.1035341861650796</v>
      </c>
      <c r="R116" s="7">
        <v>4.1373722386714196</v>
      </c>
      <c r="S116" s="7">
        <v>4.1577388808512499</v>
      </c>
      <c r="T116" s="7">
        <v>4.1637917975727001</v>
      </c>
      <c r="U116" s="7">
        <v>4.1771110600698904</v>
      </c>
      <c r="V116" s="7">
        <v>4.1688499583135101</v>
      </c>
      <c r="W116" s="7">
        <v>4.1468025018894803</v>
      </c>
      <c r="X116" s="7">
        <v>4.1200267318032502</v>
      </c>
      <c r="Y116" s="7">
        <v>4.0924010320101596</v>
      </c>
      <c r="Z116" s="7">
        <v>4.0930732775866199</v>
      </c>
      <c r="AA116" s="7">
        <v>4.0900835532772399</v>
      </c>
      <c r="AB116" s="7">
        <v>4.0803390683477003</v>
      </c>
      <c r="AC116" s="7">
        <v>4.0579990260949801</v>
      </c>
      <c r="AD116" s="7">
        <v>4.0211753815297202</v>
      </c>
      <c r="AE116" s="7">
        <v>4.0060310141660196</v>
      </c>
      <c r="AF116" s="7">
        <v>3.9747076195156898</v>
      </c>
      <c r="AG116" s="7">
        <v>3.93152745293524</v>
      </c>
      <c r="AH116" s="7">
        <v>3.8816947248088098</v>
      </c>
      <c r="AI116" s="7">
        <v>3.82820296303262</v>
      </c>
      <c r="AJ116" s="7">
        <v>3.7826241699092198</v>
      </c>
      <c r="AK116" s="7">
        <v>3.7356188488080102</v>
      </c>
      <c r="AL116" s="7">
        <v>3.68860915158122</v>
      </c>
      <c r="AM116" s="7">
        <v>3.6428098390221999</v>
      </c>
      <c r="AN116" s="7">
        <v>3.59945324258296</v>
      </c>
      <c r="AO116" s="7">
        <v>3.5736341781602801</v>
      </c>
      <c r="AP116" s="7">
        <v>3.5471133894731302</v>
      </c>
      <c r="AQ116" s="7">
        <v>3.5211295629023098</v>
      </c>
      <c r="AR116" s="7">
        <v>3.4971702561662799</v>
      </c>
      <c r="AS116" s="7">
        <v>3.4762763918079198</v>
      </c>
      <c r="AT116" s="7">
        <v>3.4570504680649301</v>
      </c>
      <c r="AU116" s="7">
        <v>3.4358285858381001</v>
      </c>
      <c r="AV116" s="7">
        <v>3.4145139665235802</v>
      </c>
      <c r="AW116" s="7">
        <v>3.3955023968757398</v>
      </c>
      <c r="AX116" s="7">
        <v>3.38027412533053</v>
      </c>
      <c r="AY116" s="7">
        <v>3.39224276311197</v>
      </c>
      <c r="AZ116" s="7">
        <v>3.4049641922138401</v>
      </c>
      <c r="BA116" s="7">
        <v>3.4106907037074201</v>
      </c>
      <c r="BB116" s="7">
        <v>3.39703343390687</v>
      </c>
      <c r="BC116" s="7">
        <v>3.3587445568512302</v>
      </c>
      <c r="BD116" s="7">
        <v>3.2982135243594</v>
      </c>
      <c r="BE116" s="7">
        <v>3.2193623263409998</v>
      </c>
      <c r="BF116" s="7">
        <v>3.1444353463290602</v>
      </c>
      <c r="BG116" s="7">
        <v>3.1017479944685502</v>
      </c>
      <c r="BH116" s="7">
        <v>3.1036289765218998</v>
      </c>
      <c r="BI116" s="7">
        <v>3.1509207489234301</v>
      </c>
      <c r="BJ116" s="7">
        <v>3.23133991061807</v>
      </c>
      <c r="BK116" s="7">
        <v>3.3235996627950501</v>
      </c>
      <c r="BL116" s="7">
        <v>3.3985331335967901</v>
      </c>
    </row>
    <row r="117" spans="1:64">
      <c r="A117" s="7" t="s">
        <v>160</v>
      </c>
      <c r="B117" s="7" t="s">
        <v>679</v>
      </c>
      <c r="C117" s="7" t="s">
        <v>528</v>
      </c>
      <c r="D117" s="7" t="s">
        <v>529</v>
      </c>
      <c r="E117" s="7">
        <v>8.0470636475465902</v>
      </c>
      <c r="F117" s="7">
        <v>8.1235385053269606</v>
      </c>
      <c r="G117" s="7">
        <v>8.1970981495366999</v>
      </c>
      <c r="H117" s="7">
        <v>8.2670692656508606</v>
      </c>
      <c r="I117" s="7">
        <v>8.3411676472763006</v>
      </c>
      <c r="J117" s="7">
        <v>8.4201276044781199</v>
      </c>
      <c r="K117" s="7">
        <v>8.4973588389148205</v>
      </c>
      <c r="L117" s="7">
        <v>8.5703719839311905</v>
      </c>
      <c r="M117" s="7">
        <v>8.6402996959968696</v>
      </c>
      <c r="N117" s="7">
        <v>8.70755641815283</v>
      </c>
      <c r="O117" s="7">
        <v>8.7689432851007201</v>
      </c>
      <c r="P117" s="7">
        <v>8.8648304102603692</v>
      </c>
      <c r="Q117" s="7">
        <v>8.9434999452195694</v>
      </c>
      <c r="R117" s="7">
        <v>9.0135047506273107</v>
      </c>
      <c r="S117" s="7">
        <v>9.0817997522766003</v>
      </c>
      <c r="T117" s="7">
        <v>9.1617370569083292</v>
      </c>
      <c r="U117" s="7">
        <v>9.2927082813188004</v>
      </c>
      <c r="V117" s="7">
        <v>9.4364410211188403</v>
      </c>
      <c r="W117" s="7">
        <v>9.5864376533571303</v>
      </c>
      <c r="X117" s="7">
        <v>9.7309633220258007</v>
      </c>
      <c r="Y117" s="7">
        <v>9.86585590242791</v>
      </c>
      <c r="Z117" s="7">
        <v>9.9356639961155597</v>
      </c>
      <c r="AA117" s="7">
        <v>9.9897543179762405</v>
      </c>
      <c r="AB117" s="7">
        <v>10.0373275032942</v>
      </c>
      <c r="AC117" s="7">
        <v>10.0909517269103</v>
      </c>
      <c r="AD117" s="7">
        <v>10.161767019066</v>
      </c>
      <c r="AE117" s="7">
        <v>10.249211111156599</v>
      </c>
      <c r="AF117" s="7">
        <v>10.347046823392301</v>
      </c>
      <c r="AG117" s="7">
        <v>10.4514005669533</v>
      </c>
      <c r="AH117" s="7">
        <v>10.5584894597346</v>
      </c>
      <c r="AI117" s="7">
        <v>10.666436640096</v>
      </c>
      <c r="AJ117" s="7">
        <v>10.7909201006117</v>
      </c>
      <c r="AK117" s="7">
        <v>10.904820661846401</v>
      </c>
      <c r="AL117" s="7">
        <v>11.017452485380099</v>
      </c>
      <c r="AM117" s="7">
        <v>11.131561677315201</v>
      </c>
      <c r="AN117" s="7">
        <v>11.2487809617044</v>
      </c>
      <c r="AO117" s="7">
        <v>11.3170460855081</v>
      </c>
      <c r="AP117" s="7">
        <v>11.401163877979799</v>
      </c>
      <c r="AQ117" s="7">
        <v>11.493083807973999</v>
      </c>
      <c r="AR117" s="7">
        <v>11.567279663151799</v>
      </c>
      <c r="AS117" s="7">
        <v>11.609820457503499</v>
      </c>
      <c r="AT117" s="7">
        <v>11.677689134591899</v>
      </c>
      <c r="AU117" s="7">
        <v>11.7043833609623</v>
      </c>
      <c r="AV117" s="7">
        <v>11.716188809246001</v>
      </c>
      <c r="AW117" s="7">
        <v>11.746660987138601</v>
      </c>
      <c r="AX117" s="7">
        <v>11.8086372250228</v>
      </c>
      <c r="AY117" s="7">
        <v>11.787001201121001</v>
      </c>
      <c r="AZ117" s="7">
        <v>11.788009161716101</v>
      </c>
      <c r="BA117" s="7">
        <v>11.818333890933401</v>
      </c>
      <c r="BB117" s="7">
        <v>11.887857445690999</v>
      </c>
      <c r="BC117" s="7">
        <v>12.0051946754577</v>
      </c>
      <c r="BD117" s="7">
        <v>12.2643550949999</v>
      </c>
      <c r="BE117" s="7">
        <v>12.5778438332944</v>
      </c>
      <c r="BF117" s="7">
        <v>12.9338879600962</v>
      </c>
      <c r="BG117" s="7">
        <v>13.3164330450343</v>
      </c>
      <c r="BH117" s="7">
        <v>13.714143827424</v>
      </c>
      <c r="BI117" s="7">
        <v>14.067777222566701</v>
      </c>
      <c r="BJ117" s="7">
        <v>14.4255412045109</v>
      </c>
      <c r="BK117" s="7">
        <v>14.7950925565689</v>
      </c>
      <c r="BL117" s="7">
        <v>15.192121074474001</v>
      </c>
    </row>
    <row r="118" spans="1:64">
      <c r="A118" s="7" t="s">
        <v>394</v>
      </c>
      <c r="B118" s="7" t="s">
        <v>680</v>
      </c>
      <c r="C118" s="7" t="s">
        <v>528</v>
      </c>
      <c r="D118" s="7" t="s">
        <v>529</v>
      </c>
      <c r="E118" s="7">
        <v>4.6538670601024998</v>
      </c>
      <c r="F118" s="7">
        <v>4.7982389593409804</v>
      </c>
      <c r="G118" s="7">
        <v>4.9579289937915103</v>
      </c>
      <c r="H118" s="7">
        <v>5.1347699157214901</v>
      </c>
      <c r="I118" s="7">
        <v>5.3308190151120298</v>
      </c>
      <c r="J118" s="7">
        <v>5.5471251250342801</v>
      </c>
      <c r="K118" s="7">
        <v>5.7141640012631401</v>
      </c>
      <c r="L118" s="7">
        <v>5.8893400608222999</v>
      </c>
      <c r="M118" s="7">
        <v>6.07594113937858</v>
      </c>
      <c r="N118" s="7">
        <v>6.2740048787110396</v>
      </c>
      <c r="O118" s="7">
        <v>6.4820991495687803</v>
      </c>
      <c r="P118" s="7">
        <v>6.7101606195819299</v>
      </c>
      <c r="Q118" s="7">
        <v>6.9357333032536204</v>
      </c>
      <c r="R118" s="7">
        <v>7.1642779393640899</v>
      </c>
      <c r="S118" s="7">
        <v>7.4073669048563797</v>
      </c>
      <c r="T118" s="7">
        <v>7.6696992813021803</v>
      </c>
      <c r="U118" s="7">
        <v>7.8771225335092598</v>
      </c>
      <c r="V118" s="7">
        <v>8.1064353227626498</v>
      </c>
      <c r="W118" s="7">
        <v>8.3338447393771595</v>
      </c>
      <c r="X118" s="7">
        <v>8.5243038904084205</v>
      </c>
      <c r="Y118" s="7">
        <v>8.6627672748309301</v>
      </c>
      <c r="Z118" s="7">
        <v>8.7055200536347694</v>
      </c>
      <c r="AA118" s="7">
        <v>8.6901037046069192</v>
      </c>
      <c r="AB118" s="7">
        <v>8.6467697501636192</v>
      </c>
      <c r="AC118" s="7">
        <v>8.6158271800768507</v>
      </c>
      <c r="AD118" s="7">
        <v>8.6172277641913304</v>
      </c>
      <c r="AE118" s="7">
        <v>8.6624974576506801</v>
      </c>
      <c r="AF118" s="7">
        <v>8.7254600111779705</v>
      </c>
      <c r="AG118" s="7">
        <v>8.7981141896900006</v>
      </c>
      <c r="AH118" s="7">
        <v>8.8671809288702406</v>
      </c>
      <c r="AI118" s="7">
        <v>8.9258653708462408</v>
      </c>
      <c r="AJ118" s="7">
        <v>9.0558651402762305</v>
      </c>
      <c r="AK118" s="7">
        <v>9.2071997616574901</v>
      </c>
      <c r="AL118" s="7">
        <v>9.3770558981136691</v>
      </c>
      <c r="AM118" s="7">
        <v>9.5646584117720703</v>
      </c>
      <c r="AN118" s="7">
        <v>9.7713553239605595</v>
      </c>
      <c r="AO118" s="7">
        <v>9.8191657499498994</v>
      </c>
      <c r="AP118" s="7">
        <v>9.8675068754397905</v>
      </c>
      <c r="AQ118" s="7">
        <v>9.9165630423389093</v>
      </c>
      <c r="AR118" s="7">
        <v>9.9689765098049907</v>
      </c>
      <c r="AS118" s="7">
        <v>10.029213161900101</v>
      </c>
      <c r="AT118" s="7">
        <v>10.0276272811812</v>
      </c>
      <c r="AU118" s="7">
        <v>10.031100707647701</v>
      </c>
      <c r="AV118" s="7">
        <v>10.036006137894899</v>
      </c>
      <c r="AW118" s="7">
        <v>10.0337777733309</v>
      </c>
      <c r="AX118" s="7">
        <v>10.0235868742361</v>
      </c>
      <c r="AY118" s="7">
        <v>10.0620794094934</v>
      </c>
      <c r="AZ118" s="7">
        <v>10.0941692306322</v>
      </c>
      <c r="BA118" s="7">
        <v>10.1472816057803</v>
      </c>
      <c r="BB118" s="7">
        <v>10.2586580258174</v>
      </c>
      <c r="BC118" s="7">
        <v>10.4486849831878</v>
      </c>
      <c r="BD118" s="7">
        <v>10.5342522471985</v>
      </c>
      <c r="BE118" s="7">
        <v>10.6661342054421</v>
      </c>
      <c r="BF118" s="7">
        <v>10.8359434925682</v>
      </c>
      <c r="BG118" s="7">
        <v>11.026757232074001</v>
      </c>
      <c r="BH118" s="7">
        <v>11.2262846729143</v>
      </c>
      <c r="BI118" s="7">
        <v>11.470560125589101</v>
      </c>
      <c r="BJ118" s="7">
        <v>11.725446660346</v>
      </c>
      <c r="BK118" s="7">
        <v>11.9769860249625</v>
      </c>
      <c r="BL118" s="7">
        <v>12.208674413633799</v>
      </c>
    </row>
    <row r="119" spans="1:64">
      <c r="A119" s="7" t="s">
        <v>438</v>
      </c>
      <c r="B119" s="7" t="s">
        <v>681</v>
      </c>
      <c r="C119" s="7" t="s">
        <v>528</v>
      </c>
      <c r="D119" s="7" t="s">
        <v>529</v>
      </c>
      <c r="E119" s="7">
        <v>9.5214238742408401</v>
      </c>
      <c r="F119" s="7">
        <v>9.6532214426179195</v>
      </c>
      <c r="G119" s="7">
        <v>9.7841933935696392</v>
      </c>
      <c r="H119" s="7">
        <v>9.9161806659357907</v>
      </c>
      <c r="I119" s="7">
        <v>10.0484773428848</v>
      </c>
      <c r="J119" s="7">
        <v>10.184449224926899</v>
      </c>
      <c r="K119" s="7">
        <v>10.3540873001071</v>
      </c>
      <c r="L119" s="7">
        <v>10.5304569756935</v>
      </c>
      <c r="M119" s="7">
        <v>10.717333311260299</v>
      </c>
      <c r="N119" s="7">
        <v>10.916851876507399</v>
      </c>
      <c r="O119" s="7">
        <v>11.129108260661701</v>
      </c>
      <c r="P119" s="7">
        <v>11.3469359185349</v>
      </c>
      <c r="Q119" s="7">
        <v>11.547324697416</v>
      </c>
      <c r="R119" s="7">
        <v>11.742862684075901</v>
      </c>
      <c r="S119" s="7">
        <v>11.9527796184832</v>
      </c>
      <c r="T119" s="7">
        <v>12.186245166133601</v>
      </c>
      <c r="U119" s="7">
        <v>12.458058413240799</v>
      </c>
      <c r="V119" s="7">
        <v>12.7608829880232</v>
      </c>
      <c r="W119" s="7">
        <v>13.052223615214601</v>
      </c>
      <c r="X119" s="7">
        <v>13.263033148064</v>
      </c>
      <c r="Y119" s="7">
        <v>13.358266126552801</v>
      </c>
      <c r="Z119" s="7">
        <v>13.3933633832812</v>
      </c>
      <c r="AA119" s="7">
        <v>13.3075968424533</v>
      </c>
      <c r="AB119" s="7">
        <v>13.174639181988301</v>
      </c>
      <c r="AC119" s="7">
        <v>13.1009321557479</v>
      </c>
      <c r="AD119" s="7">
        <v>13.1460433638197</v>
      </c>
      <c r="AE119" s="7">
        <v>13.3865089089765</v>
      </c>
      <c r="AF119" s="7">
        <v>13.7228959835472</v>
      </c>
      <c r="AG119" s="7">
        <v>14.1174544267747</v>
      </c>
      <c r="AH119" s="7">
        <v>14.5111015412712</v>
      </c>
      <c r="AI119" s="7">
        <v>14.8704773272919</v>
      </c>
      <c r="AJ119" s="7">
        <v>15.243942289702201</v>
      </c>
      <c r="AK119" s="7">
        <v>15.593420743954001</v>
      </c>
      <c r="AL119" s="7">
        <v>15.923589328806401</v>
      </c>
      <c r="AM119" s="7">
        <v>16.244001595146798</v>
      </c>
      <c r="AN119" s="7">
        <v>16.561841794671501</v>
      </c>
      <c r="AO119" s="7">
        <v>16.911584945122001</v>
      </c>
      <c r="AP119" s="7">
        <v>17.2476013836725</v>
      </c>
      <c r="AQ119" s="7">
        <v>17.580500137814902</v>
      </c>
      <c r="AR119" s="7">
        <v>17.923838533828398</v>
      </c>
      <c r="AS119" s="7">
        <v>18.284661774680799</v>
      </c>
      <c r="AT119" s="7">
        <v>18.5795282428017</v>
      </c>
      <c r="AU119" s="7">
        <v>18.8831835127795</v>
      </c>
      <c r="AV119" s="7">
        <v>19.178928198009501</v>
      </c>
      <c r="AW119" s="7">
        <v>19.441239678925498</v>
      </c>
      <c r="AX119" s="7">
        <v>19.659766169584799</v>
      </c>
      <c r="AY119" s="7">
        <v>19.845550469820999</v>
      </c>
      <c r="AZ119" s="7">
        <v>19.9759868703986</v>
      </c>
      <c r="BA119" s="7">
        <v>20.083554714580899</v>
      </c>
      <c r="BB119" s="7">
        <v>20.2215745117322</v>
      </c>
      <c r="BC119" s="7">
        <v>20.426838976045101</v>
      </c>
      <c r="BD119" s="7">
        <v>20.663772333036299</v>
      </c>
      <c r="BE119" s="7">
        <v>20.962159134638998</v>
      </c>
      <c r="BF119" s="7">
        <v>21.299293979756001</v>
      </c>
      <c r="BG119" s="7">
        <v>21.635338874834801</v>
      </c>
      <c r="BH119" s="7">
        <v>21.948645669534098</v>
      </c>
      <c r="BI119" s="7">
        <v>22.234860885685599</v>
      </c>
      <c r="BJ119" s="7">
        <v>22.499688950901501</v>
      </c>
      <c r="BK119" s="7">
        <v>22.7516796025077</v>
      </c>
      <c r="BL119" s="7">
        <v>23.0121366488811</v>
      </c>
    </row>
    <row r="120" spans="1:64">
      <c r="A120" s="7" t="s">
        <v>211</v>
      </c>
      <c r="B120" s="7" t="s">
        <v>682</v>
      </c>
      <c r="C120" s="7" t="s">
        <v>528</v>
      </c>
      <c r="D120" s="7" t="s">
        <v>529</v>
      </c>
      <c r="E120" s="7">
        <v>4.3347947829931499</v>
      </c>
      <c r="F120" s="7">
        <v>4.5335972425204698</v>
      </c>
      <c r="G120" s="7">
        <v>4.7548435700306797</v>
      </c>
      <c r="H120" s="7">
        <v>4.9798344848798299</v>
      </c>
      <c r="I120" s="7">
        <v>5.2026361009003104</v>
      </c>
      <c r="J120" s="7">
        <v>5.4325307384923898</v>
      </c>
      <c r="K120" s="7">
        <v>5.4645333549000901</v>
      </c>
      <c r="L120" s="7">
        <v>5.4985834453028</v>
      </c>
      <c r="M120" s="7">
        <v>5.5365662237201896</v>
      </c>
      <c r="N120" s="7">
        <v>5.5802627723335396</v>
      </c>
      <c r="O120" s="7">
        <v>5.6309253045090699</v>
      </c>
      <c r="P120" s="7">
        <v>5.6837349207782903</v>
      </c>
      <c r="Q120" s="7">
        <v>5.7382047439408801</v>
      </c>
      <c r="R120" s="7">
        <v>5.7900104424359498</v>
      </c>
      <c r="S120" s="7">
        <v>5.8323312360600896</v>
      </c>
      <c r="T120" s="7">
        <v>5.8613442891969303</v>
      </c>
      <c r="U120" s="7">
        <v>6.0528908490706002</v>
      </c>
      <c r="V120" s="7">
        <v>6.2367871297572899</v>
      </c>
      <c r="W120" s="7">
        <v>6.4160952976555903</v>
      </c>
      <c r="X120" s="7">
        <v>6.5900688536350396</v>
      </c>
      <c r="Y120" s="7">
        <v>6.7520757372461997</v>
      </c>
      <c r="Z120" s="7">
        <v>6.8185883789175898</v>
      </c>
      <c r="AA120" s="7">
        <v>6.8613289634060397</v>
      </c>
      <c r="AB120" s="7">
        <v>6.8894449002877103</v>
      </c>
      <c r="AC120" s="7">
        <v>6.91308317933927</v>
      </c>
      <c r="AD120" s="7">
        <v>6.9369002915851397</v>
      </c>
      <c r="AE120" s="7">
        <v>6.9708980854148601</v>
      </c>
      <c r="AF120" s="7">
        <v>7.0264583586800198</v>
      </c>
      <c r="AG120" s="7">
        <v>7.1000761275477497</v>
      </c>
      <c r="AH120" s="7">
        <v>7.1833819853345</v>
      </c>
      <c r="AI120" s="7">
        <v>7.2710675538636602</v>
      </c>
      <c r="AJ120" s="7">
        <v>7.3097820962607001</v>
      </c>
      <c r="AK120" s="7">
        <v>7.3370339233391997</v>
      </c>
      <c r="AL120" s="7">
        <v>7.3543184947482096</v>
      </c>
      <c r="AM120" s="7">
        <v>7.3651188919440598</v>
      </c>
      <c r="AN120" s="7">
        <v>7.3717562894900004</v>
      </c>
      <c r="AO120" s="7">
        <v>7.44408057883944</v>
      </c>
      <c r="AP120" s="7">
        <v>7.5236578898075601</v>
      </c>
      <c r="AQ120" s="7">
        <v>7.6127891238860599</v>
      </c>
      <c r="AR120" s="7">
        <v>7.7102186939139896</v>
      </c>
      <c r="AS120" s="7">
        <v>7.8126312530111699</v>
      </c>
      <c r="AT120" s="7">
        <v>7.8208338723341901</v>
      </c>
      <c r="AU120" s="7">
        <v>7.8321997738451303</v>
      </c>
      <c r="AV120" s="7">
        <v>7.8510775485829702</v>
      </c>
      <c r="AW120" s="7">
        <v>7.8814979000115599</v>
      </c>
      <c r="AX120" s="7">
        <v>7.9262686938663904</v>
      </c>
      <c r="AY120" s="7">
        <v>7.9830250213566796</v>
      </c>
      <c r="AZ120" s="7">
        <v>8.0377078902850094</v>
      </c>
      <c r="BA120" s="7">
        <v>8.0929559764705505</v>
      </c>
      <c r="BB120" s="7">
        <v>8.1563767844835002</v>
      </c>
      <c r="BC120" s="7">
        <v>8.2389715562577006</v>
      </c>
      <c r="BD120" s="7">
        <v>8.2785165515481793</v>
      </c>
      <c r="BE120" s="7">
        <v>8.3304012621510903</v>
      </c>
      <c r="BF120" s="7">
        <v>8.3897573452659806</v>
      </c>
      <c r="BG120" s="7">
        <v>8.4504088324077493</v>
      </c>
      <c r="BH120" s="7">
        <v>8.5107302921701393</v>
      </c>
      <c r="BI120" s="7">
        <v>8.6006779903627901</v>
      </c>
      <c r="BJ120" s="7">
        <v>8.6933315256391293</v>
      </c>
      <c r="BK120" s="7">
        <v>8.7966425507019608</v>
      </c>
      <c r="BL120" s="7">
        <v>8.9223916732439505</v>
      </c>
    </row>
    <row r="121" spans="1:64">
      <c r="A121" s="7" t="s">
        <v>370</v>
      </c>
      <c r="B121" s="7" t="s">
        <v>683</v>
      </c>
      <c r="C121" s="7" t="s">
        <v>528</v>
      </c>
      <c r="D121" s="7" t="s">
        <v>529</v>
      </c>
      <c r="E121" s="7">
        <v>4.2641640463743498</v>
      </c>
      <c r="F121" s="7">
        <v>4.1562113701606203</v>
      </c>
      <c r="G121" s="7">
        <v>4.0443948397974401</v>
      </c>
      <c r="H121" s="7">
        <v>3.9348208411055698</v>
      </c>
      <c r="I121" s="7">
        <v>3.82638228082573</v>
      </c>
      <c r="J121" s="7">
        <v>3.7170055367815098</v>
      </c>
      <c r="K121" s="7">
        <v>3.56280908116572</v>
      </c>
      <c r="L121" s="7">
        <v>3.4420644554959501</v>
      </c>
      <c r="M121" s="7">
        <v>3.3505025787197802</v>
      </c>
      <c r="N121" s="7">
        <v>3.2862668384620499</v>
      </c>
      <c r="O121" s="7">
        <v>3.2494191967457602</v>
      </c>
      <c r="P121" s="7">
        <v>3.2075269375883702</v>
      </c>
      <c r="Q121" s="7">
        <v>3.1629541358911002</v>
      </c>
      <c r="R121" s="7">
        <v>3.1175164567382598</v>
      </c>
      <c r="S121" s="7">
        <v>3.0740610688163499</v>
      </c>
      <c r="T121" s="7">
        <v>3.0349777555976498</v>
      </c>
      <c r="U121" s="7">
        <v>3.0746804321819199</v>
      </c>
      <c r="V121" s="7">
        <v>3.11430450090233</v>
      </c>
      <c r="W121" s="7">
        <v>3.1487397132098498</v>
      </c>
      <c r="X121" s="7">
        <v>3.1724328976059502</v>
      </c>
      <c r="Y121" s="7">
        <v>3.18385867085507</v>
      </c>
      <c r="Z121" s="7">
        <v>3.2670322577242499</v>
      </c>
      <c r="AA121" s="7">
        <v>3.34050572373918</v>
      </c>
      <c r="AB121" s="7">
        <v>3.4029930976602998</v>
      </c>
      <c r="AC121" s="7">
        <v>3.4634326259677399</v>
      </c>
      <c r="AD121" s="7">
        <v>3.52890589090046</v>
      </c>
      <c r="AE121" s="7">
        <v>3.43892927368065</v>
      </c>
      <c r="AF121" s="7">
        <v>3.3683867020712701</v>
      </c>
      <c r="AG121" s="7">
        <v>3.30876956590363</v>
      </c>
      <c r="AH121" s="7">
        <v>3.2517290171886799</v>
      </c>
      <c r="AI121" s="7">
        <v>3.1958080591381099</v>
      </c>
      <c r="AJ121" s="7">
        <v>3.1124617603635301</v>
      </c>
      <c r="AK121" s="7">
        <v>3.03541870722372</v>
      </c>
      <c r="AL121" s="7">
        <v>2.97301832297804</v>
      </c>
      <c r="AM121" s="7">
        <v>2.93334397494626</v>
      </c>
      <c r="AN121" s="7">
        <v>2.9196684218658202</v>
      </c>
      <c r="AO121" s="7">
        <v>2.9437206387520098</v>
      </c>
      <c r="AP121" s="7">
        <v>2.9692437374459701</v>
      </c>
      <c r="AQ121" s="7">
        <v>2.9963541482309299</v>
      </c>
      <c r="AR121" s="7">
        <v>3.0252424498615</v>
      </c>
      <c r="AS121" s="7">
        <v>3.0566171588716702</v>
      </c>
      <c r="AT121" s="7">
        <v>3.1145588476571202</v>
      </c>
      <c r="AU121" s="7">
        <v>3.1741007908594701</v>
      </c>
      <c r="AV121" s="7">
        <v>3.2345055143236201</v>
      </c>
      <c r="AW121" s="7">
        <v>3.2936552595191202</v>
      </c>
      <c r="AX121" s="7">
        <v>3.3486684467539098</v>
      </c>
      <c r="AY121" s="7">
        <v>3.40228054890729</v>
      </c>
      <c r="AZ121" s="7">
        <v>3.4594934199588199</v>
      </c>
      <c r="BA121" s="7">
        <v>3.51794057724284</v>
      </c>
      <c r="BB121" s="7">
        <v>3.5752314579748901</v>
      </c>
      <c r="BC121" s="7">
        <v>3.6305802392578199</v>
      </c>
      <c r="BD121" s="7">
        <v>3.6404228924866802</v>
      </c>
      <c r="BE121" s="7">
        <v>3.6559875064926102</v>
      </c>
      <c r="BF121" s="7">
        <v>3.6787372389403799</v>
      </c>
      <c r="BG121" s="7">
        <v>3.7108575252264102</v>
      </c>
      <c r="BH121" s="7">
        <v>3.7556270790448498</v>
      </c>
      <c r="BI121" s="7">
        <v>3.7814861309364201</v>
      </c>
      <c r="BJ121" s="7">
        <v>3.8102593716249098</v>
      </c>
      <c r="BK121" s="7">
        <v>3.8464903979983398</v>
      </c>
      <c r="BL121" s="7">
        <v>3.8934162923565099</v>
      </c>
    </row>
    <row r="122" spans="1:64">
      <c r="A122" s="7" t="s">
        <v>372</v>
      </c>
      <c r="B122" s="7" t="s">
        <v>684</v>
      </c>
      <c r="C122" s="7" t="s">
        <v>528</v>
      </c>
      <c r="D122" s="7" t="s">
        <v>529</v>
      </c>
      <c r="E122" s="7">
        <v>5.6207972757323397</v>
      </c>
      <c r="F122" s="7">
        <v>5.7291226528345902</v>
      </c>
      <c r="G122" s="7">
        <v>5.8366930123495298</v>
      </c>
      <c r="H122" s="7">
        <v>5.9454375409484799</v>
      </c>
      <c r="I122" s="7">
        <v>6.05533909522262</v>
      </c>
      <c r="J122" s="7">
        <v>6.1670186767089197</v>
      </c>
      <c r="K122" s="7">
        <v>6.3078242576019798</v>
      </c>
      <c r="L122" s="7">
        <v>6.4525691049809604</v>
      </c>
      <c r="M122" s="7">
        <v>6.5979874173559896</v>
      </c>
      <c r="N122" s="7">
        <v>6.7393818516815598</v>
      </c>
      <c r="O122" s="7">
        <v>6.8753735790985502</v>
      </c>
      <c r="P122" s="7">
        <v>7.0451123714229098</v>
      </c>
      <c r="Q122" s="7">
        <v>7.20198104714484</v>
      </c>
      <c r="R122" s="7">
        <v>7.3549068209746196</v>
      </c>
      <c r="S122" s="7">
        <v>7.5184739940860199</v>
      </c>
      <c r="T122" s="7">
        <v>7.7016531460464597</v>
      </c>
      <c r="U122" s="7">
        <v>7.9198953834919497</v>
      </c>
      <c r="V122" s="7">
        <v>8.1664147416804003</v>
      </c>
      <c r="W122" s="7">
        <v>8.4279517574554408</v>
      </c>
      <c r="X122" s="7">
        <v>8.6809870157411595</v>
      </c>
      <c r="Y122" s="7">
        <v>8.9142410251021609</v>
      </c>
      <c r="Z122" s="7">
        <v>9.1707002951272791</v>
      </c>
      <c r="AA122" s="7">
        <v>9.3970390095752503</v>
      </c>
      <c r="AB122" s="7">
        <v>9.6126598383115294</v>
      </c>
      <c r="AC122" s="7">
        <v>9.8454709677010506</v>
      </c>
      <c r="AD122" s="7">
        <v>10.1107917149922</v>
      </c>
      <c r="AE122" s="7">
        <v>10.398265298083899</v>
      </c>
      <c r="AF122" s="7">
        <v>10.7142176360625</v>
      </c>
      <c r="AG122" s="7">
        <v>11.0632627982628</v>
      </c>
      <c r="AH122" s="7">
        <v>11.447278268352701</v>
      </c>
      <c r="AI122" s="7">
        <v>11.868429794601401</v>
      </c>
      <c r="AJ122" s="7">
        <v>12.307803619460699</v>
      </c>
      <c r="AK122" s="7">
        <v>12.777940852235799</v>
      </c>
      <c r="AL122" s="7">
        <v>13.2714227962264</v>
      </c>
      <c r="AM122" s="7">
        <v>13.779673807224601</v>
      </c>
      <c r="AN122" s="7">
        <v>14.297211096030001</v>
      </c>
      <c r="AO122" s="7">
        <v>14.8319802422054</v>
      </c>
      <c r="AP122" s="7">
        <v>15.369262502634299</v>
      </c>
      <c r="AQ122" s="7">
        <v>15.907869883528299</v>
      </c>
      <c r="AR122" s="7">
        <v>16.4460137660732</v>
      </c>
      <c r="AS122" s="7">
        <v>16.984445631461199</v>
      </c>
      <c r="AT122" s="7">
        <v>17.5072522295706</v>
      </c>
      <c r="AU122" s="7">
        <v>18.0304816809554</v>
      </c>
      <c r="AV122" s="7">
        <v>18.5589326404993</v>
      </c>
      <c r="AW122" s="7">
        <v>19.097531090928801</v>
      </c>
      <c r="AX122" s="7">
        <v>19.652351981104101</v>
      </c>
      <c r="AY122" s="7">
        <v>20.1776836490648</v>
      </c>
      <c r="AZ122" s="7">
        <v>20.6976124973624</v>
      </c>
      <c r="BA122" s="7">
        <v>21.235897412518302</v>
      </c>
      <c r="BB122" s="7">
        <v>21.829108741771599</v>
      </c>
      <c r="BC122" s="7">
        <v>22.498071122130501</v>
      </c>
      <c r="BD122" s="7">
        <v>23.158251897204</v>
      </c>
      <c r="BE122" s="7">
        <v>23.8779359281327</v>
      </c>
      <c r="BF122" s="7">
        <v>24.625598905873201</v>
      </c>
      <c r="BG122" s="7">
        <v>25.3497097679254</v>
      </c>
      <c r="BH122" s="7">
        <v>26.019332261036901</v>
      </c>
      <c r="BI122" s="7">
        <v>26.591816513142501</v>
      </c>
      <c r="BJ122" s="7">
        <v>27.1094794248515</v>
      </c>
      <c r="BK122" s="7">
        <v>27.576369910355002</v>
      </c>
      <c r="BL122" s="7">
        <v>28.002049277811501</v>
      </c>
    </row>
    <row r="123" spans="1:64">
      <c r="A123" s="7" t="s">
        <v>332</v>
      </c>
      <c r="B123" s="7" t="s">
        <v>685</v>
      </c>
      <c r="C123" s="7" t="s">
        <v>528</v>
      </c>
      <c r="D123" s="7" t="s">
        <v>529</v>
      </c>
      <c r="E123" s="7">
        <v>5.7000695450821501</v>
      </c>
      <c r="F123" s="7">
        <v>5.5754944192975602</v>
      </c>
      <c r="G123" s="7">
        <v>5.4509149824187704</v>
      </c>
      <c r="H123" s="7">
        <v>5.3398414888455301</v>
      </c>
      <c r="I123" s="7">
        <v>5.2571320657753704</v>
      </c>
      <c r="J123" s="7">
        <v>5.2108188536993998</v>
      </c>
      <c r="K123" s="7">
        <v>5.2266137753791302</v>
      </c>
      <c r="L123" s="7">
        <v>5.2653905185895704</v>
      </c>
      <c r="M123" s="7">
        <v>5.3156954653660904</v>
      </c>
      <c r="N123" s="7">
        <v>5.3591198045382402</v>
      </c>
      <c r="O123" s="7">
        <v>5.3858354839573304</v>
      </c>
      <c r="P123" s="7">
        <v>5.4805458599042902</v>
      </c>
      <c r="Q123" s="7">
        <v>5.5365034943220799</v>
      </c>
      <c r="R123" s="7">
        <v>5.5720223064319399</v>
      </c>
      <c r="S123" s="7">
        <v>5.6128363605558</v>
      </c>
      <c r="T123" s="7">
        <v>5.6697450987621103</v>
      </c>
      <c r="U123" s="7">
        <v>5.7916310310653296</v>
      </c>
      <c r="V123" s="7">
        <v>5.92577493672536</v>
      </c>
      <c r="W123" s="7">
        <v>6.0457993240253503</v>
      </c>
      <c r="X123" s="7">
        <v>6.1128311816876897</v>
      </c>
      <c r="Y123" s="7">
        <v>6.1106607694664801</v>
      </c>
      <c r="Z123" s="7">
        <v>6.0747415519902903</v>
      </c>
      <c r="AA123" s="7">
        <v>5.9876837038285098</v>
      </c>
      <c r="AB123" s="7">
        <v>5.8738342145479798</v>
      </c>
      <c r="AC123" s="7">
        <v>5.7652964116000502</v>
      </c>
      <c r="AD123" s="7">
        <v>5.6802438720010304</v>
      </c>
      <c r="AE123" s="7">
        <v>5.6598806814687297</v>
      </c>
      <c r="AF123" s="7">
        <v>5.6458184986318898</v>
      </c>
      <c r="AG123" s="7">
        <v>5.6585825424432201</v>
      </c>
      <c r="AH123" s="7">
        <v>5.7269300958023397</v>
      </c>
      <c r="AI123" s="7">
        <v>5.8645179864826904</v>
      </c>
      <c r="AJ123" s="7">
        <v>6.1135140747436401</v>
      </c>
      <c r="AK123" s="7">
        <v>6.4313836526055699</v>
      </c>
      <c r="AL123" s="7">
        <v>6.7645974592048601</v>
      </c>
      <c r="AM123" s="7">
        <v>7.0326263111321303</v>
      </c>
      <c r="AN123" s="7">
        <v>7.1908762997602897</v>
      </c>
      <c r="AO123" s="7">
        <v>7.23139891838031</v>
      </c>
      <c r="AP123" s="7">
        <v>7.1365557958154398</v>
      </c>
      <c r="AQ123" s="7">
        <v>6.9786770472484196</v>
      </c>
      <c r="AR123" s="7">
        <v>6.8632410845100402</v>
      </c>
      <c r="AS123" s="7">
        <v>6.8399130212128201</v>
      </c>
      <c r="AT123" s="7">
        <v>7.0670591048211602</v>
      </c>
      <c r="AU123" s="7">
        <v>7.3572460495287597</v>
      </c>
      <c r="AV123" s="7">
        <v>7.6168468681641297</v>
      </c>
      <c r="AW123" s="7">
        <v>7.7393759940563998</v>
      </c>
      <c r="AX123" s="7">
        <v>7.6906176906585904</v>
      </c>
      <c r="AY123" s="7">
        <v>7.6111349891211404</v>
      </c>
      <c r="AZ123" s="7">
        <v>7.4305901935180101</v>
      </c>
      <c r="BA123" s="7">
        <v>7.2017535105483699</v>
      </c>
      <c r="BB123" s="7">
        <v>6.9865705350624099</v>
      </c>
      <c r="BC123" s="7">
        <v>6.8109340234683398</v>
      </c>
      <c r="BD123" s="7">
        <v>6.8132768407833</v>
      </c>
      <c r="BE123" s="7">
        <v>6.8086696584340798</v>
      </c>
      <c r="BF123" s="7">
        <v>6.7840894080547001</v>
      </c>
      <c r="BG123" s="7">
        <v>6.7560423670063701</v>
      </c>
      <c r="BH123" s="7">
        <v>6.7588146971867102</v>
      </c>
      <c r="BI123" s="7">
        <v>6.9184277339658804</v>
      </c>
      <c r="BJ123" s="7">
        <v>7.1368232522322002</v>
      </c>
      <c r="BK123" s="7">
        <v>7.3918462710303201</v>
      </c>
      <c r="BL123" s="7">
        <v>7.6523439409809297</v>
      </c>
    </row>
    <row r="124" spans="1:64">
      <c r="A124" s="7" t="s">
        <v>292</v>
      </c>
      <c r="B124" s="7" t="s">
        <v>686</v>
      </c>
      <c r="C124" s="7" t="s">
        <v>528</v>
      </c>
      <c r="D124" s="7" t="s">
        <v>529</v>
      </c>
      <c r="E124" s="7">
        <v>3.7415025467729399</v>
      </c>
      <c r="F124" s="7">
        <v>3.7288056286597202</v>
      </c>
      <c r="G124" s="7">
        <v>3.7065293429139801</v>
      </c>
      <c r="H124" s="7">
        <v>3.6762568809065699</v>
      </c>
      <c r="I124" s="7">
        <v>3.6392411239581701</v>
      </c>
      <c r="J124" s="7">
        <v>3.5962621035315898</v>
      </c>
      <c r="K124" s="7">
        <v>3.5685935990703501</v>
      </c>
      <c r="L124" s="7">
        <v>3.53345548329037</v>
      </c>
      <c r="M124" s="7">
        <v>3.4915341653341101</v>
      </c>
      <c r="N124" s="7">
        <v>3.4430133790989101</v>
      </c>
      <c r="O124" s="7">
        <v>3.3882634301573802</v>
      </c>
      <c r="P124" s="7">
        <v>3.35142483835121</v>
      </c>
      <c r="Q124" s="7">
        <v>3.3064198224478898</v>
      </c>
      <c r="R124" s="7">
        <v>3.2546354012369201</v>
      </c>
      <c r="S124" s="7">
        <v>3.1973931091955201</v>
      </c>
      <c r="T124" s="7">
        <v>3.1359672690745399</v>
      </c>
      <c r="U124" s="7">
        <v>3.0894216431688299</v>
      </c>
      <c r="V124" s="7">
        <v>3.0387071697376</v>
      </c>
      <c r="W124" s="7">
        <v>2.9846487169602001</v>
      </c>
      <c r="X124" s="7">
        <v>2.9276969112614299</v>
      </c>
      <c r="Y124" s="7">
        <v>2.8686992060824998</v>
      </c>
      <c r="Z124" s="7">
        <v>2.8276869803789002</v>
      </c>
      <c r="AA124" s="7">
        <v>2.78319760247979</v>
      </c>
      <c r="AB124" s="7">
        <v>2.73709061223179</v>
      </c>
      <c r="AC124" s="7">
        <v>2.6911429824927899</v>
      </c>
      <c r="AD124" s="7">
        <v>2.6468370635671201</v>
      </c>
      <c r="AE124" s="7">
        <v>2.61145560977881</v>
      </c>
      <c r="AF124" s="7">
        <v>2.5753349341730098</v>
      </c>
      <c r="AG124" s="7">
        <v>2.5403007609211201</v>
      </c>
      <c r="AH124" s="7">
        <v>2.5084922266716898</v>
      </c>
      <c r="AI124" s="7">
        <v>2.4814644761451801</v>
      </c>
      <c r="AJ124" s="7">
        <v>2.4605387317512202</v>
      </c>
      <c r="AK124" s="7">
        <v>2.44010146379554</v>
      </c>
      <c r="AL124" s="7">
        <v>2.4201399315034702</v>
      </c>
      <c r="AM124" s="7">
        <v>2.4000656314037498</v>
      </c>
      <c r="AN124" s="7">
        <v>2.3794618150137801</v>
      </c>
      <c r="AO124" s="7">
        <v>2.3773034326542302</v>
      </c>
      <c r="AP124" s="7">
        <v>2.36449232702895</v>
      </c>
      <c r="AQ124" s="7">
        <v>2.3422068430763798</v>
      </c>
      <c r="AR124" s="7">
        <v>2.31170975740284</v>
      </c>
      <c r="AS124" s="7">
        <v>2.2737152277755599</v>
      </c>
      <c r="AT124" s="7">
        <v>2.2490815732462499</v>
      </c>
      <c r="AU124" s="7">
        <v>2.2203655936068998</v>
      </c>
      <c r="AV124" s="7">
        <v>2.1849125656932702</v>
      </c>
      <c r="AW124" s="7">
        <v>2.1385469469279501</v>
      </c>
      <c r="AX124" s="7">
        <v>2.0808824161816699</v>
      </c>
      <c r="AY124" s="7">
        <v>2.0538801089526002</v>
      </c>
      <c r="AZ124" s="7">
        <v>2.0184451313560898</v>
      </c>
      <c r="BA124" s="7">
        <v>1.98146204382235</v>
      </c>
      <c r="BB124" s="7">
        <v>1.95135949055728</v>
      </c>
      <c r="BC124" s="7">
        <v>1.93234579429558</v>
      </c>
      <c r="BD124" s="7">
        <v>1.9512868902541101</v>
      </c>
      <c r="BE124" s="7">
        <v>1.9783365157262101</v>
      </c>
      <c r="BF124" s="7">
        <v>2.0128721055485501</v>
      </c>
      <c r="BG124" s="7">
        <v>2.0538476881879499</v>
      </c>
      <c r="BH124" s="7">
        <v>2.10104001943593</v>
      </c>
      <c r="BI124" s="7">
        <v>2.1763498772535801</v>
      </c>
      <c r="BJ124" s="7">
        <v>2.2561056058820799</v>
      </c>
      <c r="BK124" s="7">
        <v>2.3391866119155602</v>
      </c>
      <c r="BL124" s="7">
        <v>2.4238267098436701</v>
      </c>
    </row>
    <row r="125" spans="1:64">
      <c r="A125" s="7" t="s">
        <v>687</v>
      </c>
      <c r="B125" s="7" t="s">
        <v>688</v>
      </c>
      <c r="C125" s="7" t="s">
        <v>528</v>
      </c>
      <c r="D125" s="7" t="s">
        <v>529</v>
      </c>
      <c r="E125" s="7">
        <v>7.08218169351189</v>
      </c>
      <c r="F125" s="7">
        <v>6.9082097804709104</v>
      </c>
      <c r="G125" s="7">
        <v>6.7275775797138397</v>
      </c>
      <c r="H125" s="7">
        <v>6.5565141857512499</v>
      </c>
      <c r="I125" s="7">
        <v>6.4154420270175097</v>
      </c>
      <c r="J125" s="7">
        <v>6.3128635989308197</v>
      </c>
      <c r="K125" s="7">
        <v>6.2776616427482104</v>
      </c>
      <c r="L125" s="7">
        <v>6.2714746802988701</v>
      </c>
      <c r="M125" s="7">
        <v>6.2753188044111399</v>
      </c>
      <c r="N125" s="7">
        <v>6.2618199349894903</v>
      </c>
      <c r="O125" s="7">
        <v>6.2188305069850296</v>
      </c>
      <c r="P125" s="7">
        <v>6.2221359581019602</v>
      </c>
      <c r="Q125" s="7">
        <v>6.1718973391964296</v>
      </c>
      <c r="R125" s="7">
        <v>6.0930009269981804</v>
      </c>
      <c r="S125" s="7">
        <v>6.01435990546452</v>
      </c>
      <c r="T125" s="7">
        <v>5.9476256715884599</v>
      </c>
      <c r="U125" s="7">
        <v>5.9356580631440696</v>
      </c>
      <c r="V125" s="7">
        <v>5.9360798799410901</v>
      </c>
      <c r="W125" s="7">
        <v>5.9300701392230097</v>
      </c>
      <c r="X125" s="7">
        <v>5.88784753891089</v>
      </c>
      <c r="Y125" s="7">
        <v>5.7973342342916201</v>
      </c>
      <c r="Z125" s="7">
        <v>5.7083800387546404</v>
      </c>
      <c r="AA125" s="7">
        <v>5.58166125965856</v>
      </c>
      <c r="AB125" s="7">
        <v>5.4407203904496999</v>
      </c>
      <c r="AC125" s="7">
        <v>5.31545016172901</v>
      </c>
      <c r="AD125" s="7">
        <v>5.2214198044562696</v>
      </c>
      <c r="AE125" s="7">
        <v>5.1360217198940497</v>
      </c>
      <c r="AF125" s="7">
        <v>5.0623024867611104</v>
      </c>
      <c r="AG125" s="7">
        <v>5.0104333902455904</v>
      </c>
      <c r="AH125" s="7">
        <v>4.9968064781414201</v>
      </c>
      <c r="AI125" s="7">
        <v>5.0296772039511701</v>
      </c>
      <c r="AJ125" s="7">
        <v>5.1295052727300297</v>
      </c>
      <c r="AK125" s="7">
        <v>5.2597182026014604</v>
      </c>
      <c r="AL125" s="7">
        <v>5.3874755678386697</v>
      </c>
      <c r="AM125" s="7">
        <v>5.4680140134331898</v>
      </c>
      <c r="AN125" s="7">
        <v>5.4786408345334801</v>
      </c>
      <c r="AO125" s="7">
        <v>5.5322264085080501</v>
      </c>
      <c r="AP125" s="7">
        <v>5.5258737112553096</v>
      </c>
      <c r="AQ125" s="7">
        <v>5.4925683816062403</v>
      </c>
      <c r="AR125" s="7">
        <v>5.4787112036822796</v>
      </c>
      <c r="AS125" s="7">
        <v>5.5069266398846404</v>
      </c>
      <c r="AT125" s="7">
        <v>5.5937169795657198</v>
      </c>
      <c r="AU125" s="7">
        <v>5.6948806597157597</v>
      </c>
      <c r="AV125" s="7">
        <v>5.7700861468865297</v>
      </c>
      <c r="AW125" s="7">
        <v>5.7614548903999898</v>
      </c>
      <c r="AX125" s="7">
        <v>5.6428654040797603</v>
      </c>
      <c r="AY125" s="7">
        <v>5.47617254139133</v>
      </c>
      <c r="AZ125" s="7">
        <v>5.2446651410618603</v>
      </c>
      <c r="BA125" s="7">
        <v>4.9859951866601202</v>
      </c>
      <c r="BB125" s="7">
        <v>4.7406138290553796</v>
      </c>
      <c r="BC125" s="7">
        <v>4.5233999711930002</v>
      </c>
      <c r="BD125" s="7">
        <v>4.4268295202433103</v>
      </c>
      <c r="BE125" s="7">
        <v>4.35363677374459</v>
      </c>
      <c r="BF125" s="7">
        <v>4.3138881332918499</v>
      </c>
      <c r="BG125" s="7">
        <v>4.3096179471684</v>
      </c>
      <c r="BH125" s="7">
        <v>4.3352199091107604</v>
      </c>
      <c r="BI125" s="7">
        <v>4.35853830792861</v>
      </c>
      <c r="BJ125" s="7">
        <v>4.4128074668164201</v>
      </c>
      <c r="BK125" s="7">
        <v>4.4947279755965601</v>
      </c>
      <c r="BL125" s="7">
        <v>4.60029458294692</v>
      </c>
    </row>
    <row r="126" spans="1:64">
      <c r="A126" s="7" t="s">
        <v>82</v>
      </c>
      <c r="B126" s="7" t="s">
        <v>689</v>
      </c>
      <c r="C126" s="7" t="s">
        <v>528</v>
      </c>
      <c r="D126" s="7" t="s">
        <v>529</v>
      </c>
      <c r="E126" s="7">
        <v>2.5246707220959199</v>
      </c>
      <c r="F126" s="7">
        <v>2.5454599941494598</v>
      </c>
      <c r="G126" s="7">
        <v>2.5504812114462299</v>
      </c>
      <c r="H126" s="7">
        <v>2.5437189823895001</v>
      </c>
      <c r="I126" s="7">
        <v>2.53117414354913</v>
      </c>
      <c r="J126" s="7">
        <v>2.5164379560418499</v>
      </c>
      <c r="K126" s="7">
        <v>2.5408672846841398</v>
      </c>
      <c r="L126" s="7">
        <v>2.5592884193145</v>
      </c>
      <c r="M126" s="7">
        <v>2.57065598078524</v>
      </c>
      <c r="N126" s="7">
        <v>2.5717293332304401</v>
      </c>
      <c r="O126" s="7">
        <v>2.5606954030085598</v>
      </c>
      <c r="P126" s="7">
        <v>2.5905482441919001</v>
      </c>
      <c r="Q126" s="7">
        <v>2.6053287877984901</v>
      </c>
      <c r="R126" s="7">
        <v>2.60836074777044</v>
      </c>
      <c r="S126" s="7">
        <v>2.60819376701106</v>
      </c>
      <c r="T126" s="7">
        <v>2.6118995854446201</v>
      </c>
      <c r="U126" s="7">
        <v>2.65891157542982</v>
      </c>
      <c r="V126" s="7">
        <v>2.70558454216915</v>
      </c>
      <c r="W126" s="7">
        <v>2.7433193934685498</v>
      </c>
      <c r="X126" s="7">
        <v>2.75097645691626</v>
      </c>
      <c r="Y126" s="7">
        <v>2.7099401771559299</v>
      </c>
      <c r="Z126" s="7">
        <v>2.7864779749822501</v>
      </c>
      <c r="AA126" s="7">
        <v>2.8166705950069901</v>
      </c>
      <c r="AB126" s="7">
        <v>2.8159426008128001</v>
      </c>
      <c r="AC126" s="7">
        <v>2.8111322820146998</v>
      </c>
      <c r="AD126" s="7">
        <v>2.81542940395703</v>
      </c>
      <c r="AE126" s="7">
        <v>2.8164732621701298</v>
      </c>
      <c r="AF126" s="7">
        <v>2.84106697151846</v>
      </c>
      <c r="AG126" s="7">
        <v>2.8745084111830499</v>
      </c>
      <c r="AH126" s="7">
        <v>2.89670147298447</v>
      </c>
      <c r="AI126" s="7">
        <v>2.90074298121896</v>
      </c>
      <c r="AJ126" s="7">
        <v>2.9409861820574399</v>
      </c>
      <c r="AK126" s="7">
        <v>2.9649344459396798</v>
      </c>
      <c r="AL126" s="7">
        <v>2.98070362530017</v>
      </c>
      <c r="AM126" s="7">
        <v>3.0011342425429799</v>
      </c>
      <c r="AN126" s="7">
        <v>3.0321304022151399</v>
      </c>
      <c r="AO126" s="7">
        <v>3.03679796542212</v>
      </c>
      <c r="AP126" s="7">
        <v>3.0458198360858901</v>
      </c>
      <c r="AQ126" s="7">
        <v>3.0592367161851901</v>
      </c>
      <c r="AR126" s="7">
        <v>3.07187389212161</v>
      </c>
      <c r="AS126" s="7">
        <v>3.08006284368411</v>
      </c>
      <c r="AT126" s="7">
        <v>3.1537938937598802</v>
      </c>
      <c r="AU126" s="7">
        <v>3.2181578222096401</v>
      </c>
      <c r="AV126" s="7">
        <v>3.2761563461819798</v>
      </c>
      <c r="AW126" s="7">
        <v>3.3316116236146098</v>
      </c>
      <c r="AX126" s="7">
        <v>3.3868606231702998</v>
      </c>
      <c r="AY126" s="7">
        <v>3.4586738740241398</v>
      </c>
      <c r="AZ126" s="7">
        <v>3.52821886493544</v>
      </c>
      <c r="BA126" s="7">
        <v>3.59672263439623</v>
      </c>
      <c r="BB126" s="7">
        <v>3.6646410669691001</v>
      </c>
      <c r="BC126" s="7">
        <v>3.7333572196946201</v>
      </c>
      <c r="BD126" s="7">
        <v>3.7966848223863598</v>
      </c>
      <c r="BE126" s="7">
        <v>3.86102483726143</v>
      </c>
      <c r="BF126" s="7">
        <v>3.9313919058889399</v>
      </c>
      <c r="BG126" s="7">
        <v>4.0157640481002899</v>
      </c>
      <c r="BH126" s="7">
        <v>4.1191807252885599</v>
      </c>
      <c r="BI126" s="7">
        <v>4.2576466299114601</v>
      </c>
      <c r="BJ126" s="7">
        <v>4.4108374019303298</v>
      </c>
      <c r="BK126" s="7">
        <v>4.56868001756576</v>
      </c>
      <c r="BL126" s="7">
        <v>4.7177691962328998</v>
      </c>
    </row>
    <row r="127" spans="1:64">
      <c r="A127" s="7" t="s">
        <v>690</v>
      </c>
      <c r="B127" s="7" t="s">
        <v>691</v>
      </c>
      <c r="C127" s="7" t="s">
        <v>528</v>
      </c>
      <c r="D127" s="7" t="s">
        <v>529</v>
      </c>
      <c r="E127" s="7">
        <v>3.7643803698849601</v>
      </c>
      <c r="F127" s="7">
        <v>3.7438726941201499</v>
      </c>
      <c r="G127" s="7">
        <v>3.7244980476421499</v>
      </c>
      <c r="H127" s="7">
        <v>3.6875817583111599</v>
      </c>
      <c r="I127" s="7">
        <v>3.6520628207669801</v>
      </c>
      <c r="J127" s="7">
        <v>3.6098128324969299</v>
      </c>
      <c r="K127" s="7">
        <v>3.5733861786903902</v>
      </c>
      <c r="L127" s="7">
        <v>3.5380135076522699</v>
      </c>
      <c r="M127" s="7">
        <v>3.5005976135972299</v>
      </c>
      <c r="N127" s="7">
        <v>3.4734517675612202</v>
      </c>
      <c r="O127" s="7">
        <v>3.4642528982815599</v>
      </c>
      <c r="P127" s="7">
        <v>3.47441323585995</v>
      </c>
      <c r="Q127" s="7">
        <v>3.5032209170140201</v>
      </c>
      <c r="R127" s="7">
        <v>3.5366832857169501</v>
      </c>
      <c r="S127" s="7">
        <v>3.5613715421566998</v>
      </c>
      <c r="T127" s="7">
        <v>3.5780382479950599</v>
      </c>
      <c r="U127" s="7">
        <v>3.54767184035477</v>
      </c>
      <c r="V127" s="7">
        <v>3.4951729969699099</v>
      </c>
      <c r="W127" s="7">
        <v>3.4294838418549798</v>
      </c>
      <c r="X127" s="7">
        <v>3.3543730008039598</v>
      </c>
      <c r="Y127" s="7">
        <v>3.2866224852869301</v>
      </c>
      <c r="Z127" s="7">
        <v>3.3292293358179199</v>
      </c>
      <c r="AA127" s="7">
        <v>3.38167424901867</v>
      </c>
      <c r="AB127" s="7">
        <v>3.4552022419127502</v>
      </c>
      <c r="AC127" s="7">
        <v>3.5334055845977299</v>
      </c>
      <c r="AD127" s="7">
        <v>3.5992248304316599</v>
      </c>
      <c r="AE127" s="7">
        <v>3.6104114189756502</v>
      </c>
      <c r="AF127" s="7">
        <v>3.5867237687366198</v>
      </c>
      <c r="AG127" s="7">
        <v>3.5374661668282901</v>
      </c>
      <c r="AH127" s="7">
        <v>3.46633170084541</v>
      </c>
      <c r="AI127" s="7">
        <v>3.40883977900552</v>
      </c>
      <c r="AJ127" s="7">
        <v>3.4630624762525102</v>
      </c>
      <c r="AK127" s="7">
        <v>3.5096166706791898</v>
      </c>
      <c r="AL127" s="7">
        <v>3.52897670241429</v>
      </c>
      <c r="AM127" s="7">
        <v>3.50723881570367</v>
      </c>
      <c r="AN127" s="7">
        <v>3.4520026247056901</v>
      </c>
      <c r="AO127" s="7">
        <v>3.4510728362673202</v>
      </c>
      <c r="AP127" s="7">
        <v>3.42948358212678</v>
      </c>
      <c r="AQ127" s="7">
        <v>3.3903084996812001</v>
      </c>
      <c r="AR127" s="7">
        <v>3.3445017596297499</v>
      </c>
      <c r="AS127" s="7">
        <v>3.2963647566235399</v>
      </c>
      <c r="AT127" s="7">
        <v>3.3768593693578302</v>
      </c>
      <c r="AU127" s="7">
        <v>3.4579920966725801</v>
      </c>
      <c r="AV127" s="7">
        <v>3.5177576405696001</v>
      </c>
      <c r="AW127" s="7">
        <v>3.5470005193427601</v>
      </c>
      <c r="AX127" s="7">
        <v>3.5396696452748402</v>
      </c>
      <c r="AY127" s="7">
        <v>3.5678322716046802</v>
      </c>
      <c r="AZ127" s="7">
        <v>3.5741295181659001</v>
      </c>
      <c r="BA127" s="7">
        <v>3.5651724871153601</v>
      </c>
      <c r="BB127" s="7">
        <v>3.5618745665312601</v>
      </c>
      <c r="BC127" s="7">
        <v>3.5666054582373898</v>
      </c>
      <c r="BD127" s="7">
        <v>3.5320067221755398</v>
      </c>
      <c r="BE127" s="7">
        <v>3.52166964369653</v>
      </c>
      <c r="BF127" s="7">
        <v>3.5258133283900301</v>
      </c>
      <c r="BG127" s="7">
        <v>3.5432531012606199</v>
      </c>
      <c r="BH127" s="7">
        <v>3.5508879473541901</v>
      </c>
      <c r="BI127" s="7">
        <v>3.6943229888734899</v>
      </c>
      <c r="BJ127" s="7">
        <v>3.8245239054643601</v>
      </c>
      <c r="BK127" s="7">
        <v>3.9526271720458901</v>
      </c>
      <c r="BL127" s="7">
        <v>4.0822747138751403</v>
      </c>
    </row>
    <row r="128" spans="1:64">
      <c r="A128" s="7" t="s">
        <v>692</v>
      </c>
      <c r="B128" s="7" t="s">
        <v>693</v>
      </c>
      <c r="C128" s="7" t="s">
        <v>528</v>
      </c>
      <c r="D128" s="7" t="s">
        <v>529</v>
      </c>
    </row>
    <row r="129" spans="1:64">
      <c r="A129" s="7" t="s">
        <v>694</v>
      </c>
      <c r="B129" s="7" t="s">
        <v>695</v>
      </c>
      <c r="C129" s="7" t="s">
        <v>528</v>
      </c>
      <c r="D129" s="7" t="s">
        <v>529</v>
      </c>
      <c r="E129" s="7">
        <v>3.36646398480192</v>
      </c>
      <c r="F129" s="7">
        <v>3.3932140319876201</v>
      </c>
      <c r="G129" s="7">
        <v>3.42945341887983</v>
      </c>
      <c r="H129" s="7">
        <v>3.46346679776364</v>
      </c>
      <c r="I129" s="7">
        <v>3.4783351886623799</v>
      </c>
      <c r="J129" s="7">
        <v>3.4682562627792102</v>
      </c>
      <c r="K129" s="7">
        <v>3.47910407203219</v>
      </c>
      <c r="L129" s="7">
        <v>3.4652925218650701</v>
      </c>
      <c r="M129" s="7">
        <v>3.4426201117345601</v>
      </c>
      <c r="N129" s="7">
        <v>3.4310444497316199</v>
      </c>
      <c r="O129" s="7">
        <v>3.4389674813836102</v>
      </c>
      <c r="P129" s="7">
        <v>3.5009795827914898</v>
      </c>
      <c r="Q129" s="7">
        <v>3.57045701220625</v>
      </c>
      <c r="R129" s="7">
        <v>3.6419448132225001</v>
      </c>
      <c r="S129" s="7">
        <v>3.7090318756148899</v>
      </c>
      <c r="T129" s="7">
        <v>3.76997309197202</v>
      </c>
      <c r="U129" s="7">
        <v>3.8450889903850398</v>
      </c>
      <c r="V129" s="7">
        <v>3.9217705362239501</v>
      </c>
      <c r="W129" s="7">
        <v>3.9963140325735802</v>
      </c>
      <c r="X129" s="7">
        <v>4.0623822438642803</v>
      </c>
      <c r="Y129" s="7">
        <v>4.11767907921669</v>
      </c>
      <c r="Z129" s="7">
        <v>4.1991110941633503</v>
      </c>
      <c r="AA129" s="7">
        <v>4.2616233959372103</v>
      </c>
      <c r="AB129" s="7">
        <v>4.3181515935198798</v>
      </c>
      <c r="AC129" s="7">
        <v>4.38799879730679</v>
      </c>
      <c r="AD129" s="7">
        <v>4.4814527609055501</v>
      </c>
      <c r="AE129" s="7">
        <v>4.6101097554246397</v>
      </c>
      <c r="AF129" s="7">
        <v>4.7675245930582903</v>
      </c>
      <c r="AG129" s="7">
        <v>4.9387855943529102</v>
      </c>
      <c r="AH129" s="7">
        <v>5.0982699993537501</v>
      </c>
      <c r="AI129" s="7">
        <v>5.2330096315989696</v>
      </c>
      <c r="AJ129" s="7">
        <v>5.4015074901982603</v>
      </c>
      <c r="AK129" s="7">
        <v>5.5369867026295099</v>
      </c>
      <c r="AL129" s="7">
        <v>5.6598498144627296</v>
      </c>
      <c r="AM129" s="7">
        <v>5.8013225458155802</v>
      </c>
      <c r="AN129" s="7">
        <v>5.9780464421919399</v>
      </c>
      <c r="AO129" s="7">
        <v>6.1620284679105097</v>
      </c>
      <c r="AP129" s="7">
        <v>6.3836729431479204</v>
      </c>
      <c r="AQ129" s="7">
        <v>6.6360213322449502</v>
      </c>
      <c r="AR129" s="7">
        <v>6.9055596260727796</v>
      </c>
      <c r="AS129" s="7">
        <v>7.1861957434058503</v>
      </c>
      <c r="AT129" s="7">
        <v>7.5115921981165403</v>
      </c>
      <c r="AU129" s="7">
        <v>7.8480698994930096</v>
      </c>
      <c r="AV129" s="7">
        <v>8.1894271463707007</v>
      </c>
      <c r="AW129" s="7">
        <v>8.5291328367479604</v>
      </c>
      <c r="AX129" s="7">
        <v>8.8631989689426405</v>
      </c>
      <c r="AY129" s="7">
        <v>9.2223780832136804</v>
      </c>
      <c r="AZ129" s="7">
        <v>9.5705275497141695</v>
      </c>
      <c r="BA129" s="7">
        <v>9.9217290002760308</v>
      </c>
      <c r="BB129" s="7">
        <v>10.2926612576886</v>
      </c>
      <c r="BC129" s="7">
        <v>10.693315148886199</v>
      </c>
      <c r="BD129" s="7">
        <v>11.101334409027199</v>
      </c>
      <c r="BE129" s="7">
        <v>11.5286462883544</v>
      </c>
      <c r="BF129" s="7">
        <v>11.963297692234701</v>
      </c>
      <c r="BG129" s="7">
        <v>12.402767417352401</v>
      </c>
      <c r="BH129" s="7">
        <v>12.8593609995362</v>
      </c>
      <c r="BI129" s="7">
        <v>13.337940187147399</v>
      </c>
      <c r="BJ129" s="7">
        <v>13.8522477555421</v>
      </c>
      <c r="BK129" s="7">
        <v>14.418555832396899</v>
      </c>
      <c r="BL129" s="7">
        <v>15.060176895373701</v>
      </c>
    </row>
    <row r="130" spans="1:64">
      <c r="A130" s="7" t="s">
        <v>326</v>
      </c>
      <c r="B130" s="7" t="s">
        <v>696</v>
      </c>
      <c r="C130" s="7" t="s">
        <v>528</v>
      </c>
      <c r="D130" s="7" t="s">
        <v>529</v>
      </c>
      <c r="E130" s="7">
        <v>1.9982975813016399</v>
      </c>
      <c r="F130" s="7">
        <v>1.88205312466731</v>
      </c>
      <c r="G130" s="7">
        <v>1.80229318092889</v>
      </c>
      <c r="H130" s="7">
        <v>1.7462890697195499</v>
      </c>
      <c r="I130" s="7">
        <v>1.7053630826283701</v>
      </c>
      <c r="J130" s="7">
        <v>1.6714791425248401</v>
      </c>
      <c r="K130" s="7">
        <v>1.7348222170401</v>
      </c>
      <c r="L130" s="7">
        <v>1.7783506940834799</v>
      </c>
      <c r="M130" s="7">
        <v>1.8075553919345699</v>
      </c>
      <c r="N130" s="7">
        <v>1.8319861708412</v>
      </c>
      <c r="O130" s="7">
        <v>1.86432937067634</v>
      </c>
      <c r="P130" s="7">
        <v>1.8596567673626001</v>
      </c>
      <c r="Q130" s="7">
        <v>1.83445316204884</v>
      </c>
      <c r="R130" s="7">
        <v>1.7907876793630999</v>
      </c>
      <c r="S130" s="7">
        <v>1.74740322530335</v>
      </c>
      <c r="T130" s="7">
        <v>1.7340367223897</v>
      </c>
      <c r="U130" s="7">
        <v>1.73539707200093</v>
      </c>
      <c r="V130" s="7">
        <v>1.7416172048305201</v>
      </c>
      <c r="W130" s="7">
        <v>1.731686255736</v>
      </c>
      <c r="X130" s="7">
        <v>1.6931040575396099</v>
      </c>
      <c r="Y130" s="7">
        <v>1.63479038516757</v>
      </c>
      <c r="Z130" s="7">
        <v>1.60255007361059</v>
      </c>
      <c r="AA130" s="7">
        <v>1.55069661624587</v>
      </c>
      <c r="AB130" s="7">
        <v>1.48221143358648</v>
      </c>
      <c r="AC130" s="7">
        <v>1.41361256544503</v>
      </c>
      <c r="AD130" s="7">
        <v>1.3625513895788199</v>
      </c>
      <c r="AE130" s="7">
        <v>1.33962047906741</v>
      </c>
      <c r="AF130" s="7">
        <v>1.3404445489705801</v>
      </c>
      <c r="AG130" s="7">
        <v>1.34879256871613</v>
      </c>
      <c r="AH130" s="7">
        <v>1.34701403924068</v>
      </c>
      <c r="AI130" s="7">
        <v>1.33138043204362</v>
      </c>
      <c r="AJ130" s="7">
        <v>1.4101834493840399</v>
      </c>
      <c r="AK130" s="7">
        <v>1.4532273810376599</v>
      </c>
      <c r="AL130" s="7">
        <v>1.45745785726898</v>
      </c>
      <c r="AM130" s="7">
        <v>1.42818658632791</v>
      </c>
      <c r="AN130" s="7">
        <v>1.3644054023255501</v>
      </c>
      <c r="AO130" s="7">
        <v>1.3620127644900599</v>
      </c>
      <c r="AP130" s="7">
        <v>1.3911367654900799</v>
      </c>
      <c r="AQ130" s="7">
        <v>1.44245130982749</v>
      </c>
      <c r="AR130" s="7">
        <v>1.5058135840904801</v>
      </c>
      <c r="AS130" s="7">
        <v>1.5795626962290299</v>
      </c>
      <c r="AT130" s="7">
        <v>1.67509634941962</v>
      </c>
      <c r="AU130" s="7">
        <v>1.78919296564291</v>
      </c>
      <c r="AV130" s="7">
        <v>1.9183707079763099</v>
      </c>
      <c r="AW130" s="7">
        <v>2.0479965389558301</v>
      </c>
      <c r="AX130" s="7">
        <v>2.1642605622945701</v>
      </c>
      <c r="AY130" s="7">
        <v>2.1527826928067602</v>
      </c>
      <c r="AZ130" s="7">
        <v>2.1198720936222899</v>
      </c>
      <c r="BA130" s="7">
        <v>2.07578362874523</v>
      </c>
      <c r="BB130" s="7">
        <v>2.0325446775928802</v>
      </c>
      <c r="BC130" s="7">
        <v>1.9975373376775301</v>
      </c>
      <c r="BD130" s="7">
        <v>1.99708970158393</v>
      </c>
      <c r="BE130" s="7">
        <v>2.00653776083931</v>
      </c>
      <c r="BF130" s="7">
        <v>2.0259042144116202</v>
      </c>
      <c r="BG130" s="7">
        <v>2.0602063267876698</v>
      </c>
      <c r="BH130" s="7">
        <v>2.1188911956462499</v>
      </c>
      <c r="BI130" s="7">
        <v>2.2419712525667399</v>
      </c>
      <c r="BJ130" s="7">
        <v>2.3824615720671498</v>
      </c>
      <c r="BK130" s="7">
        <v>2.5504723840019801</v>
      </c>
      <c r="BL130" s="7">
        <v>2.76383898297229</v>
      </c>
    </row>
    <row r="131" spans="1:64">
      <c r="A131" s="7" t="s">
        <v>697</v>
      </c>
      <c r="B131" s="7" t="s">
        <v>698</v>
      </c>
      <c r="C131" s="7" t="s">
        <v>528</v>
      </c>
      <c r="D131" s="7" t="s">
        <v>529</v>
      </c>
      <c r="E131" s="7">
        <v>3.5009847083421501</v>
      </c>
      <c r="F131" s="7">
        <v>3.5420160067491899</v>
      </c>
      <c r="G131" s="7">
        <v>3.57885452255322</v>
      </c>
      <c r="H131" s="7">
        <v>3.6119524097908098</v>
      </c>
      <c r="I131" s="7">
        <v>3.6422231759011501</v>
      </c>
      <c r="J131" s="7">
        <v>3.67055924303035</v>
      </c>
      <c r="K131" s="7">
        <v>3.7073298575077902</v>
      </c>
      <c r="L131" s="7">
        <v>3.7420386094222602</v>
      </c>
      <c r="M131" s="7">
        <v>3.7748911493992101</v>
      </c>
      <c r="N131" s="7">
        <v>3.8054084572887499</v>
      </c>
      <c r="O131" s="7">
        <v>3.83395374507367</v>
      </c>
      <c r="P131" s="7">
        <v>3.8782563736469999</v>
      </c>
      <c r="Q131" s="7">
        <v>3.9170511524060201</v>
      </c>
      <c r="R131" s="7">
        <v>3.9524345807027901</v>
      </c>
      <c r="S131" s="7">
        <v>3.9869666785131201</v>
      </c>
      <c r="T131" s="7">
        <v>4.0218773693244803</v>
      </c>
      <c r="U131" s="7">
        <v>4.0738552681374003</v>
      </c>
      <c r="V131" s="7">
        <v>4.1233491791828296</v>
      </c>
      <c r="W131" s="7">
        <v>4.1689896533948998</v>
      </c>
      <c r="X131" s="7">
        <v>4.2082508234231399</v>
      </c>
      <c r="Y131" s="7">
        <v>4.2406173463000902</v>
      </c>
      <c r="Z131" s="7">
        <v>4.2777071551602202</v>
      </c>
      <c r="AA131" s="7">
        <v>4.3080708173463496</v>
      </c>
      <c r="AB131" s="7">
        <v>4.3356708107462101</v>
      </c>
      <c r="AC131" s="7">
        <v>4.3652207913646599</v>
      </c>
      <c r="AD131" s="7">
        <v>4.3997274153668799</v>
      </c>
      <c r="AE131" s="7">
        <v>4.4525653202333402</v>
      </c>
      <c r="AF131" s="7">
        <v>4.5059746346549598</v>
      </c>
      <c r="AG131" s="7">
        <v>4.5612763047713303</v>
      </c>
      <c r="AH131" s="7">
        <v>4.6199927845787601</v>
      </c>
      <c r="AI131" s="7">
        <v>4.6831075471525603</v>
      </c>
      <c r="AJ131" s="7">
        <v>4.7653898926477698</v>
      </c>
      <c r="AK131" s="7">
        <v>4.8489986311111597</v>
      </c>
      <c r="AL131" s="7">
        <v>4.9321138263929702</v>
      </c>
      <c r="AM131" s="7">
        <v>5.0119329396068704</v>
      </c>
      <c r="AN131" s="7">
        <v>5.0876833008064404</v>
      </c>
      <c r="AO131" s="7">
        <v>5.1764392608622796</v>
      </c>
      <c r="AP131" s="7">
        <v>5.2597541325418202</v>
      </c>
      <c r="AQ131" s="7">
        <v>5.3410329607724503</v>
      </c>
      <c r="AR131" s="7">
        <v>5.4246398139629903</v>
      </c>
      <c r="AS131" s="7">
        <v>5.5135769436982702</v>
      </c>
      <c r="AT131" s="7">
        <v>5.6187766485408197</v>
      </c>
      <c r="AU131" s="7">
        <v>5.7274489888576801</v>
      </c>
      <c r="AV131" s="7">
        <v>5.8391806928686902</v>
      </c>
      <c r="AW131" s="7">
        <v>5.9524420376948699</v>
      </c>
      <c r="AX131" s="7">
        <v>6.0672765611056496</v>
      </c>
      <c r="AY131" s="7">
        <v>6.1858944432666698</v>
      </c>
      <c r="AZ131" s="7">
        <v>6.3051212552561404</v>
      </c>
      <c r="BA131" s="7">
        <v>6.4279980960207403</v>
      </c>
      <c r="BB131" s="7">
        <v>6.5581128974044001</v>
      </c>
      <c r="BC131" s="7">
        <v>6.69776950292494</v>
      </c>
      <c r="BD131" s="7">
        <v>6.8494253133329304</v>
      </c>
      <c r="BE131" s="7">
        <v>7.0062105823804899</v>
      </c>
      <c r="BF131" s="7">
        <v>7.1730475313269997</v>
      </c>
      <c r="BG131" s="7">
        <v>7.3560313427799704</v>
      </c>
      <c r="BH131" s="7">
        <v>7.5589728817871</v>
      </c>
      <c r="BI131" s="7">
        <v>7.7732966054936803</v>
      </c>
      <c r="BJ131" s="7">
        <v>8.0038389520691702</v>
      </c>
      <c r="BK131" s="7">
        <v>8.2477902386846207</v>
      </c>
      <c r="BL131" s="7">
        <v>8.5006730993628299</v>
      </c>
    </row>
    <row r="132" spans="1:64">
      <c r="A132" s="7" t="s">
        <v>699</v>
      </c>
      <c r="B132" s="7" t="s">
        <v>700</v>
      </c>
      <c r="C132" s="7" t="s">
        <v>528</v>
      </c>
      <c r="D132" s="7" t="s">
        <v>529</v>
      </c>
      <c r="E132" s="7">
        <v>2.60903636101312</v>
      </c>
      <c r="F132" s="7">
        <v>2.6691621236080598</v>
      </c>
      <c r="G132" s="7">
        <v>2.7187123642298401</v>
      </c>
      <c r="H132" s="7">
        <v>2.76037444283791</v>
      </c>
      <c r="I132" s="7">
        <v>2.79846008206651</v>
      </c>
      <c r="J132" s="7">
        <v>2.8348094555765702</v>
      </c>
      <c r="K132" s="7">
        <v>2.89308444257862</v>
      </c>
      <c r="L132" s="7">
        <v>2.9465901991253198</v>
      </c>
      <c r="M132" s="7">
        <v>2.9929381911819699</v>
      </c>
      <c r="N132" s="7">
        <v>3.0289257428349701</v>
      </c>
      <c r="O132" s="7">
        <v>3.05394081597127</v>
      </c>
      <c r="P132" s="7">
        <v>3.0959375729700098</v>
      </c>
      <c r="Q132" s="7">
        <v>3.1259053216987498</v>
      </c>
      <c r="R132" s="7">
        <v>3.1466587560592698</v>
      </c>
      <c r="S132" s="7">
        <v>3.1627585077057101</v>
      </c>
      <c r="T132" s="7">
        <v>3.1765542865213598</v>
      </c>
      <c r="U132" s="7">
        <v>3.2504962127775898</v>
      </c>
      <c r="V132" s="7">
        <v>3.3198101179842601</v>
      </c>
      <c r="W132" s="7">
        <v>3.38388490688873</v>
      </c>
      <c r="X132" s="7">
        <v>3.4402468347484301</v>
      </c>
      <c r="Y132" s="7">
        <v>3.4881208442598002</v>
      </c>
      <c r="Z132" s="7">
        <v>3.5226032883528302</v>
      </c>
      <c r="AA132" s="7">
        <v>3.5460519565058202</v>
      </c>
      <c r="AB132" s="7">
        <v>3.5593825960205798</v>
      </c>
      <c r="AC132" s="7">
        <v>3.5633502457675199</v>
      </c>
      <c r="AD132" s="7">
        <v>3.55915483562723</v>
      </c>
      <c r="AE132" s="7">
        <v>3.5702406674612099</v>
      </c>
      <c r="AF132" s="7">
        <v>3.5700148251325698</v>
      </c>
      <c r="AG132" s="7">
        <v>3.5609482763551901</v>
      </c>
      <c r="AH132" s="7">
        <v>3.5460617636079599</v>
      </c>
      <c r="AI132" s="7">
        <v>3.52725108912305</v>
      </c>
      <c r="AJ132" s="7">
        <v>3.5382884137781101</v>
      </c>
      <c r="AK132" s="7">
        <v>3.54327917977953</v>
      </c>
      <c r="AL132" s="7">
        <v>3.5418827587520498</v>
      </c>
      <c r="AM132" s="7">
        <v>3.5341317125032599</v>
      </c>
      <c r="AN132" s="7">
        <v>3.5213782860684799</v>
      </c>
      <c r="AO132" s="7">
        <v>3.5387618544613999</v>
      </c>
      <c r="AP132" s="7">
        <v>3.5527288891881001</v>
      </c>
      <c r="AQ132" s="7">
        <v>3.5629967099495699</v>
      </c>
      <c r="AR132" s="7">
        <v>3.5688185651912998</v>
      </c>
      <c r="AS132" s="7">
        <v>3.5704303398012698</v>
      </c>
      <c r="AT132" s="7">
        <v>3.6031434591434199</v>
      </c>
      <c r="AU132" s="7">
        <v>3.6272724724143099</v>
      </c>
      <c r="AV132" s="7">
        <v>3.64396841108625</v>
      </c>
      <c r="AW132" s="7">
        <v>3.6534687528257499</v>
      </c>
      <c r="AX132" s="7">
        <v>3.6558735227783998</v>
      </c>
      <c r="AY132" s="7">
        <v>3.6701553897538801</v>
      </c>
      <c r="AZ132" s="7">
        <v>3.67591104245151</v>
      </c>
      <c r="BA132" s="7">
        <v>3.67681448478654</v>
      </c>
      <c r="BB132" s="7">
        <v>3.67714852577561</v>
      </c>
      <c r="BC132" s="7">
        <v>3.6799156367290702</v>
      </c>
      <c r="BD132" s="7">
        <v>3.7020956218343199</v>
      </c>
      <c r="BE132" s="7">
        <v>3.7267884547049999</v>
      </c>
      <c r="BF132" s="7">
        <v>3.7555661684581501</v>
      </c>
      <c r="BG132" s="7">
        <v>3.7909525591000599</v>
      </c>
      <c r="BH132" s="7">
        <v>3.8363255959949898</v>
      </c>
      <c r="BI132" s="7">
        <v>3.9121680505229</v>
      </c>
      <c r="BJ132" s="7">
        <v>3.9915518906491898</v>
      </c>
      <c r="BK132" s="7">
        <v>4.0751499644480997</v>
      </c>
      <c r="BL132" s="7">
        <v>4.1639845706542502</v>
      </c>
    </row>
    <row r="133" spans="1:64">
      <c r="A133" s="7" t="s">
        <v>364</v>
      </c>
      <c r="B133" s="7" t="s">
        <v>701</v>
      </c>
      <c r="C133" s="7" t="s">
        <v>528</v>
      </c>
      <c r="D133" s="7" t="s">
        <v>529</v>
      </c>
      <c r="E133" s="7">
        <v>5.9505546164666896</v>
      </c>
      <c r="F133" s="7">
        <v>5.8422658998969803</v>
      </c>
      <c r="G133" s="7">
        <v>5.6978741461706903</v>
      </c>
      <c r="H133" s="7">
        <v>5.5401483424945397</v>
      </c>
      <c r="I133" s="7">
        <v>5.3962098324097898</v>
      </c>
      <c r="J133" s="7">
        <v>5.2788816536232703</v>
      </c>
      <c r="K133" s="7">
        <v>5.2189512673539502</v>
      </c>
      <c r="L133" s="7">
        <v>5.1717954070789203</v>
      </c>
      <c r="M133" s="7">
        <v>5.1340889064996302</v>
      </c>
      <c r="N133" s="7">
        <v>5.0956543300064396</v>
      </c>
      <c r="O133" s="7">
        <v>5.0486760446654797</v>
      </c>
      <c r="P133" s="7">
        <v>5.0341815605210902</v>
      </c>
      <c r="Q133" s="7">
        <v>5.0055090585134803</v>
      </c>
      <c r="R133" s="7">
        <v>4.9706218071889703</v>
      </c>
      <c r="S133" s="7">
        <v>4.9418198991003601</v>
      </c>
      <c r="T133" s="7">
        <v>4.9260622832426604</v>
      </c>
      <c r="U133" s="7">
        <v>5.0502502305109402</v>
      </c>
      <c r="V133" s="7">
        <v>5.1836463289952102</v>
      </c>
      <c r="W133" s="7">
        <v>5.3091303920945796</v>
      </c>
      <c r="X133" s="7">
        <v>5.3996253042376701</v>
      </c>
      <c r="Y133" s="7">
        <v>5.4392376152455304</v>
      </c>
      <c r="Z133" s="7">
        <v>5.4123999441853696</v>
      </c>
      <c r="AA133" s="7">
        <v>5.3430764821062899</v>
      </c>
      <c r="AB133" s="7">
        <v>5.25267803477555</v>
      </c>
      <c r="AC133" s="7">
        <v>5.1714256038731596</v>
      </c>
      <c r="AD133" s="7">
        <v>5.11705338810971</v>
      </c>
      <c r="AE133" s="7">
        <v>5.1168564290202596</v>
      </c>
      <c r="AF133" s="7">
        <v>5.1342224021349701</v>
      </c>
      <c r="AG133" s="7">
        <v>5.16747837261493</v>
      </c>
      <c r="AH133" s="7">
        <v>5.2113378618271504</v>
      </c>
      <c r="AI133" s="7">
        <v>5.2599602432213004</v>
      </c>
      <c r="AJ133" s="7">
        <v>5.2196559133602101</v>
      </c>
      <c r="AK133" s="7">
        <v>5.1919423483777702</v>
      </c>
      <c r="AL133" s="7">
        <v>5.17315101139019</v>
      </c>
      <c r="AM133" s="7">
        <v>5.1634312827011701</v>
      </c>
      <c r="AN133" s="7">
        <v>5.16582681003747</v>
      </c>
      <c r="AO133" s="7">
        <v>5.2634071562994604</v>
      </c>
      <c r="AP133" s="7">
        <v>5.3694979040154998</v>
      </c>
      <c r="AQ133" s="7">
        <v>5.4824665901362399</v>
      </c>
      <c r="AR133" s="7">
        <v>5.5951198660748798</v>
      </c>
      <c r="AS133" s="7">
        <v>5.6996266763263499</v>
      </c>
      <c r="AT133" s="7">
        <v>5.7103969655732998</v>
      </c>
      <c r="AU133" s="7">
        <v>5.7456054880140996</v>
      </c>
      <c r="AV133" s="7">
        <v>5.7996638846953603</v>
      </c>
      <c r="AW133" s="7">
        <v>5.86565611337035</v>
      </c>
      <c r="AX133" s="7">
        <v>5.94077632772711</v>
      </c>
      <c r="AY133" s="7">
        <v>6.0353551959523903</v>
      </c>
      <c r="AZ133" s="7">
        <v>6.11097080470803</v>
      </c>
      <c r="BA133" s="7">
        <v>6.18419763004957</v>
      </c>
      <c r="BB133" s="7">
        <v>6.2673253790858396</v>
      </c>
      <c r="BC133" s="7">
        <v>6.3581288419423903</v>
      </c>
      <c r="BD133" s="7">
        <v>6.2950473527045103</v>
      </c>
      <c r="BE133" s="7">
        <v>6.2546816208863998</v>
      </c>
      <c r="BF133" s="7">
        <v>6.2381976593356203</v>
      </c>
      <c r="BG133" s="7">
        <v>6.2579020367849196</v>
      </c>
      <c r="BH133" s="7">
        <v>6.3273132396851599</v>
      </c>
      <c r="BI133" s="7">
        <v>6.5199684076373901</v>
      </c>
      <c r="BJ133" s="7">
        <v>6.7462360542530799</v>
      </c>
      <c r="BK133" s="7">
        <v>7.00236813439294</v>
      </c>
      <c r="BL133" s="7">
        <v>7.2732916328323602</v>
      </c>
    </row>
    <row r="134" spans="1:64">
      <c r="A134" s="7" t="s">
        <v>128</v>
      </c>
      <c r="B134" s="7" t="s">
        <v>702</v>
      </c>
      <c r="C134" s="7" t="s">
        <v>528</v>
      </c>
      <c r="D134" s="7" t="s">
        <v>529</v>
      </c>
      <c r="E134" s="7">
        <v>3.1660285503063101</v>
      </c>
      <c r="F134" s="7">
        <v>3.1865478656257298</v>
      </c>
      <c r="G134" s="7">
        <v>3.1979654531615398</v>
      </c>
      <c r="H134" s="7">
        <v>3.2013706974816301</v>
      </c>
      <c r="I134" s="7">
        <v>3.19976746878441</v>
      </c>
      <c r="J134" s="7">
        <v>3.1951599146094098</v>
      </c>
      <c r="K134" s="7">
        <v>3.2027603450117201</v>
      </c>
      <c r="L134" s="7">
        <v>3.2059768156649699</v>
      </c>
      <c r="M134" s="7">
        <v>3.2045505997850001</v>
      </c>
      <c r="N134" s="7">
        <v>3.1975072118445498</v>
      </c>
      <c r="O134" s="7">
        <v>3.1845537683921998</v>
      </c>
      <c r="P134" s="7">
        <v>3.18631511103625</v>
      </c>
      <c r="Q134" s="7">
        <v>3.1818832240244102</v>
      </c>
      <c r="R134" s="7">
        <v>3.17294498159626</v>
      </c>
      <c r="S134" s="7">
        <v>3.16149303792995</v>
      </c>
      <c r="T134" s="7">
        <v>3.1489229292724801</v>
      </c>
      <c r="U134" s="7">
        <v>3.1559037473964602</v>
      </c>
      <c r="V134" s="7">
        <v>3.1613223492146001</v>
      </c>
      <c r="W134" s="7">
        <v>3.1650615711057499</v>
      </c>
      <c r="X134" s="7">
        <v>3.16472416299196</v>
      </c>
      <c r="Y134" s="7">
        <v>3.15968528889083</v>
      </c>
      <c r="Z134" s="7">
        <v>3.1688125968691301</v>
      </c>
      <c r="AA134" s="7">
        <v>3.1708237768304599</v>
      </c>
      <c r="AB134" s="7">
        <v>3.1695578562793498</v>
      </c>
      <c r="AC134" s="7">
        <v>3.1716114868272598</v>
      </c>
      <c r="AD134" s="7">
        <v>3.1836827520768902</v>
      </c>
      <c r="AE134" s="7">
        <v>3.22887618726398</v>
      </c>
      <c r="AF134" s="7">
        <v>3.2654752019675701</v>
      </c>
      <c r="AG134" s="7">
        <v>3.2917435336819301</v>
      </c>
      <c r="AH134" s="7">
        <v>3.3037398329211798</v>
      </c>
      <c r="AI134" s="7">
        <v>3.2971532511975501</v>
      </c>
      <c r="AJ134" s="7">
        <v>3.3479581538316801</v>
      </c>
      <c r="AK134" s="7">
        <v>3.3908466325343798</v>
      </c>
      <c r="AL134" s="7">
        <v>3.42176527635214</v>
      </c>
      <c r="AM134" s="7">
        <v>3.4319778624943602</v>
      </c>
      <c r="AN134" s="7">
        <v>3.4097583902661599</v>
      </c>
      <c r="AO134" s="7">
        <v>3.3983220379934398</v>
      </c>
      <c r="AP134" s="7">
        <v>3.39574981020565</v>
      </c>
      <c r="AQ134" s="7">
        <v>3.4023295508486502</v>
      </c>
      <c r="AR134" s="7">
        <v>3.4250320034136998</v>
      </c>
      <c r="AS134" s="7">
        <v>3.47131919889231</v>
      </c>
      <c r="AT134" s="7">
        <v>3.4608505897403701</v>
      </c>
      <c r="AU134" s="7">
        <v>3.4465566997903001</v>
      </c>
      <c r="AV134" s="7">
        <v>3.4304520746765301</v>
      </c>
      <c r="AW134" s="7">
        <v>3.4113809221753302</v>
      </c>
      <c r="AX134" s="7">
        <v>3.38645344046019</v>
      </c>
      <c r="AY134" s="7">
        <v>3.3841952342461901</v>
      </c>
      <c r="AZ134" s="7">
        <v>3.38440242975628</v>
      </c>
      <c r="BA134" s="7">
        <v>3.38059126462778</v>
      </c>
      <c r="BB134" s="7">
        <v>3.3665296354710899</v>
      </c>
      <c r="BC134" s="7">
        <v>3.3423310537509301</v>
      </c>
      <c r="BD134" s="7">
        <v>3.31626360349108</v>
      </c>
      <c r="BE134" s="7">
        <v>3.2762614132354702</v>
      </c>
      <c r="BF134" s="7">
        <v>3.2328672839753199</v>
      </c>
      <c r="BG134" s="7">
        <v>3.1976329428150798</v>
      </c>
      <c r="BH134" s="7">
        <v>3.1763348486102001</v>
      </c>
      <c r="BI134" s="7">
        <v>3.1964641043937698</v>
      </c>
      <c r="BJ134" s="7">
        <v>3.2227077133255602</v>
      </c>
      <c r="BK134" s="7">
        <v>3.2534317996801398</v>
      </c>
      <c r="BL134" s="7">
        <v>3.28569397416521</v>
      </c>
    </row>
    <row r="135" spans="1:64">
      <c r="A135" s="7" t="s">
        <v>294</v>
      </c>
      <c r="B135" s="7" t="s">
        <v>703</v>
      </c>
      <c r="C135" s="7" t="s">
        <v>528</v>
      </c>
      <c r="D135" s="7" t="s">
        <v>529</v>
      </c>
      <c r="E135" s="7">
        <v>3.8857594187309301</v>
      </c>
      <c r="F135" s="7">
        <v>3.8203796749286298</v>
      </c>
      <c r="G135" s="7">
        <v>3.7359759042515099</v>
      </c>
      <c r="H135" s="7">
        <v>3.6374474153652598</v>
      </c>
      <c r="I135" s="7">
        <v>3.5283078260608902</v>
      </c>
      <c r="J135" s="7">
        <v>3.41220765404378</v>
      </c>
      <c r="K135" s="7">
        <v>3.3418843555103601</v>
      </c>
      <c r="L135" s="7">
        <v>3.2625871730826401</v>
      </c>
      <c r="M135" s="7">
        <v>3.1797720573746502</v>
      </c>
      <c r="N135" s="7">
        <v>3.0994442753708999</v>
      </c>
      <c r="O135" s="7">
        <v>3.0251330426720799</v>
      </c>
      <c r="P135" s="7">
        <v>2.9857558705758098</v>
      </c>
      <c r="Q135" s="7">
        <v>2.9510760518842201</v>
      </c>
      <c r="R135" s="7">
        <v>2.91901076003135</v>
      </c>
      <c r="S135" s="7">
        <v>2.8870805490821798</v>
      </c>
      <c r="T135" s="7">
        <v>2.85550211160926</v>
      </c>
      <c r="U135" s="7">
        <v>2.8407127320038201</v>
      </c>
      <c r="V135" s="7">
        <v>2.8249914416934199</v>
      </c>
      <c r="W135" s="7">
        <v>2.8100163371871898</v>
      </c>
      <c r="X135" s="7">
        <v>2.7973387403289101</v>
      </c>
      <c r="Y135" s="7">
        <v>2.78822637046019</v>
      </c>
      <c r="Z135" s="7">
        <v>2.7887128817566</v>
      </c>
      <c r="AA135" s="7">
        <v>2.7902968980483598</v>
      </c>
      <c r="AB135" s="7">
        <v>2.7960081766370499</v>
      </c>
      <c r="AC135" s="7">
        <v>2.80942105284229</v>
      </c>
      <c r="AD135" s="7">
        <v>2.8320651064167</v>
      </c>
      <c r="AE135" s="7">
        <v>2.8859231607093299</v>
      </c>
      <c r="AF135" s="7">
        <v>2.9409023718132001</v>
      </c>
      <c r="AG135" s="7">
        <v>2.9968131360400001</v>
      </c>
      <c r="AH135" s="7">
        <v>3.0537043834528501</v>
      </c>
      <c r="AI135" s="7">
        <v>3.1116418405643298</v>
      </c>
      <c r="AJ135" s="7">
        <v>3.1756231292259498</v>
      </c>
      <c r="AK135" s="7">
        <v>3.2416626082992801</v>
      </c>
      <c r="AL135" s="7">
        <v>3.30895055932189</v>
      </c>
      <c r="AM135" s="7">
        <v>3.3755143026339498</v>
      </c>
      <c r="AN135" s="7">
        <v>3.4408557391107899</v>
      </c>
      <c r="AO135" s="7">
        <v>3.5188836915982402</v>
      </c>
      <c r="AP135" s="7">
        <v>3.5885843845074898</v>
      </c>
      <c r="AQ135" s="7">
        <v>3.65139567193531</v>
      </c>
      <c r="AR135" s="7">
        <v>3.7098132157274399</v>
      </c>
      <c r="AS135" s="7">
        <v>3.7647835687586801</v>
      </c>
      <c r="AT135" s="7">
        <v>3.8215785869025298</v>
      </c>
      <c r="AU135" s="7">
        <v>3.87267317521016</v>
      </c>
      <c r="AV135" s="7">
        <v>3.9178571053671498</v>
      </c>
      <c r="AW135" s="7">
        <v>3.9557426997590599</v>
      </c>
      <c r="AX135" s="7">
        <v>3.9850212481810301</v>
      </c>
      <c r="AY135" s="7">
        <v>4.0449664949399304</v>
      </c>
      <c r="AZ135" s="7">
        <v>4.0972004525014896</v>
      </c>
      <c r="BA135" s="7">
        <v>4.1387098456644802</v>
      </c>
      <c r="BB135" s="7">
        <v>4.1650907468946796</v>
      </c>
      <c r="BC135" s="7">
        <v>4.1744283288717101</v>
      </c>
      <c r="BD135" s="7">
        <v>4.1967116445634796</v>
      </c>
      <c r="BE135" s="7">
        <v>4.2065478921522201</v>
      </c>
      <c r="BF135" s="7">
        <v>4.21107341986849</v>
      </c>
      <c r="BG135" s="7">
        <v>4.2197491149454196</v>
      </c>
      <c r="BH135" s="7">
        <v>4.2386825825781402</v>
      </c>
      <c r="BI135" s="7">
        <v>4.2765414664637103</v>
      </c>
      <c r="BJ135" s="7">
        <v>4.3291741151885397</v>
      </c>
      <c r="BK135" s="7">
        <v>4.39204025898401</v>
      </c>
      <c r="BL135" s="7">
        <v>4.45823887797361</v>
      </c>
    </row>
    <row r="136" spans="1:64">
      <c r="A136" s="7" t="s">
        <v>704</v>
      </c>
      <c r="B136" s="7" t="s">
        <v>705</v>
      </c>
      <c r="C136" s="7" t="s">
        <v>528</v>
      </c>
      <c r="D136" s="7" t="s">
        <v>529</v>
      </c>
      <c r="E136" s="7">
        <v>4.0759445689376497</v>
      </c>
      <c r="F136" s="7">
        <v>4.1624410247365402</v>
      </c>
      <c r="G136" s="7">
        <v>4.2408941027956999</v>
      </c>
      <c r="H136" s="7">
        <v>4.2934846745555797</v>
      </c>
      <c r="I136" s="7">
        <v>4.3112557589078202</v>
      </c>
      <c r="J136" s="7">
        <v>4.3085692887011904</v>
      </c>
      <c r="K136" s="7">
        <v>4.3913421685514002</v>
      </c>
      <c r="L136" s="7">
        <v>4.4623358325366098</v>
      </c>
      <c r="M136" s="7">
        <v>4.5024001583609703</v>
      </c>
      <c r="N136" s="7">
        <v>4.5128025185921601</v>
      </c>
      <c r="O136" s="7">
        <v>4.5118492525116602</v>
      </c>
      <c r="P136" s="7">
        <v>4.5749522551711701</v>
      </c>
      <c r="Q136" s="7">
        <v>4.6317373718370796</v>
      </c>
      <c r="R136" s="7">
        <v>4.6859858367499099</v>
      </c>
      <c r="S136" s="7">
        <v>4.7328652747921902</v>
      </c>
      <c r="T136" s="7">
        <v>4.7844053016136501</v>
      </c>
      <c r="U136" s="7">
        <v>4.8394212502363398</v>
      </c>
      <c r="V136" s="7">
        <v>4.8879620180148198</v>
      </c>
      <c r="W136" s="7">
        <v>4.91958041958042</v>
      </c>
      <c r="X136" s="7">
        <v>4.9459254666942201</v>
      </c>
      <c r="Y136" s="7">
        <v>4.9812428918198597</v>
      </c>
      <c r="Z136" s="7">
        <v>5.0774512266599698</v>
      </c>
      <c r="AA136" s="7">
        <v>5.1658015670975601</v>
      </c>
      <c r="AB136" s="7">
        <v>5.2470546000456899</v>
      </c>
      <c r="AC136" s="7">
        <v>5.3108808290155398</v>
      </c>
      <c r="AD136" s="7">
        <v>5.3626310953391796</v>
      </c>
      <c r="AE136" s="7">
        <v>5.76804801905815</v>
      </c>
      <c r="AF136" s="7">
        <v>6.1777832120804597</v>
      </c>
      <c r="AG136" s="7">
        <v>6.5818380858833203</v>
      </c>
      <c r="AH136" s="7">
        <v>6.9777889062361904</v>
      </c>
      <c r="AI136" s="7">
        <v>7.3800898420518797</v>
      </c>
      <c r="AJ136" s="7">
        <v>7.44169434622665</v>
      </c>
      <c r="AK136" s="7">
        <v>7.4802483069977397</v>
      </c>
      <c r="AL136" s="7">
        <v>7.5113835254412198</v>
      </c>
      <c r="AM136" s="7">
        <v>7.5453361179462801</v>
      </c>
      <c r="AN136" s="7">
        <v>7.5897051814529899</v>
      </c>
      <c r="AO136" s="7">
        <v>7.55270973030356</v>
      </c>
      <c r="AP136" s="7">
        <v>7.5268532200671903</v>
      </c>
      <c r="AQ136" s="7">
        <v>7.5074662954757798</v>
      </c>
      <c r="AR136" s="7">
        <v>7.4899190296461198</v>
      </c>
      <c r="AS136" s="7">
        <v>7.46575298764109</v>
      </c>
      <c r="AT136" s="7">
        <v>7.4118561882424396</v>
      </c>
      <c r="AU136" s="7">
        <v>7.3585876330054196</v>
      </c>
      <c r="AV136" s="7">
        <v>7.3057995390269701</v>
      </c>
      <c r="AW136" s="7">
        <v>7.2427942848667604</v>
      </c>
      <c r="AX136" s="7">
        <v>7.1767319189557996</v>
      </c>
      <c r="AY136" s="7">
        <v>7.3756961198686701</v>
      </c>
      <c r="AZ136" s="7">
        <v>7.59548792345457</v>
      </c>
      <c r="BA136" s="7">
        <v>7.8494920916881901</v>
      </c>
      <c r="BB136" s="7">
        <v>8.1499933225332608</v>
      </c>
      <c r="BC136" s="7">
        <v>8.5107849613694508</v>
      </c>
      <c r="BD136" s="7">
        <v>8.6348721688009906</v>
      </c>
      <c r="BE136" s="7">
        <v>8.7751774735912509</v>
      </c>
      <c r="BF136" s="7">
        <v>8.9232901252302597</v>
      </c>
      <c r="BG136" s="7">
        <v>9.0764795620765497</v>
      </c>
      <c r="BH136" s="7">
        <v>9.2331654812813309</v>
      </c>
      <c r="BI136" s="7">
        <v>9.4154112784961992</v>
      </c>
      <c r="BJ136" s="7">
        <v>9.6046509057550509</v>
      </c>
      <c r="BK136" s="7">
        <v>9.8065303564261708</v>
      </c>
      <c r="BL136" s="7">
        <v>10.035012856283201</v>
      </c>
    </row>
    <row r="137" spans="1:64">
      <c r="A137" s="7" t="s">
        <v>706</v>
      </c>
      <c r="B137" s="7" t="s">
        <v>707</v>
      </c>
      <c r="C137" s="7" t="s">
        <v>528</v>
      </c>
      <c r="D137" s="7" t="s">
        <v>529</v>
      </c>
      <c r="E137" s="7">
        <v>3.58994481210441</v>
      </c>
      <c r="F137" s="7">
        <v>3.6306543620870899</v>
      </c>
      <c r="G137" s="7">
        <v>3.6668603687718</v>
      </c>
      <c r="H137" s="7">
        <v>3.6992497080328302</v>
      </c>
      <c r="I137" s="7">
        <v>3.7288759751143199</v>
      </c>
      <c r="J137" s="7">
        <v>3.7567951645249198</v>
      </c>
      <c r="K137" s="7">
        <v>3.7945132108023998</v>
      </c>
      <c r="L137" s="7">
        <v>3.8306151818257899</v>
      </c>
      <c r="M137" s="7">
        <v>3.8652832085402999</v>
      </c>
      <c r="N137" s="7">
        <v>3.8978649543007302</v>
      </c>
      <c r="O137" s="7">
        <v>3.92860867676323</v>
      </c>
      <c r="P137" s="7">
        <v>3.97349432744315</v>
      </c>
      <c r="Q137" s="7">
        <v>4.0125559286932404</v>
      </c>
      <c r="R137" s="7">
        <v>4.0480370955733704</v>
      </c>
      <c r="S137" s="7">
        <v>4.0826969959873898</v>
      </c>
      <c r="T137" s="7">
        <v>4.1178265964335097</v>
      </c>
      <c r="U137" s="7">
        <v>4.1727367710518699</v>
      </c>
      <c r="V137" s="7">
        <v>4.2256831601162599</v>
      </c>
      <c r="W137" s="7">
        <v>4.2752388467825897</v>
      </c>
      <c r="X137" s="7">
        <v>4.3186473432264396</v>
      </c>
      <c r="Y137" s="7">
        <v>4.3551983495106104</v>
      </c>
      <c r="Z137" s="7">
        <v>4.39437231397193</v>
      </c>
      <c r="AA137" s="7">
        <v>4.4266881933727404</v>
      </c>
      <c r="AB137" s="7">
        <v>4.4562448824885603</v>
      </c>
      <c r="AC137" s="7">
        <v>4.4877999864395299</v>
      </c>
      <c r="AD137" s="7">
        <v>4.5243164825289197</v>
      </c>
      <c r="AE137" s="7">
        <v>4.5791301378845501</v>
      </c>
      <c r="AF137" s="7">
        <v>4.6343599061887302</v>
      </c>
      <c r="AG137" s="7">
        <v>4.6917677284845301</v>
      </c>
      <c r="AH137" s="7">
        <v>4.7532139035377998</v>
      </c>
      <c r="AI137" s="7">
        <v>4.81968751885187</v>
      </c>
      <c r="AJ137" s="7">
        <v>4.9042944204091699</v>
      </c>
      <c r="AK137" s="7">
        <v>4.9907130013056298</v>
      </c>
      <c r="AL137" s="7">
        <v>5.0770060920677302</v>
      </c>
      <c r="AM137" s="7">
        <v>5.1600449455664403</v>
      </c>
      <c r="AN137" s="7">
        <v>5.2389297401316597</v>
      </c>
      <c r="AO137" s="7">
        <v>5.3302153260197302</v>
      </c>
      <c r="AP137" s="7">
        <v>5.4160445705324003</v>
      </c>
      <c r="AQ137" s="7">
        <v>5.4996544587301397</v>
      </c>
      <c r="AR137" s="7">
        <v>5.5853125365623297</v>
      </c>
      <c r="AS137" s="7">
        <v>5.6758530126056899</v>
      </c>
      <c r="AT137" s="7">
        <v>5.7821487245339398</v>
      </c>
      <c r="AU137" s="7">
        <v>5.8911794845618299</v>
      </c>
      <c r="AV137" s="7">
        <v>6.0029189133527803</v>
      </c>
      <c r="AW137" s="7">
        <v>6.1163365097894502</v>
      </c>
      <c r="AX137" s="7">
        <v>6.2317333208444401</v>
      </c>
      <c r="AY137" s="7">
        <v>6.3510928622087004</v>
      </c>
      <c r="AZ137" s="7">
        <v>6.4711731969962898</v>
      </c>
      <c r="BA137" s="7">
        <v>6.59504313302096</v>
      </c>
      <c r="BB137" s="7">
        <v>6.7262632859775104</v>
      </c>
      <c r="BC137" s="7">
        <v>6.8673063382921899</v>
      </c>
      <c r="BD137" s="7">
        <v>7.02138228742613</v>
      </c>
      <c r="BE137" s="7">
        <v>7.1810044705980296</v>
      </c>
      <c r="BF137" s="7">
        <v>7.3510981130415001</v>
      </c>
      <c r="BG137" s="7">
        <v>7.53743823826811</v>
      </c>
      <c r="BH137" s="7">
        <v>7.7439859980264103</v>
      </c>
      <c r="BI137" s="7">
        <v>7.9619090243835204</v>
      </c>
      <c r="BJ137" s="7">
        <v>8.1961789118337993</v>
      </c>
      <c r="BK137" s="7">
        <v>8.44338063162993</v>
      </c>
      <c r="BL137" s="7">
        <v>8.7019307801566796</v>
      </c>
    </row>
    <row r="138" spans="1:64">
      <c r="A138" s="7" t="s">
        <v>708</v>
      </c>
      <c r="B138" s="7" t="s">
        <v>709</v>
      </c>
      <c r="C138" s="7" t="s">
        <v>528</v>
      </c>
      <c r="D138" s="7" t="s">
        <v>529</v>
      </c>
      <c r="E138" s="7">
        <v>2.8916432039816899</v>
      </c>
      <c r="F138" s="7">
        <v>2.90428191767035</v>
      </c>
      <c r="G138" s="7">
        <v>2.9077867126283898</v>
      </c>
      <c r="H138" s="7">
        <v>2.9038211309208699</v>
      </c>
      <c r="I138" s="7">
        <v>2.89459138787169</v>
      </c>
      <c r="J138" s="7">
        <v>2.8815837390563099</v>
      </c>
      <c r="K138" s="7">
        <v>2.9057163953986298</v>
      </c>
      <c r="L138" s="7">
        <v>2.9230573550396399</v>
      </c>
      <c r="M138" s="7">
        <v>2.93311795929209</v>
      </c>
      <c r="N138" s="7">
        <v>2.93575378805772</v>
      </c>
      <c r="O138" s="7">
        <v>2.9320615029702402</v>
      </c>
      <c r="P138" s="7">
        <v>2.9652811335644498</v>
      </c>
      <c r="Q138" s="7">
        <v>2.9909793441561101</v>
      </c>
      <c r="R138" s="7">
        <v>3.0097953302060101</v>
      </c>
      <c r="S138" s="7">
        <v>3.02212773132766</v>
      </c>
      <c r="T138" s="7">
        <v>3.02852029180564</v>
      </c>
      <c r="U138" s="7">
        <v>3.05406012182902</v>
      </c>
      <c r="V138" s="7">
        <v>3.07122278682552</v>
      </c>
      <c r="W138" s="7">
        <v>3.0809442484901699</v>
      </c>
      <c r="X138" s="7">
        <v>3.08413823786334</v>
      </c>
      <c r="Y138" s="7">
        <v>3.0816211467850301</v>
      </c>
      <c r="Z138" s="7">
        <v>3.0936595082780398</v>
      </c>
      <c r="AA138" s="7">
        <v>3.0968282762908199</v>
      </c>
      <c r="AB138" s="7">
        <v>3.09218174504299</v>
      </c>
      <c r="AC138" s="7">
        <v>3.0809100276250101</v>
      </c>
      <c r="AD138" s="7">
        <v>3.0640387310930199</v>
      </c>
      <c r="AE138" s="7">
        <v>3.0833123089294698</v>
      </c>
      <c r="AF138" s="7">
        <v>3.0977386463967802</v>
      </c>
      <c r="AG138" s="7">
        <v>3.1072158623380499</v>
      </c>
      <c r="AH138" s="7">
        <v>3.1115775054428498</v>
      </c>
      <c r="AI138" s="7">
        <v>3.1112737675839099</v>
      </c>
      <c r="AJ138" s="7">
        <v>3.13396166060978</v>
      </c>
      <c r="AK138" s="7">
        <v>3.1509029626529599</v>
      </c>
      <c r="AL138" s="7">
        <v>3.1635888973683501</v>
      </c>
      <c r="AM138" s="7">
        <v>3.1740807840623599</v>
      </c>
      <c r="AN138" s="7">
        <v>3.1841236235970798</v>
      </c>
      <c r="AO138" s="7">
        <v>3.2076396543479699</v>
      </c>
      <c r="AP138" s="7">
        <v>3.2271258627363899</v>
      </c>
      <c r="AQ138" s="7">
        <v>3.2425634961850101</v>
      </c>
      <c r="AR138" s="7">
        <v>3.2529175643053199</v>
      </c>
      <c r="AS138" s="7">
        <v>3.2576850620475502</v>
      </c>
      <c r="AT138" s="7">
        <v>3.2756110286295801</v>
      </c>
      <c r="AU138" s="7">
        <v>3.28637259423046</v>
      </c>
      <c r="AV138" s="7">
        <v>3.2922568427455801</v>
      </c>
      <c r="AW138" s="7">
        <v>3.2958336395109602</v>
      </c>
      <c r="AX138" s="7">
        <v>3.2987401134705898</v>
      </c>
      <c r="AY138" s="7">
        <v>3.32441923129928</v>
      </c>
      <c r="AZ138" s="7">
        <v>3.3466112615181101</v>
      </c>
      <c r="BA138" s="7">
        <v>3.3651033025008301</v>
      </c>
      <c r="BB138" s="7">
        <v>3.3792271583660001</v>
      </c>
      <c r="BC138" s="7">
        <v>3.3891328293746699</v>
      </c>
      <c r="BD138" s="7">
        <v>3.4138902014238899</v>
      </c>
      <c r="BE138" s="7">
        <v>3.4337083450872199</v>
      </c>
      <c r="BF138" s="7">
        <v>3.4496139793548801</v>
      </c>
      <c r="BG138" s="7">
        <v>3.4624489832355998</v>
      </c>
      <c r="BH138" s="7">
        <v>3.4733071689253601</v>
      </c>
      <c r="BI138" s="7">
        <v>3.4980724252748598</v>
      </c>
      <c r="BJ138" s="7">
        <v>3.51955291131131</v>
      </c>
      <c r="BK138" s="7">
        <v>3.5402491059173999</v>
      </c>
      <c r="BL138" s="7">
        <v>3.5630978631104502</v>
      </c>
    </row>
    <row r="139" spans="1:64">
      <c r="A139" s="7" t="s">
        <v>710</v>
      </c>
      <c r="B139" s="7" t="s">
        <v>711</v>
      </c>
      <c r="C139" s="7" t="s">
        <v>528</v>
      </c>
      <c r="D139" s="7" t="s">
        <v>529</v>
      </c>
      <c r="E139" s="7">
        <v>3.0239673854443998</v>
      </c>
      <c r="F139" s="7">
        <v>3.0269809865794799</v>
      </c>
      <c r="G139" s="7">
        <v>3.0251508604629902</v>
      </c>
      <c r="H139" s="7">
        <v>3.0181018875074499</v>
      </c>
      <c r="I139" s="7">
        <v>3.0048259311493202</v>
      </c>
      <c r="J139" s="7">
        <v>2.9853057748393201</v>
      </c>
      <c r="K139" s="7">
        <v>3.0052501048470499</v>
      </c>
      <c r="L139" s="7">
        <v>3.0154806626246198</v>
      </c>
      <c r="M139" s="7">
        <v>3.0173528522325901</v>
      </c>
      <c r="N139" s="7">
        <v>3.0130141862855599</v>
      </c>
      <c r="O139" s="7">
        <v>3.0038067061139699</v>
      </c>
      <c r="P139" s="7">
        <v>3.0212254845791802</v>
      </c>
      <c r="Q139" s="7">
        <v>3.0326523349374699</v>
      </c>
      <c r="R139" s="7">
        <v>3.03800401311549</v>
      </c>
      <c r="S139" s="7">
        <v>3.0368636450460502</v>
      </c>
      <c r="T139" s="7">
        <v>3.0296153851385101</v>
      </c>
      <c r="U139" s="7">
        <v>3.0547618238048599</v>
      </c>
      <c r="V139" s="7">
        <v>3.0739806759313102</v>
      </c>
      <c r="W139" s="7">
        <v>3.0877610514211802</v>
      </c>
      <c r="X139" s="7">
        <v>3.0961553264477502</v>
      </c>
      <c r="Y139" s="7">
        <v>3.0992583730954899</v>
      </c>
      <c r="Z139" s="7">
        <v>3.1081403642981198</v>
      </c>
      <c r="AA139" s="7">
        <v>3.1071016119931998</v>
      </c>
      <c r="AB139" s="7">
        <v>3.0988559727617799</v>
      </c>
      <c r="AC139" s="7">
        <v>3.0863395028447602</v>
      </c>
      <c r="AD139" s="7">
        <v>3.0708949517050499</v>
      </c>
      <c r="AE139" s="7">
        <v>3.0880276519260001</v>
      </c>
      <c r="AF139" s="7">
        <v>3.1026643078584701</v>
      </c>
      <c r="AG139" s="7">
        <v>3.1132968647292301</v>
      </c>
      <c r="AH139" s="7">
        <v>3.1180372686958</v>
      </c>
      <c r="AI139" s="7">
        <v>3.1165131833470001</v>
      </c>
      <c r="AJ139" s="7">
        <v>3.13461022104658</v>
      </c>
      <c r="AK139" s="7">
        <v>3.1467875831399099</v>
      </c>
      <c r="AL139" s="7">
        <v>3.1550812599890001</v>
      </c>
      <c r="AM139" s="7">
        <v>3.1627354705888902</v>
      </c>
      <c r="AN139" s="7">
        <v>3.1721467629492501</v>
      </c>
      <c r="AO139" s="7">
        <v>3.1770188842340499</v>
      </c>
      <c r="AP139" s="7">
        <v>3.17858693845753</v>
      </c>
      <c r="AQ139" s="7">
        <v>3.1767289020349301</v>
      </c>
      <c r="AR139" s="7">
        <v>3.1701888017835298</v>
      </c>
      <c r="AS139" s="7">
        <v>3.1582469142462499</v>
      </c>
      <c r="AT139" s="7">
        <v>3.1616570427599102</v>
      </c>
      <c r="AU139" s="7">
        <v>3.1593161225479101</v>
      </c>
      <c r="AV139" s="7">
        <v>3.1529733549090602</v>
      </c>
      <c r="AW139" s="7">
        <v>3.14460985671036</v>
      </c>
      <c r="AX139" s="7">
        <v>3.1356562054939801</v>
      </c>
      <c r="AY139" s="7">
        <v>3.1509651226831901</v>
      </c>
      <c r="AZ139" s="7">
        <v>3.1624176973615898</v>
      </c>
      <c r="BA139" s="7">
        <v>3.1703832060878301</v>
      </c>
      <c r="BB139" s="7">
        <v>3.17537889579356</v>
      </c>
      <c r="BC139" s="7">
        <v>3.1784145446756602</v>
      </c>
      <c r="BD139" s="7">
        <v>3.1979603294065</v>
      </c>
      <c r="BE139" s="7">
        <v>3.2142373770683301</v>
      </c>
      <c r="BF139" s="7">
        <v>3.2268676379788501</v>
      </c>
      <c r="BG139" s="7">
        <v>3.2347749801585799</v>
      </c>
      <c r="BH139" s="7">
        <v>3.2381657004617699</v>
      </c>
      <c r="BI139" s="7">
        <v>3.2510633907095499</v>
      </c>
      <c r="BJ139" s="7">
        <v>3.2584303003933801</v>
      </c>
      <c r="BK139" s="7">
        <v>3.26502480405233</v>
      </c>
      <c r="BL139" s="7">
        <v>3.2768419933869399</v>
      </c>
    </row>
    <row r="140" spans="1:64">
      <c r="A140" s="7" t="s">
        <v>135</v>
      </c>
      <c r="B140" s="7" t="s">
        <v>712</v>
      </c>
      <c r="C140" s="7" t="s">
        <v>528</v>
      </c>
      <c r="D140" s="7" t="s">
        <v>529</v>
      </c>
    </row>
    <row r="141" spans="1:64">
      <c r="A141" s="7" t="s">
        <v>266</v>
      </c>
      <c r="B141" s="7" t="s">
        <v>713</v>
      </c>
      <c r="C141" s="7" t="s">
        <v>528</v>
      </c>
      <c r="D141" s="7" t="s">
        <v>529</v>
      </c>
      <c r="E141" s="7">
        <v>4.52150574876074</v>
      </c>
      <c r="F141" s="7">
        <v>4.36152919650893</v>
      </c>
      <c r="G141" s="7">
        <v>4.2101667677886896</v>
      </c>
      <c r="H141" s="7">
        <v>4.0666530093717297</v>
      </c>
      <c r="I141" s="7">
        <v>3.9294560586545102</v>
      </c>
      <c r="J141" s="7">
        <v>3.7995575484077699</v>
      </c>
      <c r="K141" s="7">
        <v>3.77241410215743</v>
      </c>
      <c r="L141" s="7">
        <v>3.7442280390987901</v>
      </c>
      <c r="M141" s="7">
        <v>3.7182599517491002</v>
      </c>
      <c r="N141" s="7">
        <v>3.69805671015106</v>
      </c>
      <c r="O141" s="7">
        <v>3.6845873772800002</v>
      </c>
      <c r="P141" s="7">
        <v>3.7364111090044299</v>
      </c>
      <c r="Q141" s="7">
        <v>3.7918338783551802</v>
      </c>
      <c r="R141" s="7">
        <v>3.85004236330176</v>
      </c>
      <c r="S141" s="7">
        <v>3.90797319050936</v>
      </c>
      <c r="T141" s="7">
        <v>3.9642472715302302</v>
      </c>
      <c r="U141" s="7">
        <v>4.0519738278282</v>
      </c>
      <c r="V141" s="7">
        <v>4.1325757987094303</v>
      </c>
      <c r="W141" s="7">
        <v>4.2084219492778496</v>
      </c>
      <c r="X141" s="7">
        <v>4.2837576008214802</v>
      </c>
      <c r="Y141" s="7">
        <v>4.3611681267563904</v>
      </c>
      <c r="Z141" s="7">
        <v>4.4619756481296804</v>
      </c>
      <c r="AA141" s="7">
        <v>4.5634768957023804</v>
      </c>
      <c r="AB141" s="7">
        <v>4.6670924524811399</v>
      </c>
      <c r="AC141" s="7">
        <v>4.7737443683529301</v>
      </c>
      <c r="AD141" s="7">
        <v>4.8847324601206203</v>
      </c>
      <c r="AE141" s="7">
        <v>4.9991714841354904</v>
      </c>
      <c r="AF141" s="7">
        <v>5.1162248004560498</v>
      </c>
      <c r="AG141" s="7">
        <v>5.23512919543679</v>
      </c>
      <c r="AH141" s="7">
        <v>5.35405520848989</v>
      </c>
      <c r="AI141" s="7">
        <v>5.4719463310525898</v>
      </c>
      <c r="AJ141" s="7">
        <v>5.6006454023097598</v>
      </c>
      <c r="AK141" s="7">
        <v>5.7189560632088501</v>
      </c>
      <c r="AL141" s="7">
        <v>5.8303504586907202</v>
      </c>
      <c r="AM141" s="7">
        <v>5.9388342641790697</v>
      </c>
      <c r="AN141" s="7">
        <v>6.04731306054647</v>
      </c>
      <c r="AO141" s="7">
        <v>6.1004379089607603</v>
      </c>
      <c r="AP141" s="7">
        <v>6.1426297581601297</v>
      </c>
      <c r="AQ141" s="7">
        <v>6.1760719959531603</v>
      </c>
      <c r="AR141" s="7">
        <v>6.20114873673894</v>
      </c>
      <c r="AS141" s="7">
        <v>6.2196443517997801</v>
      </c>
      <c r="AT141" s="7">
        <v>6.34801258266695</v>
      </c>
      <c r="AU141" s="7">
        <v>6.4688218459694804</v>
      </c>
      <c r="AV141" s="7">
        <v>6.5858383439440997</v>
      </c>
      <c r="AW141" s="7">
        <v>6.7064823803680698</v>
      </c>
      <c r="AX141" s="7">
        <v>6.8379320570572899</v>
      </c>
      <c r="AY141" s="7">
        <v>6.93332118871818</v>
      </c>
      <c r="AZ141" s="7">
        <v>7.0265190420906203</v>
      </c>
      <c r="BA141" s="7">
        <v>7.1305251245197203</v>
      </c>
      <c r="BB141" s="7">
        <v>7.2611494973937898</v>
      </c>
      <c r="BC141" s="7">
        <v>7.4316135877195499</v>
      </c>
      <c r="BD141" s="7">
        <v>7.7811860354221203</v>
      </c>
      <c r="BE141" s="7">
        <v>8.17024633996669</v>
      </c>
      <c r="BF141" s="7">
        <v>8.5827713881099594</v>
      </c>
      <c r="BG141" s="7">
        <v>8.9944248532278195</v>
      </c>
      <c r="BH141" s="7">
        <v>9.3919096239927402</v>
      </c>
      <c r="BI141" s="7">
        <v>9.7684662762126795</v>
      </c>
      <c r="BJ141" s="7">
        <v>10.123593148666201</v>
      </c>
      <c r="BK141" s="7">
        <v>10.4732197537841</v>
      </c>
      <c r="BL141" s="7">
        <v>10.838805756947</v>
      </c>
    </row>
    <row r="142" spans="1:64">
      <c r="A142" s="7" t="s">
        <v>714</v>
      </c>
      <c r="B142" s="7" t="s">
        <v>715</v>
      </c>
      <c r="C142" s="7" t="s">
        <v>528</v>
      </c>
      <c r="D142" s="7" t="s">
        <v>529</v>
      </c>
      <c r="E142" s="7">
        <v>3.43958681335979</v>
      </c>
      <c r="F142" s="7">
        <v>3.4783080037954401</v>
      </c>
      <c r="G142" s="7">
        <v>3.5109657563185301</v>
      </c>
      <c r="H142" s="7">
        <v>3.53546256525199</v>
      </c>
      <c r="I142" s="7">
        <v>3.55016438114713</v>
      </c>
      <c r="J142" s="7">
        <v>3.55514274072305</v>
      </c>
      <c r="K142" s="7">
        <v>3.5898800055607301</v>
      </c>
      <c r="L142" s="7">
        <v>3.6149761755736698</v>
      </c>
      <c r="M142" s="7">
        <v>3.6331266925284602</v>
      </c>
      <c r="N142" s="7">
        <v>3.64664823220253</v>
      </c>
      <c r="O142" s="7">
        <v>3.6571143148044398</v>
      </c>
      <c r="P142" s="7">
        <v>3.6984790098679099</v>
      </c>
      <c r="Q142" s="7">
        <v>3.7318603744595999</v>
      </c>
      <c r="R142" s="7">
        <v>3.7575768488360199</v>
      </c>
      <c r="S142" s="7">
        <v>3.7763237730295902</v>
      </c>
      <c r="T142" s="7">
        <v>3.7889035800774802</v>
      </c>
      <c r="U142" s="7">
        <v>3.8269886991195698</v>
      </c>
      <c r="V142" s="7">
        <v>3.8582176513439101</v>
      </c>
      <c r="W142" s="7">
        <v>3.8812533835134801</v>
      </c>
      <c r="X142" s="7">
        <v>3.8937191730835501</v>
      </c>
      <c r="Y142" s="7">
        <v>3.8953930269741899</v>
      </c>
      <c r="Z142" s="7">
        <v>3.9129723219485499</v>
      </c>
      <c r="AA142" s="7">
        <v>3.91736731153286</v>
      </c>
      <c r="AB142" s="7">
        <v>3.9135920183700299</v>
      </c>
      <c r="AC142" s="7">
        <v>3.90739504485401</v>
      </c>
      <c r="AD142" s="7">
        <v>3.9023803910503401</v>
      </c>
      <c r="AE142" s="7">
        <v>3.9217861135735399</v>
      </c>
      <c r="AF142" s="7">
        <v>3.9390771329145799</v>
      </c>
      <c r="AG142" s="7">
        <v>3.9549662860152801</v>
      </c>
      <c r="AH142" s="7">
        <v>3.9699695846950598</v>
      </c>
      <c r="AI142" s="7">
        <v>3.9822646660849901</v>
      </c>
      <c r="AJ142" s="7">
        <v>4.0292146039452703</v>
      </c>
      <c r="AK142" s="7">
        <v>4.0728573669613501</v>
      </c>
      <c r="AL142" s="7">
        <v>4.11165990040503</v>
      </c>
      <c r="AM142" s="7">
        <v>4.1438028139623704</v>
      </c>
      <c r="AN142" s="7">
        <v>4.1702995585597202</v>
      </c>
      <c r="AO142" s="7">
        <v>4.2238292863952003</v>
      </c>
      <c r="AP142" s="7">
        <v>4.26867983759126</v>
      </c>
      <c r="AQ142" s="7">
        <v>4.3085532605445698</v>
      </c>
      <c r="AR142" s="7">
        <v>4.3472452463042197</v>
      </c>
      <c r="AS142" s="7">
        <v>4.3870096309333704</v>
      </c>
      <c r="AT142" s="7">
        <v>4.4507656370103597</v>
      </c>
      <c r="AU142" s="7">
        <v>4.5115320930004401</v>
      </c>
      <c r="AV142" s="7">
        <v>4.5668064303502902</v>
      </c>
      <c r="AW142" s="7">
        <v>4.6124015333776098</v>
      </c>
      <c r="AX142" s="7">
        <v>4.64718191605124</v>
      </c>
      <c r="AY142" s="7">
        <v>4.6990791701748096</v>
      </c>
      <c r="AZ142" s="7">
        <v>4.74124812739782</v>
      </c>
      <c r="BA142" s="7">
        <v>4.7770217837147602</v>
      </c>
      <c r="BB142" s="7">
        <v>4.81040906447193</v>
      </c>
      <c r="BC142" s="7">
        <v>4.8446304656566701</v>
      </c>
      <c r="BD142" s="7">
        <v>4.8990589524013801</v>
      </c>
      <c r="BE142" s="7">
        <v>4.9518066280776498</v>
      </c>
      <c r="BF142" s="7">
        <v>5.0079468294026102</v>
      </c>
      <c r="BG142" s="7">
        <v>5.0730624542777303</v>
      </c>
      <c r="BH142" s="7">
        <v>5.1517074472759798</v>
      </c>
      <c r="BI142" s="7">
        <v>5.2647643809583196</v>
      </c>
      <c r="BJ142" s="7">
        <v>5.3848652050123897</v>
      </c>
      <c r="BK142" s="7">
        <v>5.5104601026900797</v>
      </c>
      <c r="BL142" s="7">
        <v>5.6391748490442497</v>
      </c>
    </row>
    <row r="143" spans="1:64">
      <c r="A143" s="7" t="s">
        <v>716</v>
      </c>
      <c r="B143" s="7" t="s">
        <v>717</v>
      </c>
      <c r="C143" s="7" t="s">
        <v>528</v>
      </c>
      <c r="D143" s="7" t="s">
        <v>529</v>
      </c>
      <c r="E143" s="7">
        <v>3.7140677233138901</v>
      </c>
      <c r="F143" s="7">
        <v>3.7424307196528002</v>
      </c>
      <c r="G143" s="7">
        <v>3.7501873625506099</v>
      </c>
      <c r="H143" s="7">
        <v>3.7431373106366599</v>
      </c>
      <c r="I143" s="7">
        <v>3.7288944444371799</v>
      </c>
      <c r="J143" s="7">
        <v>3.71065682672408</v>
      </c>
      <c r="K143" s="7">
        <v>3.7566583506697899</v>
      </c>
      <c r="L143" s="7">
        <v>3.80025919971968</v>
      </c>
      <c r="M143" s="7">
        <v>3.8402678223893201</v>
      </c>
      <c r="N143" s="7">
        <v>3.8746150302523099</v>
      </c>
      <c r="O143" s="7">
        <v>3.90356072543727</v>
      </c>
      <c r="P143" s="7">
        <v>3.9590133816088602</v>
      </c>
      <c r="Q143" s="7">
        <v>4.0075903155949</v>
      </c>
      <c r="R143" s="7">
        <v>4.0509202153451103</v>
      </c>
      <c r="S143" s="7">
        <v>4.0920727138066901</v>
      </c>
      <c r="T143" s="7">
        <v>4.1329413253040297</v>
      </c>
      <c r="U143" s="7">
        <v>4.20093272859362</v>
      </c>
      <c r="V143" s="7">
        <v>4.2665049130576103</v>
      </c>
      <c r="W143" s="7">
        <v>4.3264806298689003</v>
      </c>
      <c r="X143" s="7">
        <v>4.37566362343963</v>
      </c>
      <c r="Y143" s="7">
        <v>4.4119481082138599</v>
      </c>
      <c r="Z143" s="7">
        <v>4.4600719730065403</v>
      </c>
      <c r="AA143" s="7">
        <v>4.4919040654603402</v>
      </c>
      <c r="AB143" s="7">
        <v>4.5131025171729497</v>
      </c>
      <c r="AC143" s="7">
        <v>4.5301552104626097</v>
      </c>
      <c r="AD143" s="7">
        <v>4.5465968008762703</v>
      </c>
      <c r="AE143" s="7">
        <v>4.5801411669804901</v>
      </c>
      <c r="AF143" s="7">
        <v>4.6090206342213698</v>
      </c>
      <c r="AG143" s="7">
        <v>4.6371316964648601</v>
      </c>
      <c r="AH143" s="7">
        <v>4.6700417062939596</v>
      </c>
      <c r="AI143" s="7">
        <v>4.7099287410787198</v>
      </c>
      <c r="AJ143" s="7">
        <v>4.7724564306476802</v>
      </c>
      <c r="AK143" s="7">
        <v>4.8444135740795602</v>
      </c>
      <c r="AL143" s="7">
        <v>4.9193933537351002</v>
      </c>
      <c r="AM143" s="7">
        <v>4.9882584061048796</v>
      </c>
      <c r="AN143" s="7">
        <v>5.0473260363328096</v>
      </c>
      <c r="AO143" s="7">
        <v>5.1335259572889802</v>
      </c>
      <c r="AP143" s="7">
        <v>5.2006481158076703</v>
      </c>
      <c r="AQ143" s="7">
        <v>5.2577064124991599</v>
      </c>
      <c r="AR143" s="7">
        <v>5.3161192570203903</v>
      </c>
      <c r="AS143" s="7">
        <v>5.3810121148570502</v>
      </c>
      <c r="AT143" s="7">
        <v>5.4606329088621699</v>
      </c>
      <c r="AU143" s="7">
        <v>5.5435477335782801</v>
      </c>
      <c r="AV143" s="7">
        <v>5.6232555459269102</v>
      </c>
      <c r="AW143" s="7">
        <v>5.68814051504246</v>
      </c>
      <c r="AX143" s="7">
        <v>5.7341691347234898</v>
      </c>
      <c r="AY143" s="7">
        <v>5.7953036226888903</v>
      </c>
      <c r="AZ143" s="7">
        <v>5.8416649676070396</v>
      </c>
      <c r="BA143" s="7">
        <v>5.8811043096204498</v>
      </c>
      <c r="BB143" s="7">
        <v>5.9236916785779599</v>
      </c>
      <c r="BC143" s="7">
        <v>5.9753160757970898</v>
      </c>
      <c r="BD143" s="7">
        <v>6.0568093102965301</v>
      </c>
      <c r="BE143" s="7">
        <v>6.1411523927577996</v>
      </c>
      <c r="BF143" s="7">
        <v>6.2364437671341797</v>
      </c>
      <c r="BG143" s="7">
        <v>6.3531815397028897</v>
      </c>
      <c r="BH143" s="7">
        <v>6.4975495179173004</v>
      </c>
      <c r="BI143" s="7">
        <v>6.6872828060108098</v>
      </c>
      <c r="BJ143" s="7">
        <v>6.8988009495309299</v>
      </c>
      <c r="BK143" s="7">
        <v>7.1213073409210796</v>
      </c>
      <c r="BL143" s="7">
        <v>7.3402675008824501</v>
      </c>
    </row>
    <row r="144" spans="1:64">
      <c r="A144" s="7" t="s">
        <v>170</v>
      </c>
      <c r="B144" s="7" t="s">
        <v>718</v>
      </c>
      <c r="C144" s="7" t="s">
        <v>528</v>
      </c>
      <c r="D144" s="7" t="s">
        <v>529</v>
      </c>
      <c r="E144" s="7">
        <v>4.6570401423674603</v>
      </c>
      <c r="F144" s="7">
        <v>4.6607417134683304</v>
      </c>
      <c r="G144" s="7">
        <v>4.6598000773181596</v>
      </c>
      <c r="H144" s="7">
        <v>4.6490237084070198</v>
      </c>
      <c r="I144" s="7">
        <v>4.6232253367309797</v>
      </c>
      <c r="J144" s="7">
        <v>4.5815596992755099</v>
      </c>
      <c r="K144" s="7">
        <v>4.5580031301961998</v>
      </c>
      <c r="L144" s="7">
        <v>4.5179486486683098</v>
      </c>
      <c r="M144" s="7">
        <v>4.4686052953943598</v>
      </c>
      <c r="N144" s="7">
        <v>4.42057879987156</v>
      </c>
      <c r="O144" s="7">
        <v>4.3786433621076704</v>
      </c>
      <c r="P144" s="7">
        <v>4.3772931007947804</v>
      </c>
      <c r="Q144" s="7">
        <v>4.3764013387862697</v>
      </c>
      <c r="R144" s="7">
        <v>4.3729224809997103</v>
      </c>
      <c r="S144" s="7">
        <v>4.3629464858243399</v>
      </c>
      <c r="T144" s="7">
        <v>4.34470602829792</v>
      </c>
      <c r="U144" s="7">
        <v>4.3302128743440598</v>
      </c>
      <c r="V144" s="7">
        <v>4.3074032832574698</v>
      </c>
      <c r="W144" s="7">
        <v>4.2783681973313303</v>
      </c>
      <c r="X144" s="7">
        <v>4.24552091977458</v>
      </c>
      <c r="Y144" s="7">
        <v>4.2101689603844097</v>
      </c>
      <c r="Z144" s="7">
        <v>4.2100480549049601</v>
      </c>
      <c r="AA144" s="7">
        <v>4.2048458103092701</v>
      </c>
      <c r="AB144" s="7">
        <v>4.1956236817903996</v>
      </c>
      <c r="AC144" s="7">
        <v>4.1843576956563497</v>
      </c>
      <c r="AD144" s="7">
        <v>4.1711360296068998</v>
      </c>
      <c r="AE144" s="7">
        <v>4.1861007164024704</v>
      </c>
      <c r="AF144" s="7">
        <v>4.2022207550266399</v>
      </c>
      <c r="AG144" s="7">
        <v>4.2192010280834502</v>
      </c>
      <c r="AH144" s="7">
        <v>4.2344033798902299</v>
      </c>
      <c r="AI144" s="7">
        <v>4.2458181877943098</v>
      </c>
      <c r="AJ144" s="7">
        <v>4.2313543628004897</v>
      </c>
      <c r="AK144" s="7">
        <v>4.2135797585683603</v>
      </c>
      <c r="AL144" s="7">
        <v>4.1975902133422904</v>
      </c>
      <c r="AM144" s="7">
        <v>4.1844407529264096</v>
      </c>
      <c r="AN144" s="7">
        <v>4.17039310059317</v>
      </c>
      <c r="AO144" s="7">
        <v>4.1674184494473696</v>
      </c>
      <c r="AP144" s="7">
        <v>4.1538705435447598</v>
      </c>
      <c r="AQ144" s="7">
        <v>4.1326327298504699</v>
      </c>
      <c r="AR144" s="7">
        <v>4.1061903788177698</v>
      </c>
      <c r="AS144" s="7">
        <v>4.0773237360807997</v>
      </c>
      <c r="AT144" s="7">
        <v>4.1682631377287898</v>
      </c>
      <c r="AU144" s="7">
        <v>4.2465153468592698</v>
      </c>
      <c r="AV144" s="7">
        <v>4.3135276969085599</v>
      </c>
      <c r="AW144" s="7">
        <v>4.3715664476504799</v>
      </c>
      <c r="AX144" s="7">
        <v>4.4219919303206101</v>
      </c>
      <c r="AY144" s="7">
        <v>4.4682274180263803</v>
      </c>
      <c r="AZ144" s="7">
        <v>4.5187984228872597</v>
      </c>
      <c r="BA144" s="7">
        <v>4.5725264942537702</v>
      </c>
      <c r="BB144" s="7">
        <v>4.6276350652293701</v>
      </c>
      <c r="BC144" s="7">
        <v>4.6840995178847704</v>
      </c>
      <c r="BD144" s="7">
        <v>4.72045944980208</v>
      </c>
      <c r="BE144" s="7">
        <v>4.7517263078698999</v>
      </c>
      <c r="BF144" s="7">
        <v>4.7764144479006996</v>
      </c>
      <c r="BG144" s="7">
        <v>4.7932290812818499</v>
      </c>
      <c r="BH144" s="7">
        <v>4.8014566145755699</v>
      </c>
      <c r="BI144" s="7">
        <v>4.8391107598444396</v>
      </c>
      <c r="BJ144" s="7">
        <v>4.8726437150914101</v>
      </c>
      <c r="BK144" s="7">
        <v>4.9010874968221296</v>
      </c>
      <c r="BL144" s="7">
        <v>4.9258258252606302</v>
      </c>
    </row>
    <row r="145" spans="1:64">
      <c r="A145" s="7" t="s">
        <v>719</v>
      </c>
      <c r="B145" s="7" t="s">
        <v>720</v>
      </c>
      <c r="C145" s="7" t="s">
        <v>528</v>
      </c>
      <c r="D145" s="7" t="s">
        <v>529</v>
      </c>
      <c r="E145" s="7">
        <v>4.1743895425353799</v>
      </c>
      <c r="F145" s="7">
        <v>4.2152652664425503</v>
      </c>
      <c r="G145" s="7">
        <v>4.21615529946504</v>
      </c>
      <c r="H145" s="7">
        <v>4.1907846453392601</v>
      </c>
      <c r="I145" s="7">
        <v>4.16007910718759</v>
      </c>
      <c r="J145" s="7">
        <v>4.12907976801635</v>
      </c>
      <c r="K145" s="7">
        <v>4.1997248791786497</v>
      </c>
      <c r="L145" s="7">
        <v>4.2747676112716499</v>
      </c>
      <c r="M145" s="7">
        <v>4.3483154127192902</v>
      </c>
      <c r="N145" s="7">
        <v>4.4140586255745804</v>
      </c>
      <c r="O145" s="7">
        <v>4.4715621885295498</v>
      </c>
      <c r="P145" s="7">
        <v>4.5457798326774403</v>
      </c>
      <c r="Q145" s="7">
        <v>4.61519287288918</v>
      </c>
      <c r="R145" s="7">
        <v>4.6820398911632797</v>
      </c>
      <c r="S145" s="7">
        <v>4.7521728570480102</v>
      </c>
      <c r="T145" s="7">
        <v>4.8294310804505498</v>
      </c>
      <c r="U145" s="7">
        <v>4.9436311768952104</v>
      </c>
      <c r="V145" s="7">
        <v>5.0612373346118797</v>
      </c>
      <c r="W145" s="7">
        <v>5.1757035690286699</v>
      </c>
      <c r="X145" s="7">
        <v>5.2772163183101402</v>
      </c>
      <c r="Y145" s="7">
        <v>5.3615409226785697</v>
      </c>
      <c r="Z145" s="7">
        <v>5.4532673192037198</v>
      </c>
      <c r="AA145" s="7">
        <v>5.5213650311537696</v>
      </c>
      <c r="AB145" s="7">
        <v>5.5755035441634098</v>
      </c>
      <c r="AC145" s="7">
        <v>5.6261248028627699</v>
      </c>
      <c r="AD145" s="7">
        <v>5.6769278804504602</v>
      </c>
      <c r="AE145" s="7">
        <v>5.7365807491462197</v>
      </c>
      <c r="AF145" s="7">
        <v>5.7893298985087904</v>
      </c>
      <c r="AG145" s="7">
        <v>5.84323556516315</v>
      </c>
      <c r="AH145" s="7">
        <v>5.91039253611308</v>
      </c>
      <c r="AI145" s="7">
        <v>5.9976092710721902</v>
      </c>
      <c r="AJ145" s="7">
        <v>6.09644345683797</v>
      </c>
      <c r="AK145" s="7">
        <v>6.22647524424666</v>
      </c>
      <c r="AL145" s="7">
        <v>6.3647009722119599</v>
      </c>
      <c r="AM145" s="7">
        <v>6.49595351514089</v>
      </c>
      <c r="AN145" s="7">
        <v>6.6064585268187397</v>
      </c>
      <c r="AO145" s="7">
        <v>6.7570754518209899</v>
      </c>
      <c r="AP145" s="7">
        <v>6.87322739549837</v>
      </c>
      <c r="AQ145" s="7">
        <v>6.9724620008902098</v>
      </c>
      <c r="AR145" s="7">
        <v>7.07870658550911</v>
      </c>
      <c r="AS145" s="7">
        <v>7.2015109302135603</v>
      </c>
      <c r="AT145" s="7">
        <v>7.3427852665249498</v>
      </c>
      <c r="AU145" s="7">
        <v>7.4999112315873599</v>
      </c>
      <c r="AV145" s="7">
        <v>7.6592912165282003</v>
      </c>
      <c r="AW145" s="7">
        <v>7.7946635979458696</v>
      </c>
      <c r="AX145" s="7">
        <v>7.8949335665401597</v>
      </c>
      <c r="AY145" s="7">
        <v>7.9978615356398102</v>
      </c>
      <c r="AZ145" s="7">
        <v>8.0741014675583695</v>
      </c>
      <c r="BA145" s="7">
        <v>8.1411642900551104</v>
      </c>
      <c r="BB145" s="7">
        <v>8.2232602860668091</v>
      </c>
      <c r="BC145" s="7">
        <v>8.3338752221655596</v>
      </c>
      <c r="BD145" s="7">
        <v>8.4923910177550095</v>
      </c>
      <c r="BE145" s="7">
        <v>8.6656699575702607</v>
      </c>
      <c r="BF145" s="7">
        <v>8.8676396962829607</v>
      </c>
      <c r="BG145" s="7">
        <v>9.1171566422006993</v>
      </c>
      <c r="BH145" s="7">
        <v>9.4246076151784006</v>
      </c>
      <c r="BI145" s="7">
        <v>9.8134464437201405</v>
      </c>
      <c r="BJ145" s="7">
        <v>10.2543507078578</v>
      </c>
      <c r="BK145" s="7">
        <v>10.722947623314299</v>
      </c>
      <c r="BL145" s="7">
        <v>11.1841924563577</v>
      </c>
    </row>
    <row r="146" spans="1:64">
      <c r="A146" s="7" t="s">
        <v>334</v>
      </c>
      <c r="B146" s="7" t="s">
        <v>721</v>
      </c>
      <c r="C146" s="7" t="s">
        <v>528</v>
      </c>
      <c r="D146" s="7" t="s">
        <v>529</v>
      </c>
      <c r="E146" s="7">
        <v>7.9259504757613701</v>
      </c>
      <c r="F146" s="7">
        <v>8.1294742069783208</v>
      </c>
      <c r="G146" s="7">
        <v>8.3316294230524708</v>
      </c>
      <c r="H146" s="7">
        <v>8.5328082353104193</v>
      </c>
      <c r="I146" s="7">
        <v>8.7391366281760892</v>
      </c>
      <c r="J146" s="7">
        <v>8.9580653807188693</v>
      </c>
      <c r="K146" s="7">
        <v>9.1816851844266303</v>
      </c>
      <c r="L146" s="7">
        <v>9.4011280537188497</v>
      </c>
      <c r="M146" s="7">
        <v>9.62811977621989</v>
      </c>
      <c r="N146" s="7">
        <v>9.8758021146989794</v>
      </c>
      <c r="O146" s="7">
        <v>10.1489963928934</v>
      </c>
      <c r="P146" s="7">
        <v>10.438702139190299</v>
      </c>
      <c r="Q146" s="7">
        <v>10.7241584249896</v>
      </c>
      <c r="R146" s="7">
        <v>10.9888687348594</v>
      </c>
      <c r="S146" s="7">
        <v>11.210656145704201</v>
      </c>
      <c r="T146" s="7">
        <v>11.3792897526705</v>
      </c>
      <c r="U146" s="7">
        <v>11.4598129032219</v>
      </c>
      <c r="V146" s="7">
        <v>11.5090426040982</v>
      </c>
      <c r="W146" s="7">
        <v>11.5173906637134</v>
      </c>
      <c r="X146" s="7">
        <v>11.467033010599399</v>
      </c>
      <c r="Y146" s="7">
        <v>11.3536359290653</v>
      </c>
      <c r="Z146" s="7">
        <v>11.206715464816</v>
      </c>
      <c r="AA146" s="7">
        <v>10.9842717828568</v>
      </c>
      <c r="AB146" s="7">
        <v>10.7367091206717</v>
      </c>
      <c r="AC146" s="7">
        <v>10.533301598792599</v>
      </c>
      <c r="AD146" s="7">
        <v>10.412792285643601</v>
      </c>
      <c r="AE146" s="7">
        <v>10.404175559820001</v>
      </c>
      <c r="AF146" s="7">
        <v>10.463150581832901</v>
      </c>
      <c r="AG146" s="7">
        <v>10.574958206824</v>
      </c>
      <c r="AH146" s="7">
        <v>10.716979881919</v>
      </c>
      <c r="AI146" s="7">
        <v>10.878576636855399</v>
      </c>
      <c r="AJ146" s="7">
        <v>11.156532719650301</v>
      </c>
      <c r="AK146" s="7">
        <v>11.446227413203401</v>
      </c>
      <c r="AL146" s="7">
        <v>11.739034846952199</v>
      </c>
      <c r="AM146" s="7">
        <v>12.022850296631299</v>
      </c>
      <c r="AN146" s="7">
        <v>12.2894315686376</v>
      </c>
      <c r="AO146" s="7">
        <v>12.6513559741558</v>
      </c>
      <c r="AP146" s="7">
        <v>12.988287415046701</v>
      </c>
      <c r="AQ146" s="7">
        <v>13.3049575248914</v>
      </c>
      <c r="AR146" s="7">
        <v>13.6097581846893</v>
      </c>
      <c r="AS146" s="7">
        <v>13.9085777501479</v>
      </c>
      <c r="AT146" s="7">
        <v>14.335600417431399</v>
      </c>
      <c r="AU146" s="7">
        <v>14.7608413118696</v>
      </c>
      <c r="AV146" s="7">
        <v>15.183321056770399</v>
      </c>
      <c r="AW146" s="7">
        <v>15.5946338665967</v>
      </c>
      <c r="AX146" s="7">
        <v>15.985830082995699</v>
      </c>
      <c r="AY146" s="7">
        <v>16.3197495864028</v>
      </c>
      <c r="AZ146" s="7">
        <v>16.614339455903401</v>
      </c>
      <c r="BA146" s="7">
        <v>16.8686514995183</v>
      </c>
      <c r="BB146" s="7">
        <v>17.0855612018571</v>
      </c>
      <c r="BC146" s="7">
        <v>17.271311754597601</v>
      </c>
      <c r="BD146" s="7">
        <v>17.5653004164555</v>
      </c>
      <c r="BE146" s="7">
        <v>17.8460388742829</v>
      </c>
      <c r="BF146" s="7">
        <v>18.122132290040302</v>
      </c>
      <c r="BG146" s="7">
        <v>18.4012637401283</v>
      </c>
      <c r="BH146" s="7">
        <v>18.6855532968607</v>
      </c>
      <c r="BI146" s="7">
        <v>18.968443951789201</v>
      </c>
      <c r="BJ146" s="7">
        <v>19.300952339448699</v>
      </c>
      <c r="BK146" s="7">
        <v>19.7050331564608</v>
      </c>
      <c r="BL146" s="7">
        <v>20.1584127130225</v>
      </c>
    </row>
    <row r="147" spans="1:64">
      <c r="A147" s="7" t="s">
        <v>259</v>
      </c>
      <c r="B147" s="7" t="s">
        <v>722</v>
      </c>
      <c r="C147" s="7" t="s">
        <v>528</v>
      </c>
      <c r="D147" s="7" t="s">
        <v>529</v>
      </c>
      <c r="E147" s="7">
        <v>10.8243162485537</v>
      </c>
      <c r="F147" s="7">
        <v>10.969282480839</v>
      </c>
      <c r="G147" s="7">
        <v>11.1024842299573</v>
      </c>
      <c r="H147" s="7">
        <v>11.2350017431762</v>
      </c>
      <c r="I147" s="7">
        <v>11.3747304240514</v>
      </c>
      <c r="J147" s="7">
        <v>11.521045792810201</v>
      </c>
      <c r="K147" s="7">
        <v>11.7499300581495</v>
      </c>
      <c r="L147" s="7">
        <v>11.967614824655101</v>
      </c>
      <c r="M147" s="7">
        <v>12.1780403413591</v>
      </c>
      <c r="N147" s="7">
        <v>12.3776909472786</v>
      </c>
      <c r="O147" s="7">
        <v>12.5646219249385</v>
      </c>
      <c r="P147" s="7">
        <v>12.7556059446097</v>
      </c>
      <c r="Q147" s="7">
        <v>12.916433644448199</v>
      </c>
      <c r="R147" s="7">
        <v>13.0489727807728</v>
      </c>
      <c r="S147" s="7">
        <v>13.154455293303601</v>
      </c>
      <c r="T147" s="7">
        <v>13.2288838729544</v>
      </c>
      <c r="U147" s="7">
        <v>13.4228357321547</v>
      </c>
      <c r="V147" s="7">
        <v>13.577533373448301</v>
      </c>
      <c r="W147" s="7">
        <v>13.6783974431763</v>
      </c>
      <c r="X147" s="7">
        <v>13.703006430735201</v>
      </c>
      <c r="Y147" s="7">
        <v>13.640883644015201</v>
      </c>
      <c r="Z147" s="7">
        <v>13.653123380877799</v>
      </c>
      <c r="AA147" s="7">
        <v>13.5870369051597</v>
      </c>
      <c r="AB147" s="7">
        <v>13.475588891474199</v>
      </c>
      <c r="AC147" s="7">
        <v>13.366229718831599</v>
      </c>
      <c r="AD147" s="7">
        <v>13.289486595218101</v>
      </c>
      <c r="AE147" s="7">
        <v>13.2683784238308</v>
      </c>
      <c r="AF147" s="7">
        <v>13.269716878931099</v>
      </c>
      <c r="AG147" s="7">
        <v>13.293666704088</v>
      </c>
      <c r="AH147" s="7">
        <v>13.337622383547</v>
      </c>
      <c r="AI147" s="7">
        <v>13.3973823374569</v>
      </c>
      <c r="AJ147" s="7">
        <v>13.513842299250401</v>
      </c>
      <c r="AK147" s="7">
        <v>13.638686336530499</v>
      </c>
      <c r="AL147" s="7">
        <v>13.7572137798947</v>
      </c>
      <c r="AM147" s="7">
        <v>13.849758841844499</v>
      </c>
      <c r="AN147" s="7">
        <v>13.9106061756858</v>
      </c>
      <c r="AO147" s="7">
        <v>13.9971352587808</v>
      </c>
      <c r="AP147" s="7">
        <v>14.046583836142201</v>
      </c>
      <c r="AQ147" s="7">
        <v>14.0696000544814</v>
      </c>
      <c r="AR147" s="7">
        <v>14.076593810723001</v>
      </c>
      <c r="AS147" s="7">
        <v>14.073739460632</v>
      </c>
      <c r="AT147" s="7">
        <v>14.176575086665499</v>
      </c>
      <c r="AU147" s="7">
        <v>14.2635319994772</v>
      </c>
      <c r="AV147" s="7">
        <v>14.3346403709185</v>
      </c>
      <c r="AW147" s="7">
        <v>14.387619821211601</v>
      </c>
      <c r="AX147" s="7">
        <v>14.420695349050501</v>
      </c>
      <c r="AY147" s="7">
        <v>14.3334550374777</v>
      </c>
      <c r="AZ147" s="7">
        <v>14.2294936988724</v>
      </c>
      <c r="BA147" s="7">
        <v>14.1259360740001</v>
      </c>
      <c r="BB147" s="7">
        <v>14.0425394792227</v>
      </c>
      <c r="BC147" s="7">
        <v>13.9930181594797</v>
      </c>
      <c r="BD147" s="7">
        <v>13.955714057388001</v>
      </c>
      <c r="BE147" s="7">
        <v>13.939723880442401</v>
      </c>
      <c r="BF147" s="7">
        <v>13.942605426128001</v>
      </c>
      <c r="BG147" s="7">
        <v>13.9610038303674</v>
      </c>
      <c r="BH147" s="7">
        <v>13.994223110733101</v>
      </c>
      <c r="BI147" s="7">
        <v>14.042301955585</v>
      </c>
      <c r="BJ147" s="7">
        <v>14.1067054112956</v>
      </c>
      <c r="BK147" s="7">
        <v>14.183154184147201</v>
      </c>
      <c r="BL147" s="7">
        <v>14.274948881732101</v>
      </c>
    </row>
    <row r="148" spans="1:64">
      <c r="A148" s="7" t="s">
        <v>270</v>
      </c>
      <c r="B148" s="7" t="s">
        <v>723</v>
      </c>
      <c r="C148" s="7" t="s">
        <v>528</v>
      </c>
      <c r="D148" s="7" t="s">
        <v>529</v>
      </c>
      <c r="E148" s="7">
        <v>10.574355766801601</v>
      </c>
      <c r="F148" s="7">
        <v>10.622850680830201</v>
      </c>
      <c r="G148" s="7">
        <v>10.652693950580099</v>
      </c>
      <c r="H148" s="7">
        <v>10.687360477585599</v>
      </c>
      <c r="I148" s="7">
        <v>10.759156731506801</v>
      </c>
      <c r="J148" s="7">
        <v>10.885011224366901</v>
      </c>
      <c r="K148" s="7">
        <v>11.0825025704046</v>
      </c>
      <c r="L148" s="7">
        <v>11.314610523295899</v>
      </c>
      <c r="M148" s="7">
        <v>11.5639305319251</v>
      </c>
      <c r="N148" s="7">
        <v>11.8041910579452</v>
      </c>
      <c r="O148" s="7">
        <v>12.021634796328501</v>
      </c>
      <c r="P148" s="7">
        <v>12.2584411144189</v>
      </c>
      <c r="Q148" s="7">
        <v>12.436101120055</v>
      </c>
      <c r="R148" s="7">
        <v>12.573158202253101</v>
      </c>
      <c r="S148" s="7">
        <v>12.6994429186127</v>
      </c>
      <c r="T148" s="7">
        <v>12.8293251436356</v>
      </c>
      <c r="U148" s="7">
        <v>12.953461183005601</v>
      </c>
      <c r="V148" s="7">
        <v>13.0948589362315</v>
      </c>
      <c r="W148" s="7">
        <v>13.2054647381017</v>
      </c>
      <c r="X148" s="7">
        <v>13.209732380633501</v>
      </c>
      <c r="Y148" s="7">
        <v>13.072704709424301</v>
      </c>
      <c r="Z148" s="7">
        <v>12.9249128513061</v>
      </c>
      <c r="AA148" s="7">
        <v>12.6331654889216</v>
      </c>
      <c r="AB148" s="7">
        <v>12.2748765746193</v>
      </c>
      <c r="AC148" s="7">
        <v>11.9585946646678</v>
      </c>
      <c r="AD148" s="7">
        <v>11.743371521080199</v>
      </c>
      <c r="AE148" s="7">
        <v>11.6551723607867</v>
      </c>
      <c r="AF148" s="7">
        <v>11.6417901356995</v>
      </c>
      <c r="AG148" s="7">
        <v>11.686678649829901</v>
      </c>
      <c r="AH148" s="7">
        <v>11.767488146286</v>
      </c>
      <c r="AI148" s="7">
        <v>11.875295324832001</v>
      </c>
      <c r="AJ148" s="7">
        <v>12.227753531116599</v>
      </c>
      <c r="AK148" s="7">
        <v>12.616677619803299</v>
      </c>
      <c r="AL148" s="7">
        <v>13.0182784345293</v>
      </c>
      <c r="AM148" s="7">
        <v>13.394686644430699</v>
      </c>
      <c r="AN148" s="7">
        <v>13.7212973593571</v>
      </c>
      <c r="AO148" s="7">
        <v>14.0588793431745</v>
      </c>
      <c r="AP148" s="7">
        <v>14.3189580431638</v>
      </c>
      <c r="AQ148" s="7">
        <v>14.533218626738201</v>
      </c>
      <c r="AR148" s="7">
        <v>14.7482737370499</v>
      </c>
      <c r="AS148" s="7">
        <v>14.988482335946699</v>
      </c>
      <c r="AT148" s="7">
        <v>15.409550967421399</v>
      </c>
      <c r="AU148" s="7">
        <v>15.8265488546771</v>
      </c>
      <c r="AV148" s="7">
        <v>16.2239661937821</v>
      </c>
      <c r="AW148" s="7">
        <v>16.5738522748265</v>
      </c>
      <c r="AX148" s="7">
        <v>16.857823270320999</v>
      </c>
      <c r="AY148" s="7">
        <v>17.203399809264099</v>
      </c>
      <c r="AZ148" s="7">
        <v>17.513030637067001</v>
      </c>
      <c r="BA148" s="7">
        <v>17.7799147867666</v>
      </c>
      <c r="BB148" s="7">
        <v>17.999986012583999</v>
      </c>
      <c r="BC148" s="7">
        <v>18.1786346532406</v>
      </c>
      <c r="BD148" s="7">
        <v>18.485534555146401</v>
      </c>
      <c r="BE148" s="7">
        <v>18.764137155053401</v>
      </c>
      <c r="BF148" s="7">
        <v>19.024507605783398</v>
      </c>
      <c r="BG148" s="7">
        <v>19.275100817872801</v>
      </c>
      <c r="BH148" s="7">
        <v>19.518600131953502</v>
      </c>
      <c r="BI148" s="7">
        <v>19.679870898855601</v>
      </c>
      <c r="BJ148" s="7">
        <v>19.833304033577001</v>
      </c>
      <c r="BK148" s="7">
        <v>20.043620320680901</v>
      </c>
      <c r="BL148" s="7">
        <v>20.336511003318201</v>
      </c>
    </row>
    <row r="149" spans="1:64">
      <c r="A149" s="7" t="s">
        <v>724</v>
      </c>
      <c r="B149" s="7" t="s">
        <v>725</v>
      </c>
      <c r="C149" s="7" t="s">
        <v>528</v>
      </c>
      <c r="D149" s="7" t="s">
        <v>529</v>
      </c>
      <c r="E149" s="7">
        <v>4.9657013785006399</v>
      </c>
      <c r="F149" s="7">
        <v>4.9271978505473397</v>
      </c>
      <c r="G149" s="7">
        <v>4.8670984147165202</v>
      </c>
      <c r="H149" s="7">
        <v>4.79415995006649</v>
      </c>
      <c r="I149" s="7">
        <v>4.72150898166469</v>
      </c>
      <c r="J149" s="7">
        <v>4.6578227409608903</v>
      </c>
      <c r="K149" s="7">
        <v>4.6272843258658902</v>
      </c>
      <c r="L149" s="7">
        <v>4.6195919755794099</v>
      </c>
      <c r="M149" s="7">
        <v>4.6274678111587999</v>
      </c>
      <c r="N149" s="7">
        <v>4.6412748765772998</v>
      </c>
      <c r="O149" s="7">
        <v>4.6581151449669802</v>
      </c>
      <c r="P149" s="7">
        <v>4.85892786787704</v>
      </c>
      <c r="Q149" s="7">
        <v>5.0706082398388803</v>
      </c>
      <c r="R149" s="7">
        <v>5.2962781487525703</v>
      </c>
      <c r="S149" s="7">
        <v>5.5422969073008996</v>
      </c>
      <c r="T149" s="7">
        <v>5.8056185541410796</v>
      </c>
      <c r="U149" s="7">
        <v>6.1445153194604201</v>
      </c>
      <c r="V149" s="7">
        <v>6.4995479089733701</v>
      </c>
      <c r="W149" s="7">
        <v>6.85713799745717</v>
      </c>
      <c r="X149" s="7">
        <v>7.2154264356099196</v>
      </c>
      <c r="Y149" s="7">
        <v>7.5792515678096004</v>
      </c>
      <c r="Z149" s="7">
        <v>7.6039659288417401</v>
      </c>
      <c r="AA149" s="7">
        <v>7.5737185357424401</v>
      </c>
      <c r="AB149" s="7">
        <v>7.5096481445286303</v>
      </c>
      <c r="AC149" s="7">
        <v>7.4279746099927202</v>
      </c>
      <c r="AD149" s="7">
        <v>7.3410157917200198</v>
      </c>
      <c r="AE149" s="7">
        <v>7.1257243962096304</v>
      </c>
      <c r="AF149" s="7">
        <v>6.94366928418457</v>
      </c>
      <c r="AG149" s="7">
        <v>6.7864190564667197</v>
      </c>
      <c r="AH149" s="7">
        <v>6.6475751465669797</v>
      </c>
      <c r="AI149" s="7">
        <v>6.5260261541325404</v>
      </c>
      <c r="AJ149" s="7">
        <v>6.6491151668712201</v>
      </c>
      <c r="AK149" s="7">
        <v>6.7809147389949498</v>
      </c>
      <c r="AL149" s="7">
        <v>6.9146594129103498</v>
      </c>
      <c r="AM149" s="7">
        <v>7.0468874901402403</v>
      </c>
      <c r="AN149" s="7">
        <v>7.1717425871501099</v>
      </c>
      <c r="AO149" s="7">
        <v>7.23079621631378</v>
      </c>
      <c r="AP149" s="7">
        <v>7.2806414319599799</v>
      </c>
      <c r="AQ149" s="7">
        <v>7.3246650521463996</v>
      </c>
      <c r="AR149" s="7">
        <v>7.36167578510599</v>
      </c>
      <c r="AS149" s="7">
        <v>7.3874076048080601</v>
      </c>
      <c r="AT149" s="7">
        <v>7.3060570217701999</v>
      </c>
      <c r="AU149" s="7">
        <v>7.2340643597336101</v>
      </c>
      <c r="AV149" s="7">
        <v>7.1754696684884802</v>
      </c>
      <c r="AW149" s="7">
        <v>7.1293922565241097</v>
      </c>
      <c r="AX149" s="7">
        <v>7.09691047885714</v>
      </c>
      <c r="AY149" s="7">
        <v>7.02897332720398</v>
      </c>
      <c r="AZ149" s="7">
        <v>6.9356267752338399</v>
      </c>
      <c r="BA149" s="7">
        <v>6.8376035199198801</v>
      </c>
      <c r="BB149" s="7">
        <v>6.7800151975683898</v>
      </c>
      <c r="BC149" s="7">
        <v>6.7994626722579499</v>
      </c>
      <c r="BD149" s="7">
        <v>7.0104859557905099</v>
      </c>
      <c r="BE149" s="7">
        <v>7.3032183944727196</v>
      </c>
      <c r="BF149" s="7">
        <v>7.6685395204478199</v>
      </c>
      <c r="BG149" s="7">
        <v>8.0985008674907792</v>
      </c>
      <c r="BH149" s="7">
        <v>8.5909796789489903</v>
      </c>
      <c r="BI149" s="7">
        <v>9.1641156851098806</v>
      </c>
      <c r="BJ149" s="7">
        <v>9.7980195475316592</v>
      </c>
      <c r="BK149" s="7">
        <v>10.4842029270023</v>
      </c>
      <c r="BL149" s="7">
        <v>11.211735590097501</v>
      </c>
    </row>
    <row r="150" spans="1:64">
      <c r="A150" s="7" t="s">
        <v>726</v>
      </c>
      <c r="B150" s="7" t="s">
        <v>727</v>
      </c>
      <c r="C150" s="7" t="s">
        <v>528</v>
      </c>
      <c r="D150" s="7" t="s">
        <v>529</v>
      </c>
    </row>
    <row r="151" spans="1:64">
      <c r="A151" s="7" t="s">
        <v>382</v>
      </c>
      <c r="B151" s="7" t="s">
        <v>728</v>
      </c>
      <c r="C151" s="7" t="s">
        <v>528</v>
      </c>
      <c r="D151" s="7" t="s">
        <v>529</v>
      </c>
      <c r="E151" s="7">
        <v>2.9817661989278199</v>
      </c>
      <c r="F151" s="7">
        <v>3.0379492487400901</v>
      </c>
      <c r="G151" s="7">
        <v>3.0789724967483498</v>
      </c>
      <c r="H151" s="7">
        <v>3.1118032131800599</v>
      </c>
      <c r="I151" s="7">
        <v>3.1462623999207899</v>
      </c>
      <c r="J151" s="7">
        <v>3.1863654688987002</v>
      </c>
      <c r="K151" s="7">
        <v>3.2470136036477402</v>
      </c>
      <c r="L151" s="7">
        <v>3.3091077583027602</v>
      </c>
      <c r="M151" s="7">
        <v>3.3676605885319999</v>
      </c>
      <c r="N151" s="7">
        <v>3.4145197726003902</v>
      </c>
      <c r="O151" s="7">
        <v>3.4462684814883802</v>
      </c>
      <c r="P151" s="7">
        <v>3.4745956502282702</v>
      </c>
      <c r="Q151" s="7">
        <v>3.4910211727440799</v>
      </c>
      <c r="R151" s="7">
        <v>3.4951718383967401</v>
      </c>
      <c r="S151" s="7">
        <v>3.48574042688672</v>
      </c>
      <c r="T151" s="7">
        <v>3.4627350028916299</v>
      </c>
      <c r="U151" s="7">
        <v>3.4344104493669998</v>
      </c>
      <c r="V151" s="7">
        <v>3.3969218091445601</v>
      </c>
      <c r="W151" s="7">
        <v>3.3567771279506502</v>
      </c>
      <c r="X151" s="7">
        <v>3.3209095974154099</v>
      </c>
      <c r="Y151" s="7">
        <v>3.2938399436678698</v>
      </c>
      <c r="Z151" s="7">
        <v>3.28953796476172</v>
      </c>
      <c r="AA151" s="7">
        <v>3.29029119268868</v>
      </c>
      <c r="AB151" s="7">
        <v>3.30123359357576</v>
      </c>
      <c r="AC151" s="7">
        <v>3.3294409221655799</v>
      </c>
      <c r="AD151" s="7">
        <v>3.37947145464865</v>
      </c>
      <c r="AE151" s="7">
        <v>3.4616249066865201</v>
      </c>
      <c r="AF151" s="7">
        <v>3.5605110569033802</v>
      </c>
      <c r="AG151" s="7">
        <v>3.67425950041316</v>
      </c>
      <c r="AH151" s="7">
        <v>3.8001005024754302</v>
      </c>
      <c r="AI151" s="7">
        <v>3.9362591787906398</v>
      </c>
      <c r="AJ151" s="7">
        <v>4.0963834149287601</v>
      </c>
      <c r="AK151" s="7">
        <v>4.2557260384749096</v>
      </c>
      <c r="AL151" s="7">
        <v>4.4121355127696802</v>
      </c>
      <c r="AM151" s="7">
        <v>4.5636216742717304</v>
      </c>
      <c r="AN151" s="7">
        <v>4.7094733137612597</v>
      </c>
      <c r="AO151" s="7">
        <v>4.8371585298913704</v>
      </c>
      <c r="AP151" s="7">
        <v>4.9568952083604501</v>
      </c>
      <c r="AQ151" s="7">
        <v>5.06929755607195</v>
      </c>
      <c r="AR151" s="7">
        <v>5.1736133063021299</v>
      </c>
      <c r="AS151" s="7">
        <v>5.2705803937037699</v>
      </c>
      <c r="AT151" s="7">
        <v>5.3784325041980896</v>
      </c>
      <c r="AU151" s="7">
        <v>5.4771438023209003</v>
      </c>
      <c r="AV151" s="7">
        <v>5.5705283611889298</v>
      </c>
      <c r="AW151" s="7">
        <v>5.6633799779739196</v>
      </c>
      <c r="AX151" s="7">
        <v>5.7592437716054601</v>
      </c>
      <c r="AY151" s="7">
        <v>5.8415696081014703</v>
      </c>
      <c r="AZ151" s="7">
        <v>5.9289962386654498</v>
      </c>
      <c r="BA151" s="7">
        <v>6.0151326017078901</v>
      </c>
      <c r="BB151" s="7">
        <v>6.0880318939279396</v>
      </c>
      <c r="BC151" s="7">
        <v>6.1436697310847697</v>
      </c>
      <c r="BD151" s="7">
        <v>6.1720184029865504</v>
      </c>
      <c r="BE151" s="7">
        <v>6.1833800113711899</v>
      </c>
      <c r="BF151" s="7">
        <v>6.2013863391785096</v>
      </c>
      <c r="BG151" s="7">
        <v>6.2595041342133904</v>
      </c>
      <c r="BH151" s="7">
        <v>6.3766596911463598</v>
      </c>
      <c r="BI151" s="7">
        <v>6.53805300150887</v>
      </c>
      <c r="BJ151" s="7">
        <v>6.7533480761147997</v>
      </c>
      <c r="BK151" s="7">
        <v>7.0129048211122003</v>
      </c>
      <c r="BL151" s="7">
        <v>7.3004547709215899</v>
      </c>
    </row>
    <row r="152" spans="1:64">
      <c r="A152" s="7" t="s">
        <v>115</v>
      </c>
      <c r="B152" s="7" t="s">
        <v>729</v>
      </c>
      <c r="C152" s="7" t="s">
        <v>528</v>
      </c>
      <c r="D152" s="7" t="s">
        <v>529</v>
      </c>
    </row>
    <row r="153" spans="1:64">
      <c r="A153" s="7" t="s">
        <v>323</v>
      </c>
      <c r="B153" s="7" t="s">
        <v>730</v>
      </c>
      <c r="C153" s="7" t="s">
        <v>528</v>
      </c>
      <c r="D153" s="7" t="s">
        <v>529</v>
      </c>
      <c r="E153" s="7">
        <v>6.1801619729654496</v>
      </c>
      <c r="F153" s="7">
        <v>6.0889817095247096</v>
      </c>
      <c r="G153" s="7">
        <v>5.9948985267000996</v>
      </c>
      <c r="H153" s="7">
        <v>5.9121941260245601</v>
      </c>
      <c r="I153" s="7">
        <v>5.8589127729688499</v>
      </c>
      <c r="J153" s="7">
        <v>5.8431177680699298</v>
      </c>
      <c r="K153" s="7">
        <v>5.9292949030238598</v>
      </c>
      <c r="L153" s="7">
        <v>6.0414999798307099</v>
      </c>
      <c r="M153" s="7">
        <v>6.1622655659839003</v>
      </c>
      <c r="N153" s="7">
        <v>6.2640700576763102</v>
      </c>
      <c r="O153" s="7">
        <v>6.3339039452880002</v>
      </c>
      <c r="P153" s="7">
        <v>6.4451233775511296</v>
      </c>
      <c r="Q153" s="7">
        <v>6.5088234196612103</v>
      </c>
      <c r="R153" s="7">
        <v>6.5630323066278198</v>
      </c>
      <c r="S153" s="7">
        <v>6.6540611952704998</v>
      </c>
      <c r="T153" s="7">
        <v>6.7992953207579596</v>
      </c>
      <c r="U153" s="7">
        <v>7.0097380034836601</v>
      </c>
      <c r="V153" s="7">
        <v>7.2616675379587203</v>
      </c>
      <c r="W153" s="7">
        <v>7.5050667759480802</v>
      </c>
      <c r="X153" s="7">
        <v>7.6736521501382997</v>
      </c>
      <c r="Y153" s="7">
        <v>7.7440068450460702</v>
      </c>
      <c r="Z153" s="7">
        <v>7.7718162798524499</v>
      </c>
      <c r="AA153" s="7">
        <v>7.7102677524957102</v>
      </c>
      <c r="AB153" s="7">
        <v>7.6091923603267499</v>
      </c>
      <c r="AC153" s="7">
        <v>7.5389619517362902</v>
      </c>
      <c r="AD153" s="7">
        <v>7.5374817758628598</v>
      </c>
      <c r="AE153" s="7">
        <v>7.63938117578481</v>
      </c>
      <c r="AF153" s="7">
        <v>7.78088827678536</v>
      </c>
      <c r="AG153" s="7">
        <v>7.9478532099648902</v>
      </c>
      <c r="AH153" s="7">
        <v>8.1207660380534996</v>
      </c>
      <c r="AI153" s="7">
        <v>8.2915517903299598</v>
      </c>
      <c r="AJ153" s="7">
        <v>8.4759717031805408</v>
      </c>
      <c r="AK153" s="7">
        <v>8.6576404230220607</v>
      </c>
      <c r="AL153" s="7">
        <v>8.8209133257045202</v>
      </c>
      <c r="AM153" s="7">
        <v>8.9419872739765793</v>
      </c>
      <c r="AN153" s="7">
        <v>9.0092906574832892</v>
      </c>
      <c r="AO153" s="7">
        <v>9.1775610296317005</v>
      </c>
      <c r="AP153" s="7">
        <v>9.2763932670037299</v>
      </c>
      <c r="AQ153" s="7">
        <v>9.3318990438174403</v>
      </c>
      <c r="AR153" s="7">
        <v>9.3767400431962606</v>
      </c>
      <c r="AS153" s="7">
        <v>9.4212757735699704</v>
      </c>
      <c r="AT153" s="7">
        <v>9.5708167934173005</v>
      </c>
      <c r="AU153" s="7">
        <v>9.7191155106348894</v>
      </c>
      <c r="AV153" s="7">
        <v>9.8466575643008305</v>
      </c>
      <c r="AW153" s="7">
        <v>9.9210908744543804</v>
      </c>
      <c r="AX153" s="7">
        <v>9.9253887619843102</v>
      </c>
      <c r="AY153" s="7">
        <v>10.045884669696701</v>
      </c>
      <c r="AZ153" s="7">
        <v>10.1189646055239</v>
      </c>
      <c r="BA153" s="7">
        <v>10.1539768498606</v>
      </c>
      <c r="BB153" s="7">
        <v>10.160565493549999</v>
      </c>
      <c r="BC153" s="7">
        <v>10.1459075334043</v>
      </c>
      <c r="BD153" s="7">
        <v>10.141832983424999</v>
      </c>
      <c r="BE153" s="7">
        <v>10.080626957893999</v>
      </c>
      <c r="BF153" s="7">
        <v>9.9952854163767597</v>
      </c>
      <c r="BG153" s="7">
        <v>9.9625939661811405</v>
      </c>
      <c r="BH153" s="7">
        <v>10.0489596383914</v>
      </c>
      <c r="BI153" s="7">
        <v>10.416012360031701</v>
      </c>
      <c r="BJ153" s="7">
        <v>10.909198844047999</v>
      </c>
      <c r="BK153" s="7">
        <v>11.469556341351201</v>
      </c>
      <c r="BL153" s="7">
        <v>12.0131191070183</v>
      </c>
    </row>
    <row r="154" spans="1:64">
      <c r="A154" s="7" t="s">
        <v>224</v>
      </c>
      <c r="B154" s="7" t="s">
        <v>731</v>
      </c>
      <c r="C154" s="7" t="s">
        <v>528</v>
      </c>
      <c r="D154" s="7" t="s">
        <v>529</v>
      </c>
      <c r="E154" s="7">
        <v>3.2620873193626001</v>
      </c>
      <c r="F154" s="7">
        <v>3.2901648834666299</v>
      </c>
      <c r="G154" s="7">
        <v>3.3022120678867402</v>
      </c>
      <c r="H154" s="7">
        <v>3.3051304526769201</v>
      </c>
      <c r="I154" s="7">
        <v>3.30754801104466</v>
      </c>
      <c r="J154" s="7">
        <v>3.3132566666747598</v>
      </c>
      <c r="K154" s="7">
        <v>3.3518934814765999</v>
      </c>
      <c r="L154" s="7">
        <v>3.3844261142538898</v>
      </c>
      <c r="M154" s="7">
        <v>3.4142945705846501</v>
      </c>
      <c r="N154" s="7">
        <v>3.4450440734898198</v>
      </c>
      <c r="O154" s="7">
        <v>3.4774694908463002</v>
      </c>
      <c r="P154" s="7">
        <v>3.5402087942170999</v>
      </c>
      <c r="Q154" s="7">
        <v>3.5992612234439201</v>
      </c>
      <c r="R154" s="7">
        <v>3.6440234104342801</v>
      </c>
      <c r="S154" s="7">
        <v>3.6611224403671199</v>
      </c>
      <c r="T154" s="7">
        <v>3.6455935964222501</v>
      </c>
      <c r="U154" s="7">
        <v>3.6272187545065302</v>
      </c>
      <c r="V154" s="7">
        <v>3.5837099614361501</v>
      </c>
      <c r="W154" s="7">
        <v>3.5219115702646002</v>
      </c>
      <c r="X154" s="7">
        <v>3.44861052470509</v>
      </c>
      <c r="Y154" s="7">
        <v>3.3680400956662599</v>
      </c>
      <c r="Z154" s="7">
        <v>3.3225229884705101</v>
      </c>
      <c r="AA154" s="7">
        <v>3.2703463423567101</v>
      </c>
      <c r="AB154" s="7">
        <v>3.2162874813991702</v>
      </c>
      <c r="AC154" s="7">
        <v>3.1657300085309399</v>
      </c>
      <c r="AD154" s="7">
        <v>3.12179814269297</v>
      </c>
      <c r="AE154" s="7">
        <v>3.1028427027507401</v>
      </c>
      <c r="AF154" s="7">
        <v>3.08500741095258</v>
      </c>
      <c r="AG154" s="7">
        <v>3.06712823998769</v>
      </c>
      <c r="AH154" s="7">
        <v>3.0474436263839002</v>
      </c>
      <c r="AI154" s="7">
        <v>3.0251754667985402</v>
      </c>
      <c r="AJ154" s="7">
        <v>3.0273924439447701</v>
      </c>
      <c r="AK154" s="7">
        <v>3.0248340505454001</v>
      </c>
      <c r="AL154" s="7">
        <v>3.0191882582565102</v>
      </c>
      <c r="AM154" s="7">
        <v>3.0121662631041701</v>
      </c>
      <c r="AN154" s="7">
        <v>3.0046380812443401</v>
      </c>
      <c r="AO154" s="7">
        <v>3.0070587788491001</v>
      </c>
      <c r="AP154" s="7">
        <v>3.0045399123799301</v>
      </c>
      <c r="AQ154" s="7">
        <v>2.9967807635343102</v>
      </c>
      <c r="AR154" s="7">
        <v>2.9836504068929499</v>
      </c>
      <c r="AS154" s="7">
        <v>2.96583848371065</v>
      </c>
      <c r="AT154" s="7">
        <v>2.9644918261757698</v>
      </c>
      <c r="AU154" s="7">
        <v>2.9594961967757198</v>
      </c>
      <c r="AV154" s="7">
        <v>2.94994988466151</v>
      </c>
      <c r="AW154" s="7">
        <v>2.9341688930240202</v>
      </c>
      <c r="AX154" s="7">
        <v>2.9123631898478699</v>
      </c>
      <c r="AY154" s="7">
        <v>2.9041376476150802</v>
      </c>
      <c r="AZ154" s="7">
        <v>2.8899433093215698</v>
      </c>
      <c r="BA154" s="7">
        <v>2.8721565047996198</v>
      </c>
      <c r="BB154" s="7">
        <v>2.8528205658998398</v>
      </c>
      <c r="BC154" s="7">
        <v>2.83377553702692</v>
      </c>
      <c r="BD154" s="7">
        <v>2.82544119019312</v>
      </c>
      <c r="BE154" s="7">
        <v>2.8152413930592299</v>
      </c>
      <c r="BF154" s="7">
        <v>2.8091626524769699</v>
      </c>
      <c r="BG154" s="7">
        <v>2.81425668489821</v>
      </c>
      <c r="BH154" s="7">
        <v>2.8340534209498598</v>
      </c>
      <c r="BI154" s="7">
        <v>2.8782491784287001</v>
      </c>
      <c r="BJ154" s="7">
        <v>2.9301837992137201</v>
      </c>
      <c r="BK154" s="7">
        <v>2.9867171257916199</v>
      </c>
      <c r="BL154" s="7">
        <v>3.04406412815873</v>
      </c>
    </row>
    <row r="155" spans="1:64">
      <c r="A155" s="7" t="s">
        <v>213</v>
      </c>
      <c r="B155" s="7" t="s">
        <v>732</v>
      </c>
      <c r="C155" s="7" t="s">
        <v>528</v>
      </c>
      <c r="D155" s="7" t="s">
        <v>529</v>
      </c>
      <c r="E155" s="7">
        <v>2.5750308803400701</v>
      </c>
      <c r="F155" s="7">
        <v>2.5594367722718698</v>
      </c>
      <c r="G155" s="7">
        <v>2.5435962278067499</v>
      </c>
      <c r="H155" s="7">
        <v>2.5135570112044001</v>
      </c>
      <c r="I155" s="7">
        <v>2.47576643938865</v>
      </c>
      <c r="J155" s="7">
        <v>2.4221655406063198</v>
      </c>
      <c r="K155" s="7">
        <v>2.4159184294627898</v>
      </c>
      <c r="L155" s="7">
        <v>2.3986304173877402</v>
      </c>
      <c r="M155" s="7">
        <v>2.3778107397330102</v>
      </c>
      <c r="N155" s="7">
        <v>2.3565045922083501</v>
      </c>
      <c r="O155" s="7">
        <v>2.3398535754726</v>
      </c>
      <c r="P155" s="7">
        <v>2.3419557090409202</v>
      </c>
      <c r="Q155" s="7">
        <v>2.3428506574574</v>
      </c>
      <c r="R155" s="7">
        <v>2.3500207515994398</v>
      </c>
      <c r="S155" s="7">
        <v>2.3504208805183802</v>
      </c>
      <c r="T155" s="7">
        <v>2.3523461152202398</v>
      </c>
      <c r="U155" s="7">
        <v>2.3989243257471702</v>
      </c>
      <c r="V155" s="7">
        <v>2.4406939037965598</v>
      </c>
      <c r="W155" s="7">
        <v>2.4788277994354102</v>
      </c>
      <c r="X155" s="7">
        <v>2.5111563454161101</v>
      </c>
      <c r="Y155" s="7">
        <v>2.5348766680145598</v>
      </c>
      <c r="Z155" s="7">
        <v>2.5661685711495301</v>
      </c>
      <c r="AA155" s="7">
        <v>2.5822632778140799</v>
      </c>
      <c r="AB155" s="7">
        <v>2.59015909761467</v>
      </c>
      <c r="AC155" s="7">
        <v>2.60213289581624</v>
      </c>
      <c r="AD155" s="7">
        <v>2.6184861003392501</v>
      </c>
      <c r="AE155" s="7">
        <v>2.6505115558635302</v>
      </c>
      <c r="AF155" s="7">
        <v>2.6868215221545801</v>
      </c>
      <c r="AG155" s="7">
        <v>2.7270777224301099</v>
      </c>
      <c r="AH155" s="7">
        <v>2.7619971363909301</v>
      </c>
      <c r="AI155" s="7">
        <v>2.7895034011776398</v>
      </c>
      <c r="AJ155" s="7">
        <v>2.8391606565368601</v>
      </c>
      <c r="AK155" s="7">
        <v>2.8810869151165002</v>
      </c>
      <c r="AL155" s="7">
        <v>2.92698007048494</v>
      </c>
      <c r="AM155" s="7">
        <v>2.9856630247638698</v>
      </c>
      <c r="AN155" s="7">
        <v>3.0624972947875002</v>
      </c>
      <c r="AO155" s="7">
        <v>3.1834649649089601</v>
      </c>
      <c r="AP155" s="7">
        <v>3.3159997271094102</v>
      </c>
      <c r="AQ155" s="7">
        <v>3.4571902180998699</v>
      </c>
      <c r="AR155" s="7">
        <v>3.6095156968050701</v>
      </c>
      <c r="AS155" s="7">
        <v>3.7638064696239799</v>
      </c>
      <c r="AT155" s="7">
        <v>3.9094535217564399</v>
      </c>
      <c r="AU155" s="7">
        <v>4.0528781111269696</v>
      </c>
      <c r="AV155" s="7">
        <v>4.1901923794861302</v>
      </c>
      <c r="AW155" s="7">
        <v>4.31657912068495</v>
      </c>
      <c r="AX155" s="7">
        <v>4.4263597907436596</v>
      </c>
      <c r="AY155" s="7">
        <v>4.4911706418880701</v>
      </c>
      <c r="AZ155" s="7">
        <v>4.53860589732344</v>
      </c>
      <c r="BA155" s="7">
        <v>4.5657035044198304</v>
      </c>
      <c r="BB155" s="7">
        <v>4.5710502040192598</v>
      </c>
      <c r="BC155" s="7">
        <v>4.5552231949996402</v>
      </c>
      <c r="BD155" s="7">
        <v>4.4155639364511998</v>
      </c>
      <c r="BE155" s="7">
        <v>4.27553324589603</v>
      </c>
      <c r="BF155" s="7">
        <v>4.1422738111565902</v>
      </c>
      <c r="BG155" s="7">
        <v>4.0267576980104103</v>
      </c>
      <c r="BH155" s="7">
        <v>3.9389776112020898</v>
      </c>
      <c r="BI155" s="7">
        <v>3.8587880011440299</v>
      </c>
      <c r="BJ155" s="7">
        <v>3.7783892893259901</v>
      </c>
      <c r="BK155" s="7">
        <v>3.7033446061245399</v>
      </c>
      <c r="BL155" s="7">
        <v>3.6410002391925498</v>
      </c>
    </row>
    <row r="156" spans="1:64">
      <c r="A156" s="7" t="s">
        <v>733</v>
      </c>
      <c r="B156" s="7" t="s">
        <v>734</v>
      </c>
      <c r="C156" s="7" t="s">
        <v>528</v>
      </c>
      <c r="D156" s="7" t="s">
        <v>529</v>
      </c>
      <c r="E156" s="7">
        <v>3.6958795675354601</v>
      </c>
      <c r="F156" s="7">
        <v>3.7092964732016398</v>
      </c>
      <c r="G156" s="7">
        <v>3.71510993109715</v>
      </c>
      <c r="H156" s="7">
        <v>3.7145481267549498</v>
      </c>
      <c r="I156" s="7">
        <v>3.7098576935718599</v>
      </c>
      <c r="J156" s="7">
        <v>3.70172957377717</v>
      </c>
      <c r="K156" s="7">
        <v>3.7144169178330002</v>
      </c>
      <c r="L156" s="7">
        <v>3.7222292293159498</v>
      </c>
      <c r="M156" s="7">
        <v>3.7246469935390398</v>
      </c>
      <c r="N156" s="7">
        <v>3.7240527718189802</v>
      </c>
      <c r="O156" s="7">
        <v>3.7217427696003602</v>
      </c>
      <c r="P156" s="7">
        <v>3.7407246383485302</v>
      </c>
      <c r="Q156" s="7">
        <v>3.7551129046574498</v>
      </c>
      <c r="R156" s="7">
        <v>3.7642274149796302</v>
      </c>
      <c r="S156" s="7">
        <v>3.7634659623246298</v>
      </c>
      <c r="T156" s="7">
        <v>3.75254498635673</v>
      </c>
      <c r="U156" s="7">
        <v>3.7513906413434399</v>
      </c>
      <c r="V156" s="7">
        <v>3.7401912413743901</v>
      </c>
      <c r="W156" s="7">
        <v>3.7213351450043999</v>
      </c>
      <c r="X156" s="7">
        <v>3.6975975709676998</v>
      </c>
      <c r="Y156" s="7">
        <v>3.6702145124577399</v>
      </c>
      <c r="Z156" s="7">
        <v>3.6577583363025599</v>
      </c>
      <c r="AA156" s="7">
        <v>3.6401395531768501</v>
      </c>
      <c r="AB156" s="7">
        <v>3.6212461240596201</v>
      </c>
      <c r="AC156" s="7">
        <v>3.6065580178597498</v>
      </c>
      <c r="AD156" s="7">
        <v>3.6018653100851599</v>
      </c>
      <c r="AE156" s="7">
        <v>3.6185953408812801</v>
      </c>
      <c r="AF156" s="7">
        <v>3.6425651160151502</v>
      </c>
      <c r="AG156" s="7">
        <v>3.6726735071079499</v>
      </c>
      <c r="AH156" s="7">
        <v>3.7073229185267098</v>
      </c>
      <c r="AI156" s="7">
        <v>3.73518884665704</v>
      </c>
      <c r="AJ156" s="7">
        <v>3.7953506195023898</v>
      </c>
      <c r="AK156" s="7">
        <v>3.8720538519632499</v>
      </c>
      <c r="AL156" s="7">
        <v>3.9317115215230398</v>
      </c>
      <c r="AM156" s="7">
        <v>3.99455135573126</v>
      </c>
      <c r="AN156" s="7">
        <v>4.0461929636512499</v>
      </c>
      <c r="AO156" s="7">
        <v>4.1148004593274203</v>
      </c>
      <c r="AP156" s="7">
        <v>4.1796571913082401</v>
      </c>
      <c r="AQ156" s="7">
        <v>4.24134348647069</v>
      </c>
      <c r="AR156" s="7">
        <v>4.2996217741251703</v>
      </c>
      <c r="AS156" s="7">
        <v>4.3539537439684102</v>
      </c>
      <c r="AT156" s="7">
        <v>4.3991086474763099</v>
      </c>
      <c r="AU156" s="7">
        <v>4.4393739497309301</v>
      </c>
      <c r="AV156" s="7">
        <v>4.4736370250301203</v>
      </c>
      <c r="AW156" s="7">
        <v>4.4989771006895598</v>
      </c>
      <c r="AX156" s="7">
        <v>4.5149270672633603</v>
      </c>
      <c r="AY156" s="7">
        <v>4.5334371162991598</v>
      </c>
      <c r="AZ156" s="7">
        <v>4.5442090097425503</v>
      </c>
      <c r="BA156" s="7">
        <v>4.5537027941265897</v>
      </c>
      <c r="BB156" s="7">
        <v>4.5703632750496803</v>
      </c>
      <c r="BC156" s="7">
        <v>4.5977548605667202</v>
      </c>
      <c r="BD156" s="7">
        <v>4.6330092771198901</v>
      </c>
      <c r="BE156" s="7">
        <v>4.6737441032367197</v>
      </c>
      <c r="BF156" s="7">
        <v>4.7235187000548704</v>
      </c>
      <c r="BG156" s="7">
        <v>4.7879681163539196</v>
      </c>
      <c r="BH156" s="7">
        <v>4.8710527866973701</v>
      </c>
      <c r="BI156" s="7">
        <v>4.9593432031179603</v>
      </c>
      <c r="BJ156" s="7">
        <v>5.0642276987548804</v>
      </c>
      <c r="BK156" s="7">
        <v>5.1821833672749396</v>
      </c>
      <c r="BL156" s="7">
        <v>5.30833043942875</v>
      </c>
    </row>
    <row r="157" spans="1:64">
      <c r="A157" s="7" t="s">
        <v>426</v>
      </c>
      <c r="B157" s="7" t="s">
        <v>735</v>
      </c>
      <c r="C157" s="7" t="s">
        <v>528</v>
      </c>
      <c r="D157" s="7" t="s">
        <v>529</v>
      </c>
      <c r="E157" s="7">
        <v>3.3994805497923699</v>
      </c>
      <c r="F157" s="7">
        <v>3.44538846836334</v>
      </c>
      <c r="G157" s="7">
        <v>3.4876598441723998</v>
      </c>
      <c r="H157" s="7">
        <v>3.5276156072992402</v>
      </c>
      <c r="I157" s="7">
        <v>3.5673825296761899</v>
      </c>
      <c r="J157" s="7">
        <v>3.6075679972916199</v>
      </c>
      <c r="K157" s="7">
        <v>3.6509064189013198</v>
      </c>
      <c r="L157" s="7">
        <v>3.6914778126887899</v>
      </c>
      <c r="M157" s="7">
        <v>3.7270421282866599</v>
      </c>
      <c r="N157" s="7">
        <v>3.75388632827539</v>
      </c>
      <c r="O157" s="7">
        <v>3.77079543822612</v>
      </c>
      <c r="P157" s="7">
        <v>3.7858822794843201</v>
      </c>
      <c r="Q157" s="7">
        <v>3.7921725389254801</v>
      </c>
      <c r="R157" s="7">
        <v>3.7941348337679401</v>
      </c>
      <c r="S157" s="7">
        <v>3.7979340727496398</v>
      </c>
      <c r="T157" s="7">
        <v>3.8071262067999498</v>
      </c>
      <c r="U157" s="7">
        <v>3.8324707199399599</v>
      </c>
      <c r="V157" s="7">
        <v>3.8626383756310201</v>
      </c>
      <c r="W157" s="7">
        <v>3.8925112011623701</v>
      </c>
      <c r="X157" s="7">
        <v>3.9150429987512698</v>
      </c>
      <c r="Y157" s="7">
        <v>3.9279251901806198</v>
      </c>
      <c r="Z157" s="7">
        <v>3.94247611760921</v>
      </c>
      <c r="AA157" s="7">
        <v>3.9479849984211599</v>
      </c>
      <c r="AB157" s="7">
        <v>3.9524655573972698</v>
      </c>
      <c r="AC157" s="7">
        <v>3.9655449448722302</v>
      </c>
      <c r="AD157" s="7">
        <v>3.9919529882052598</v>
      </c>
      <c r="AE157" s="7">
        <v>4.0420766231071399</v>
      </c>
      <c r="AF157" s="7">
        <v>4.0987571717256204</v>
      </c>
      <c r="AG157" s="7">
        <v>4.1612553811812401</v>
      </c>
      <c r="AH157" s="7">
        <v>4.2283843649737296</v>
      </c>
      <c r="AI157" s="7">
        <v>4.29972400839178</v>
      </c>
      <c r="AJ157" s="7">
        <v>4.3763796135688597</v>
      </c>
      <c r="AK157" s="7">
        <v>4.4576639086118899</v>
      </c>
      <c r="AL157" s="7">
        <v>4.5421416243462396</v>
      </c>
      <c r="AM157" s="7">
        <v>4.6274074829962197</v>
      </c>
      <c r="AN157" s="7">
        <v>4.7125302131600497</v>
      </c>
      <c r="AO157" s="7">
        <v>4.8048245095142299</v>
      </c>
      <c r="AP157" s="7">
        <v>4.8945861497165</v>
      </c>
      <c r="AQ157" s="7">
        <v>4.9817460737435502</v>
      </c>
      <c r="AR157" s="7">
        <v>5.0666589854717099</v>
      </c>
      <c r="AS157" s="7">
        <v>5.15091606058634</v>
      </c>
      <c r="AT157" s="7">
        <v>5.2406418690481802</v>
      </c>
      <c r="AU157" s="7">
        <v>5.3266744264661599</v>
      </c>
      <c r="AV157" s="7">
        <v>5.4152626739626699</v>
      </c>
      <c r="AW157" s="7">
        <v>5.5134188864037101</v>
      </c>
      <c r="AX157" s="7">
        <v>5.6249729553369203</v>
      </c>
      <c r="AY157" s="7">
        <v>5.7123552064861798</v>
      </c>
      <c r="AZ157" s="7">
        <v>5.8116605527745904</v>
      </c>
      <c r="BA157" s="7">
        <v>5.9193403046408699</v>
      </c>
      <c r="BB157" s="7">
        <v>6.0301659322872201</v>
      </c>
      <c r="BC157" s="7">
        <v>6.1431816789612199</v>
      </c>
      <c r="BD157" s="7">
        <v>6.2442054236642397</v>
      </c>
      <c r="BE157" s="7">
        <v>6.3433942457313002</v>
      </c>
      <c r="BF157" s="7">
        <v>6.4497602530451799</v>
      </c>
      <c r="BG157" s="7">
        <v>6.5747933897756301</v>
      </c>
      <c r="BH157" s="7">
        <v>6.7247161862432003</v>
      </c>
      <c r="BI157" s="7">
        <v>6.8733203249054</v>
      </c>
      <c r="BJ157" s="7">
        <v>7.0407704848679096</v>
      </c>
      <c r="BK157" s="7">
        <v>7.2236849808719796</v>
      </c>
      <c r="BL157" s="7">
        <v>7.4166606042448802</v>
      </c>
    </row>
    <row r="158" spans="1:64">
      <c r="A158" s="7" t="s">
        <v>736</v>
      </c>
      <c r="B158" s="7" t="s">
        <v>737</v>
      </c>
      <c r="C158" s="7" t="s">
        <v>528</v>
      </c>
      <c r="D158" s="7" t="s">
        <v>529</v>
      </c>
    </row>
    <row r="159" spans="1:64">
      <c r="A159" s="7" t="s">
        <v>738</v>
      </c>
      <c r="B159" s="7" t="s">
        <v>739</v>
      </c>
      <c r="C159" s="7" t="s">
        <v>528</v>
      </c>
      <c r="D159" s="7" t="s">
        <v>529</v>
      </c>
      <c r="E159" s="7">
        <v>3.7611363465849998</v>
      </c>
      <c r="F159" s="7">
        <v>3.7917048325101499</v>
      </c>
      <c r="G159" s="7">
        <v>3.8003142882549099</v>
      </c>
      <c r="H159" s="7">
        <v>3.79321525003451</v>
      </c>
      <c r="I159" s="7">
        <v>3.7789059860580099</v>
      </c>
      <c r="J159" s="7">
        <v>3.7607872151796302</v>
      </c>
      <c r="K159" s="7">
        <v>3.80861256609681</v>
      </c>
      <c r="L159" s="7">
        <v>3.8546150354664102</v>
      </c>
      <c r="M159" s="7">
        <v>3.8973796843569701</v>
      </c>
      <c r="N159" s="7">
        <v>3.9345146312362398</v>
      </c>
      <c r="O159" s="7">
        <v>3.9662112464161399</v>
      </c>
      <c r="P159" s="7">
        <v>4.02440785886456</v>
      </c>
      <c r="Q159" s="7">
        <v>4.0757292860739502</v>
      </c>
      <c r="R159" s="7">
        <v>4.1219075017527897</v>
      </c>
      <c r="S159" s="7">
        <v>4.1662763427234504</v>
      </c>
      <c r="T159" s="7">
        <v>4.21086907838363</v>
      </c>
      <c r="U159" s="7">
        <v>4.2822993635843103</v>
      </c>
      <c r="V159" s="7">
        <v>4.3516458464196601</v>
      </c>
      <c r="W159" s="7">
        <v>4.4154206215207203</v>
      </c>
      <c r="X159" s="7">
        <v>4.4680209113683098</v>
      </c>
      <c r="Y159" s="7">
        <v>4.5071832752048602</v>
      </c>
      <c r="Z159" s="7">
        <v>4.5586010491623998</v>
      </c>
      <c r="AA159" s="7">
        <v>4.5932080557558699</v>
      </c>
      <c r="AB159" s="7">
        <v>4.61696491144248</v>
      </c>
      <c r="AC159" s="7">
        <v>4.6366871475140901</v>
      </c>
      <c r="AD159" s="7">
        <v>4.6560581535862502</v>
      </c>
      <c r="AE159" s="7">
        <v>4.6914485913289496</v>
      </c>
      <c r="AF159" s="7">
        <v>4.7220697411333399</v>
      </c>
      <c r="AG159" s="7">
        <v>4.7522820302874802</v>
      </c>
      <c r="AH159" s="7">
        <v>4.7882827813256501</v>
      </c>
      <c r="AI159" s="7">
        <v>4.8324328448236997</v>
      </c>
      <c r="AJ159" s="7">
        <v>4.8997617071677899</v>
      </c>
      <c r="AK159" s="7">
        <v>4.9780024053824699</v>
      </c>
      <c r="AL159" s="7">
        <v>5.0600610151945098</v>
      </c>
      <c r="AM159" s="7">
        <v>5.1357334946288598</v>
      </c>
      <c r="AN159" s="7">
        <v>5.2007763261617601</v>
      </c>
      <c r="AO159" s="7">
        <v>5.2956235417567497</v>
      </c>
      <c r="AP159" s="7">
        <v>5.3702021467741199</v>
      </c>
      <c r="AQ159" s="7">
        <v>5.4343325493921499</v>
      </c>
      <c r="AR159" s="7">
        <v>5.5006147408921802</v>
      </c>
      <c r="AS159" s="7">
        <v>5.5747630870315898</v>
      </c>
      <c r="AT159" s="7">
        <v>5.6639890733105096</v>
      </c>
      <c r="AU159" s="7">
        <v>5.7577058686357203</v>
      </c>
      <c r="AV159" s="7">
        <v>5.8486787328640304</v>
      </c>
      <c r="AW159" s="7">
        <v>5.9240027368360897</v>
      </c>
      <c r="AX159" s="7">
        <v>5.9790391638777702</v>
      </c>
      <c r="AY159" s="7">
        <v>6.0485645011215796</v>
      </c>
      <c r="AZ159" s="7">
        <v>6.10248046047366</v>
      </c>
      <c r="BA159" s="7">
        <v>6.1492495910726497</v>
      </c>
      <c r="BB159" s="7">
        <v>6.1998111438095496</v>
      </c>
      <c r="BC159" s="7">
        <v>6.2605517662423802</v>
      </c>
      <c r="BD159" s="7">
        <v>6.3525534447841396</v>
      </c>
      <c r="BE159" s="7">
        <v>6.4481375215911596</v>
      </c>
      <c r="BF159" s="7">
        <v>6.5563745716548496</v>
      </c>
      <c r="BG159" s="7">
        <v>6.6891934433164</v>
      </c>
      <c r="BH159" s="7">
        <v>6.8536438628992897</v>
      </c>
      <c r="BI159" s="7">
        <v>7.0680285392425501</v>
      </c>
      <c r="BJ159" s="7">
        <v>7.3080074597187696</v>
      </c>
      <c r="BK159" s="7">
        <v>7.5613311199791999</v>
      </c>
      <c r="BL159" s="7">
        <v>7.8112414171509004</v>
      </c>
    </row>
    <row r="160" spans="1:64">
      <c r="A160" s="7" t="s">
        <v>288</v>
      </c>
      <c r="B160" s="7" t="s">
        <v>740</v>
      </c>
      <c r="C160" s="7" t="s">
        <v>528</v>
      </c>
      <c r="D160" s="7" t="s">
        <v>529</v>
      </c>
      <c r="E160" s="7">
        <v>4.6963491499442096</v>
      </c>
      <c r="F160" s="7">
        <v>4.6486130106775203</v>
      </c>
      <c r="G160" s="7">
        <v>4.5885335119713</v>
      </c>
      <c r="H160" s="7">
        <v>4.5250573524184903</v>
      </c>
      <c r="I160" s="7">
        <v>4.4684292434973996</v>
      </c>
      <c r="J160" s="7">
        <v>4.4229176360952103</v>
      </c>
      <c r="K160" s="7">
        <v>4.4646571413559801</v>
      </c>
      <c r="L160" s="7">
        <v>4.5133478789234696</v>
      </c>
      <c r="M160" s="7">
        <v>4.5716363140614202</v>
      </c>
      <c r="N160" s="7">
        <v>4.6423035973392102</v>
      </c>
      <c r="O160" s="7">
        <v>4.7274523477452401</v>
      </c>
      <c r="P160" s="7">
        <v>4.8724332732976503</v>
      </c>
      <c r="Q160" s="7">
        <v>5.0279893057147902</v>
      </c>
      <c r="R160" s="7">
        <v>5.1932994571481697</v>
      </c>
      <c r="S160" s="7">
        <v>5.3698782446516997</v>
      </c>
      <c r="T160" s="7">
        <v>5.5560978585809302</v>
      </c>
      <c r="U160" s="7">
        <v>5.7545334233152499</v>
      </c>
      <c r="V160" s="7">
        <v>5.9581247376516</v>
      </c>
      <c r="W160" s="7">
        <v>6.1428203194566899</v>
      </c>
      <c r="X160" s="7">
        <v>6.2741792140615598</v>
      </c>
      <c r="Y160" s="7">
        <v>6.33594169411968</v>
      </c>
      <c r="Z160" s="7">
        <v>6.3288746504045799</v>
      </c>
      <c r="AA160" s="7">
        <v>6.2564601944617602</v>
      </c>
      <c r="AB160" s="7">
        <v>6.1645204855803604</v>
      </c>
      <c r="AC160" s="7">
        <v>6.1119369534773602</v>
      </c>
      <c r="AD160" s="7">
        <v>6.1320169121498802</v>
      </c>
      <c r="AE160" s="7">
        <v>6.2612639355826198</v>
      </c>
      <c r="AF160" s="7">
        <v>6.4511708730827202</v>
      </c>
      <c r="AG160" s="7">
        <v>6.6864009405100298</v>
      </c>
      <c r="AH160" s="7">
        <v>6.9422145657954699</v>
      </c>
      <c r="AI160" s="7">
        <v>7.2044876637337998</v>
      </c>
      <c r="AJ160" s="7">
        <v>7.4948000854862897</v>
      </c>
      <c r="AK160" s="7">
        <v>7.7856485199322796</v>
      </c>
      <c r="AL160" s="7">
        <v>8.0806823290800303</v>
      </c>
      <c r="AM160" s="7">
        <v>8.3839505718061709</v>
      </c>
      <c r="AN160" s="7">
        <v>8.6953145641602791</v>
      </c>
      <c r="AO160" s="7">
        <v>8.9465242281382302</v>
      </c>
      <c r="AP160" s="7">
        <v>9.1941480237527795</v>
      </c>
      <c r="AQ160" s="7">
        <v>9.4364622871022004</v>
      </c>
      <c r="AR160" s="7">
        <v>9.6695109746422894</v>
      </c>
      <c r="AS160" s="7">
        <v>9.8911991680832507</v>
      </c>
      <c r="AT160" s="7">
        <v>10.152473857498499</v>
      </c>
      <c r="AU160" s="7">
        <v>10.3937278420716</v>
      </c>
      <c r="AV160" s="7">
        <v>10.6158683098393</v>
      </c>
      <c r="AW160" s="7">
        <v>10.8193391695284</v>
      </c>
      <c r="AX160" s="7">
        <v>11.0040756734666</v>
      </c>
      <c r="AY160" s="7">
        <v>11.1431120951602</v>
      </c>
      <c r="AZ160" s="7">
        <v>11.2671671606729</v>
      </c>
      <c r="BA160" s="7">
        <v>11.3814889182238</v>
      </c>
      <c r="BB160" s="7">
        <v>11.489971914497501</v>
      </c>
      <c r="BC160" s="7">
        <v>11.5968148599946</v>
      </c>
      <c r="BD160" s="7">
        <v>11.756937437967</v>
      </c>
      <c r="BE160" s="7">
        <v>11.9037081818348</v>
      </c>
      <c r="BF160" s="7">
        <v>12.0599672361248</v>
      </c>
      <c r="BG160" s="7">
        <v>12.2594121115135</v>
      </c>
      <c r="BH160" s="7">
        <v>12.5201988334693</v>
      </c>
      <c r="BI160" s="7">
        <v>12.858916262123699</v>
      </c>
      <c r="BJ160" s="7">
        <v>13.2498333330131</v>
      </c>
      <c r="BK160" s="7">
        <v>13.670181381564801</v>
      </c>
      <c r="BL160" s="7">
        <v>14.085422367322799</v>
      </c>
    </row>
    <row r="161" spans="1:64">
      <c r="A161" s="7" t="s">
        <v>178</v>
      </c>
      <c r="B161" s="7" t="s">
        <v>741</v>
      </c>
      <c r="C161" s="7" t="s">
        <v>528</v>
      </c>
      <c r="D161" s="7" t="s">
        <v>529</v>
      </c>
      <c r="E161" s="7">
        <v>2.2710498423837202</v>
      </c>
      <c r="F161" s="7">
        <v>2.30014809481525</v>
      </c>
      <c r="G161" s="7">
        <v>2.3122373344473002</v>
      </c>
      <c r="H161" s="7">
        <v>2.3114837457202499</v>
      </c>
      <c r="I161" s="7">
        <v>2.3043189446036099</v>
      </c>
      <c r="J161" s="7">
        <v>2.2935506324522099</v>
      </c>
      <c r="K161" s="7">
        <v>2.3676781126000499</v>
      </c>
      <c r="L161" s="7">
        <v>2.4359472917085401</v>
      </c>
      <c r="M161" s="7">
        <v>2.4955218407029398</v>
      </c>
      <c r="N161" s="7">
        <v>2.5429538138591901</v>
      </c>
      <c r="O161" s="7">
        <v>2.5772539962296501</v>
      </c>
      <c r="P161" s="7">
        <v>2.66887582657378</v>
      </c>
      <c r="Q161" s="7">
        <v>2.7492501778784</v>
      </c>
      <c r="R161" s="7">
        <v>2.81762677490299</v>
      </c>
      <c r="S161" s="7">
        <v>2.8740420592593199</v>
      </c>
      <c r="T161" s="7">
        <v>2.9189430012103799</v>
      </c>
      <c r="U161" s="7">
        <v>3.0075061454709102</v>
      </c>
      <c r="V161" s="7">
        <v>3.0847402226401299</v>
      </c>
      <c r="W161" s="7">
        <v>3.1504219315086801</v>
      </c>
      <c r="X161" s="7">
        <v>3.2044870322330401</v>
      </c>
      <c r="Y161" s="7">
        <v>3.24685344096847</v>
      </c>
      <c r="Z161" s="7">
        <v>3.3343202398210399</v>
      </c>
      <c r="AA161" s="7">
        <v>3.4121711788917799</v>
      </c>
      <c r="AB161" s="7">
        <v>3.47822698665609</v>
      </c>
      <c r="AC161" s="7">
        <v>3.5297741153017199</v>
      </c>
      <c r="AD161" s="7">
        <v>3.5658957883596201</v>
      </c>
      <c r="AE161" s="7">
        <v>3.63921681054563</v>
      </c>
      <c r="AF161" s="7">
        <v>3.7025538502489201</v>
      </c>
      <c r="AG161" s="7">
        <v>3.7559343290026002</v>
      </c>
      <c r="AH161" s="7">
        <v>3.7977730276855901</v>
      </c>
      <c r="AI161" s="7">
        <v>3.8258500412962801</v>
      </c>
      <c r="AJ161" s="7">
        <v>3.8125988141777598</v>
      </c>
      <c r="AK161" s="7">
        <v>3.7876875607180498</v>
      </c>
      <c r="AL161" s="7">
        <v>3.7526729976397499</v>
      </c>
      <c r="AM161" s="7">
        <v>3.7091317724491399</v>
      </c>
      <c r="AN161" s="7">
        <v>3.6580919421973599</v>
      </c>
      <c r="AO161" s="7">
        <v>3.59983170642428</v>
      </c>
      <c r="AP161" s="7">
        <v>3.53508015558775</v>
      </c>
      <c r="AQ161" s="7">
        <v>3.4639147436128201</v>
      </c>
      <c r="AR161" s="7">
        <v>3.3853628359693202</v>
      </c>
      <c r="AS161" s="7">
        <v>3.2993177236993398</v>
      </c>
      <c r="AT161" s="7">
        <v>3.232274033855</v>
      </c>
      <c r="AU161" s="7">
        <v>3.15556138232213</v>
      </c>
      <c r="AV161" s="7">
        <v>3.0750511466744301</v>
      </c>
      <c r="AW161" s="7">
        <v>2.9978324967034702</v>
      </c>
      <c r="AX161" s="7">
        <v>2.92698940692493</v>
      </c>
      <c r="AY161" s="7">
        <v>2.8952287816042199</v>
      </c>
      <c r="AZ161" s="7">
        <v>2.8665350470836</v>
      </c>
      <c r="BA161" s="7">
        <v>2.8354541162740001</v>
      </c>
      <c r="BB161" s="7">
        <v>2.7952747292463598</v>
      </c>
      <c r="BC161" s="7">
        <v>2.74419106256595</v>
      </c>
      <c r="BD161" s="7">
        <v>2.7093916113800001</v>
      </c>
      <c r="BE161" s="7">
        <v>2.6643456088978001</v>
      </c>
      <c r="BF161" s="7">
        <v>2.61527549119889</v>
      </c>
      <c r="BG161" s="7">
        <v>2.5696262017239202</v>
      </c>
      <c r="BH161" s="7">
        <v>2.5309628920099798</v>
      </c>
      <c r="BI161" s="7">
        <v>2.5219027440625901</v>
      </c>
      <c r="BJ161" s="7">
        <v>2.5149156539687101</v>
      </c>
      <c r="BK161" s="7">
        <v>2.5072297575568299</v>
      </c>
      <c r="BL161" s="7">
        <v>2.4951278182438501</v>
      </c>
    </row>
    <row r="162" spans="1:64">
      <c r="A162" s="7" t="s">
        <v>217</v>
      </c>
      <c r="B162" s="7" t="s">
        <v>742</v>
      </c>
      <c r="C162" s="7" t="s">
        <v>528</v>
      </c>
      <c r="D162" s="7" t="s">
        <v>529</v>
      </c>
      <c r="E162" s="7">
        <v>7.9505260837196801</v>
      </c>
      <c r="F162" s="7">
        <v>8.0330392412551603</v>
      </c>
      <c r="G162" s="7">
        <v>8.1002268404723807</v>
      </c>
      <c r="H162" s="7">
        <v>8.1706315109474907</v>
      </c>
      <c r="I162" s="7">
        <v>8.2619777644829995</v>
      </c>
      <c r="J162" s="7">
        <v>8.3977259326841303</v>
      </c>
      <c r="K162" s="7">
        <v>8.6146094156729607</v>
      </c>
      <c r="L162" s="7">
        <v>8.8917006245774601</v>
      </c>
      <c r="M162" s="7">
        <v>9.2053616103478006</v>
      </c>
      <c r="N162" s="7">
        <v>9.5236315269769793</v>
      </c>
      <c r="O162" s="7">
        <v>9.8316928980330403</v>
      </c>
      <c r="P162" s="7">
        <v>9.9854848527414894</v>
      </c>
      <c r="Q162" s="7">
        <v>10.0694054350947</v>
      </c>
      <c r="R162" s="7">
        <v>10.095827124625099</v>
      </c>
      <c r="S162" s="7">
        <v>10.0900020843898</v>
      </c>
      <c r="T162" s="7">
        <v>10.0578242688208</v>
      </c>
      <c r="U162" s="7">
        <v>10.0386303232585</v>
      </c>
      <c r="V162" s="7">
        <v>10.0093194351746</v>
      </c>
      <c r="W162" s="7">
        <v>9.9675211479531001</v>
      </c>
      <c r="X162" s="7">
        <v>9.9135560518359895</v>
      </c>
      <c r="Y162" s="7">
        <v>9.8522761895281104</v>
      </c>
      <c r="Z162" s="7">
        <v>9.8526295626773308</v>
      </c>
      <c r="AA162" s="7">
        <v>9.8161530129241896</v>
      </c>
      <c r="AB162" s="7">
        <v>9.7462836705040807</v>
      </c>
      <c r="AC162" s="7">
        <v>9.6639463713203106</v>
      </c>
      <c r="AD162" s="7">
        <v>9.5884476534296006</v>
      </c>
      <c r="AE162" s="7">
        <v>9.7355693558080301</v>
      </c>
      <c r="AF162" s="7">
        <v>9.9188084725046295</v>
      </c>
      <c r="AG162" s="7">
        <v>10.123974491215501</v>
      </c>
      <c r="AH162" s="7">
        <v>10.319196061660501</v>
      </c>
      <c r="AI162" s="7">
        <v>10.4863058160573</v>
      </c>
      <c r="AJ162" s="7">
        <v>10.6917222371384</v>
      </c>
      <c r="AK162" s="7">
        <v>10.8746884267351</v>
      </c>
      <c r="AL162" s="7">
        <v>11.0519857056166</v>
      </c>
      <c r="AM162" s="7">
        <v>11.2385284280936</v>
      </c>
      <c r="AN162" s="7">
        <v>11.441883172015601</v>
      </c>
      <c r="AO162" s="7">
        <v>11.6285736075718</v>
      </c>
      <c r="AP162" s="7">
        <v>11.816499895768199</v>
      </c>
      <c r="AQ162" s="7">
        <v>12.0077977742777</v>
      </c>
      <c r="AR162" s="7">
        <v>12.2024335235404</v>
      </c>
      <c r="AS162" s="7">
        <v>12.4038156206735</v>
      </c>
      <c r="AT162" s="7">
        <v>12.607739044427801</v>
      </c>
      <c r="AU162" s="7">
        <v>12.841908316153299</v>
      </c>
      <c r="AV162" s="7">
        <v>13.1078508902133</v>
      </c>
      <c r="AW162" s="7">
        <v>13.3934267918186</v>
      </c>
      <c r="AX162" s="7">
        <v>13.692966566416199</v>
      </c>
      <c r="AY162" s="7">
        <v>13.9599043137564</v>
      </c>
      <c r="AZ162" s="7">
        <v>14.241440522542501</v>
      </c>
      <c r="BA162" s="7">
        <v>14.596657802003</v>
      </c>
      <c r="BB162" s="7">
        <v>15.0778030479745</v>
      </c>
      <c r="BC162" s="7">
        <v>15.691618407108701</v>
      </c>
      <c r="BD162" s="7">
        <v>16.219470738352101</v>
      </c>
      <c r="BE162" s="7">
        <v>16.841745908693301</v>
      </c>
      <c r="BF162" s="7">
        <v>17.522192837750001</v>
      </c>
      <c r="BG162" s="7">
        <v>18.189108710660499</v>
      </c>
      <c r="BH162" s="7">
        <v>18.791214113880699</v>
      </c>
      <c r="BI162" s="7">
        <v>19.379174816611901</v>
      </c>
      <c r="BJ162" s="7">
        <v>19.887288694845999</v>
      </c>
      <c r="BK162" s="7">
        <v>20.349324299712201</v>
      </c>
      <c r="BL162" s="7">
        <v>20.817172753944401</v>
      </c>
    </row>
    <row r="163" spans="1:64">
      <c r="A163" s="7" t="s">
        <v>311</v>
      </c>
      <c r="B163" s="7" t="s">
        <v>743</v>
      </c>
      <c r="C163" s="7" t="s">
        <v>528</v>
      </c>
      <c r="D163" s="7" t="s">
        <v>529</v>
      </c>
      <c r="E163" s="7">
        <v>3.31319373258667</v>
      </c>
      <c r="F163" s="7">
        <v>3.355472792084</v>
      </c>
      <c r="G163" s="7">
        <v>3.3808452648459402</v>
      </c>
      <c r="H163" s="7">
        <v>3.3940892328862402</v>
      </c>
      <c r="I163" s="7">
        <v>3.4017969972579198</v>
      </c>
      <c r="J163" s="7">
        <v>3.4065533223693198</v>
      </c>
      <c r="K163" s="7">
        <v>3.44846547324881</v>
      </c>
      <c r="L163" s="7">
        <v>3.4826403400857799</v>
      </c>
      <c r="M163" s="7">
        <v>3.50766212184485</v>
      </c>
      <c r="N163" s="7">
        <v>3.52150216799923</v>
      </c>
      <c r="O163" s="7">
        <v>3.5243080722704501</v>
      </c>
      <c r="P163" s="7">
        <v>3.5583001209081502</v>
      </c>
      <c r="Q163" s="7">
        <v>3.5833200006286301</v>
      </c>
      <c r="R163" s="7">
        <v>3.59887459433163</v>
      </c>
      <c r="S163" s="7">
        <v>3.6042127969082398</v>
      </c>
      <c r="T163" s="7">
        <v>3.6000410962103802</v>
      </c>
      <c r="U163" s="7">
        <v>3.62679195452333</v>
      </c>
      <c r="V163" s="7">
        <v>3.6414568800035898</v>
      </c>
      <c r="W163" s="7">
        <v>3.6486850931625399</v>
      </c>
      <c r="X163" s="7">
        <v>3.6540949487291399</v>
      </c>
      <c r="Y163" s="7">
        <v>3.6606052545159899</v>
      </c>
      <c r="Z163" s="7">
        <v>3.7029159781798402</v>
      </c>
      <c r="AA163" s="7">
        <v>3.7417888350992601</v>
      </c>
      <c r="AB163" s="7">
        <v>3.77508645777956</v>
      </c>
      <c r="AC163" s="7">
        <v>3.80005094850166</v>
      </c>
      <c r="AD163" s="7">
        <v>3.8165145161479699</v>
      </c>
      <c r="AE163" s="7">
        <v>3.8596501020375902</v>
      </c>
      <c r="AF163" s="7">
        <v>3.8947339169662398</v>
      </c>
      <c r="AG163" s="7">
        <v>3.9246163171954001</v>
      </c>
      <c r="AH163" s="7">
        <v>3.95254514290759</v>
      </c>
      <c r="AI163" s="7">
        <v>3.9806872588178401</v>
      </c>
      <c r="AJ163" s="7">
        <v>4.0509764134076498</v>
      </c>
      <c r="AK163" s="7">
        <v>4.11422102952326</v>
      </c>
      <c r="AL163" s="7">
        <v>4.1708974506459597</v>
      </c>
      <c r="AM163" s="7">
        <v>4.22112563350227</v>
      </c>
      <c r="AN163" s="7">
        <v>4.2646033066951201</v>
      </c>
      <c r="AO163" s="7">
        <v>4.3335937028637002</v>
      </c>
      <c r="AP163" s="7">
        <v>4.3914090834762103</v>
      </c>
      <c r="AQ163" s="7">
        <v>4.4377041438488201</v>
      </c>
      <c r="AR163" s="7">
        <v>4.4714938111988998</v>
      </c>
      <c r="AS163" s="7">
        <v>4.4929183087023601</v>
      </c>
      <c r="AT163" s="7">
        <v>4.5437830544422102</v>
      </c>
      <c r="AU163" s="7">
        <v>4.5825817864767604</v>
      </c>
      <c r="AV163" s="7">
        <v>4.6099950524313096</v>
      </c>
      <c r="AW163" s="7">
        <v>4.6266197330542997</v>
      </c>
      <c r="AX163" s="7">
        <v>4.6340684819040803</v>
      </c>
      <c r="AY163" s="7">
        <v>4.6778090933154601</v>
      </c>
      <c r="AZ163" s="7">
        <v>4.7169496674574898</v>
      </c>
      <c r="BA163" s="7">
        <v>4.7515842392781398</v>
      </c>
      <c r="BB163" s="7">
        <v>4.7806476716876496</v>
      </c>
      <c r="BC163" s="7">
        <v>4.8053511704099297</v>
      </c>
      <c r="BD163" s="7">
        <v>4.8639203561706301</v>
      </c>
      <c r="BE163" s="7">
        <v>4.9145399055473602</v>
      </c>
      <c r="BF163" s="7">
        <v>4.9712869983353496</v>
      </c>
      <c r="BG163" s="7">
        <v>5.0527283196607602</v>
      </c>
      <c r="BH163" s="7">
        <v>5.1685145721036596</v>
      </c>
      <c r="BI163" s="7">
        <v>5.3529837694459896</v>
      </c>
      <c r="BJ163" s="7">
        <v>5.5610578765638303</v>
      </c>
      <c r="BK163" s="7">
        <v>5.7846419325720904</v>
      </c>
      <c r="BL163" s="7">
        <v>6.0117045995756904</v>
      </c>
    </row>
    <row r="164" spans="1:64">
      <c r="A164" s="7" t="s">
        <v>744</v>
      </c>
      <c r="B164" s="7" t="s">
        <v>745</v>
      </c>
      <c r="C164" s="7" t="s">
        <v>528</v>
      </c>
      <c r="D164" s="7" t="s">
        <v>529</v>
      </c>
      <c r="E164" s="7">
        <v>3.6744580355068401</v>
      </c>
      <c r="F164" s="7">
        <v>3.6870762415964999</v>
      </c>
      <c r="G164" s="7">
        <v>3.6911310828928898</v>
      </c>
      <c r="H164" s="7">
        <v>3.6884874182151401</v>
      </c>
      <c r="I164" s="7">
        <v>3.6810460999240799</v>
      </c>
      <c r="J164" s="7">
        <v>3.66971098129213</v>
      </c>
      <c r="K164" s="7">
        <v>3.6808933355707598</v>
      </c>
      <c r="L164" s="7">
        <v>3.68589596704224</v>
      </c>
      <c r="M164" s="7">
        <v>3.6860936935650899</v>
      </c>
      <c r="N164" s="7">
        <v>3.6828463551799802</v>
      </c>
      <c r="O164" s="7">
        <v>3.6773154699359298</v>
      </c>
      <c r="P164" s="7">
        <v>3.6961715975816101</v>
      </c>
      <c r="Q164" s="7">
        <v>3.7108633313655002</v>
      </c>
      <c r="R164" s="7">
        <v>3.71876591006653</v>
      </c>
      <c r="S164" s="7">
        <v>3.7163108230633202</v>
      </c>
      <c r="T164" s="7">
        <v>3.7025534145080998</v>
      </c>
      <c r="U164" s="7">
        <v>3.7030652599877798</v>
      </c>
      <c r="V164" s="7">
        <v>3.6921411316154602</v>
      </c>
      <c r="W164" s="7">
        <v>3.6730517086044601</v>
      </c>
      <c r="X164" s="7">
        <v>3.6492242711519198</v>
      </c>
      <c r="Y164" s="7">
        <v>3.6229680654307299</v>
      </c>
      <c r="Z164" s="7">
        <v>3.6181472924643701</v>
      </c>
      <c r="AA164" s="7">
        <v>3.6094470845187399</v>
      </c>
      <c r="AB164" s="7">
        <v>3.6002316397584999</v>
      </c>
      <c r="AC164" s="7">
        <v>3.5957850283309898</v>
      </c>
      <c r="AD164" s="7">
        <v>3.6004462426840198</v>
      </c>
      <c r="AE164" s="7">
        <v>3.6230794914973101</v>
      </c>
      <c r="AF164" s="7">
        <v>3.6514367597422899</v>
      </c>
      <c r="AG164" s="7">
        <v>3.6844082159595999</v>
      </c>
      <c r="AH164" s="7">
        <v>3.7207501365892202</v>
      </c>
      <c r="AI164" s="7">
        <v>3.7464535860725201</v>
      </c>
      <c r="AJ164" s="7">
        <v>3.8050869668252099</v>
      </c>
      <c r="AK164" s="7">
        <v>3.8657057047385899</v>
      </c>
      <c r="AL164" s="7">
        <v>3.9288365859993699</v>
      </c>
      <c r="AM164" s="7">
        <v>3.9950606201969401</v>
      </c>
      <c r="AN164" s="7">
        <v>4.0649256646211001</v>
      </c>
      <c r="AO164" s="7">
        <v>4.1388711068074802</v>
      </c>
      <c r="AP164" s="7">
        <v>4.2089310448469099</v>
      </c>
      <c r="AQ164" s="7">
        <v>4.2759216132602802</v>
      </c>
      <c r="AR164" s="7">
        <v>4.3389627649658404</v>
      </c>
      <c r="AS164" s="7">
        <v>4.3975853140380501</v>
      </c>
      <c r="AT164" s="7">
        <v>4.4507947591154604</v>
      </c>
      <c r="AU164" s="7">
        <v>4.4991349310354902</v>
      </c>
      <c r="AV164" s="7">
        <v>4.5418223285788004</v>
      </c>
      <c r="AW164" s="7">
        <v>4.5763195018932397</v>
      </c>
      <c r="AX164" s="7">
        <v>4.60242920179219</v>
      </c>
      <c r="AY164" s="7">
        <v>4.6361491463924498</v>
      </c>
      <c r="AZ164" s="7">
        <v>4.6627032179355199</v>
      </c>
      <c r="BA164" s="7">
        <v>4.6876291024610399</v>
      </c>
      <c r="BB164" s="7">
        <v>4.7175491718631699</v>
      </c>
      <c r="BC164" s="7">
        <v>4.7564649017466101</v>
      </c>
      <c r="BD164" s="7">
        <v>4.8033164082550304</v>
      </c>
      <c r="BE164" s="7">
        <v>4.8527747219441997</v>
      </c>
      <c r="BF164" s="7">
        <v>4.9089000746073204</v>
      </c>
      <c r="BG164" s="7">
        <v>4.97822267996641</v>
      </c>
      <c r="BH164" s="7">
        <v>5.06544806372953</v>
      </c>
      <c r="BI164" s="7">
        <v>5.1529223169366301</v>
      </c>
      <c r="BJ164" s="7">
        <v>5.2573926277391498</v>
      </c>
      <c r="BK164" s="7">
        <v>5.3754363750879799</v>
      </c>
      <c r="BL164" s="7">
        <v>5.5021456411771199</v>
      </c>
    </row>
    <row r="165" spans="1:64">
      <c r="A165" s="7" t="s">
        <v>268</v>
      </c>
      <c r="B165" s="7" t="s">
        <v>746</v>
      </c>
      <c r="C165" s="7" t="s">
        <v>528</v>
      </c>
      <c r="D165" s="7" t="s">
        <v>529</v>
      </c>
      <c r="E165" s="7">
        <v>6.1670492990543897</v>
      </c>
      <c r="F165" s="7">
        <v>6.1492226897504301</v>
      </c>
      <c r="G165" s="7">
        <v>6.11010509835927</v>
      </c>
      <c r="H165" s="7">
        <v>6.0611007193968298</v>
      </c>
      <c r="I165" s="7">
        <v>6.0182359332923898</v>
      </c>
      <c r="J165" s="7">
        <v>5.9923493951076603</v>
      </c>
      <c r="K165" s="7">
        <v>6.1555548896064503</v>
      </c>
      <c r="L165" s="7">
        <v>6.3553672092624103</v>
      </c>
      <c r="M165" s="7">
        <v>6.5985321352630502</v>
      </c>
      <c r="N165" s="7">
        <v>6.8808616970807499</v>
      </c>
      <c r="O165" s="7">
        <v>7.1984390874665198</v>
      </c>
      <c r="P165" s="7">
        <v>7.3641987352377498</v>
      </c>
      <c r="Q165" s="7">
        <v>7.5119517771773001</v>
      </c>
      <c r="R165" s="7">
        <v>7.6396817899501297</v>
      </c>
      <c r="S165" s="7">
        <v>7.7493623919176597</v>
      </c>
      <c r="T165" s="7">
        <v>7.84069627721186</v>
      </c>
      <c r="U165" s="7">
        <v>7.9438210066324899</v>
      </c>
      <c r="V165" s="7">
        <v>8.0396882797206803</v>
      </c>
      <c r="W165" s="7">
        <v>8.1148167899294101</v>
      </c>
      <c r="X165" s="7">
        <v>8.1467953735107397</v>
      </c>
      <c r="Y165" s="7">
        <v>8.1285707890087693</v>
      </c>
      <c r="Z165" s="7">
        <v>8.0741959580524991</v>
      </c>
      <c r="AA165" s="7">
        <v>7.97377013934614</v>
      </c>
      <c r="AB165" s="7">
        <v>7.8544928661104203</v>
      </c>
      <c r="AC165" s="7">
        <v>7.7583844602588297</v>
      </c>
      <c r="AD165" s="7">
        <v>7.7097339483010199</v>
      </c>
      <c r="AE165" s="7">
        <v>7.7482692660260204</v>
      </c>
      <c r="AF165" s="7">
        <v>7.8218603527578798</v>
      </c>
      <c r="AG165" s="7">
        <v>7.9280387758215998</v>
      </c>
      <c r="AH165" s="7">
        <v>8.0688682128204601</v>
      </c>
      <c r="AI165" s="7">
        <v>8.2440382307699807</v>
      </c>
      <c r="AJ165" s="7">
        <v>8.4911911443716903</v>
      </c>
      <c r="AK165" s="7">
        <v>8.7699883177002196</v>
      </c>
      <c r="AL165" s="7">
        <v>9.0808317968887593</v>
      </c>
      <c r="AM165" s="7">
        <v>9.4228713067682399</v>
      </c>
      <c r="AN165" s="7">
        <v>9.7966209877856496</v>
      </c>
      <c r="AO165" s="7">
        <v>10.136564537757399</v>
      </c>
      <c r="AP165" s="7">
        <v>10.4883544504456</v>
      </c>
      <c r="AQ165" s="7">
        <v>10.8472772289276</v>
      </c>
      <c r="AR165" s="7">
        <v>11.2079863206926</v>
      </c>
      <c r="AS165" s="7">
        <v>11.5674287232361</v>
      </c>
      <c r="AT165" s="7">
        <v>11.9268523788633</v>
      </c>
      <c r="AU165" s="7">
        <v>12.283104352830501</v>
      </c>
      <c r="AV165" s="7">
        <v>12.615152122121099</v>
      </c>
      <c r="AW165" s="7">
        <v>12.8832929624632</v>
      </c>
      <c r="AX165" s="7">
        <v>13.063785811278899</v>
      </c>
      <c r="AY165" s="7">
        <v>13.1063671381866</v>
      </c>
      <c r="AZ165" s="7">
        <v>13.073092784337099</v>
      </c>
      <c r="BA165" s="7">
        <v>13.008272709714801</v>
      </c>
      <c r="BB165" s="7">
        <v>12.9633880684947</v>
      </c>
      <c r="BC165" s="7">
        <v>12.967201954266899</v>
      </c>
      <c r="BD165" s="7">
        <v>13.0417259743791</v>
      </c>
      <c r="BE165" s="7">
        <v>13.1498182689619</v>
      </c>
      <c r="BF165" s="7">
        <v>13.3014552682627</v>
      </c>
      <c r="BG165" s="7">
        <v>13.5100415705862</v>
      </c>
      <c r="BH165" s="7">
        <v>13.7829448956546</v>
      </c>
      <c r="BI165" s="7">
        <v>14.141892408937901</v>
      </c>
      <c r="BJ165" s="7">
        <v>14.547702780438</v>
      </c>
      <c r="BK165" s="7">
        <v>14.974936644743901</v>
      </c>
      <c r="BL165" s="7">
        <v>15.3891720688486</v>
      </c>
    </row>
    <row r="166" spans="1:64">
      <c r="A166" s="7" t="s">
        <v>121</v>
      </c>
      <c r="B166" s="7" t="s">
        <v>747</v>
      </c>
      <c r="C166" s="7" t="s">
        <v>528</v>
      </c>
      <c r="D166" s="7" t="s">
        <v>529</v>
      </c>
      <c r="E166" s="7">
        <v>4.8274995944552899</v>
      </c>
      <c r="F166" s="7">
        <v>4.9067480639965497</v>
      </c>
      <c r="G166" s="7">
        <v>4.9498479221298002</v>
      </c>
      <c r="H166" s="7">
        <v>4.9613241965765003</v>
      </c>
      <c r="I166" s="7">
        <v>4.9511686213488204</v>
      </c>
      <c r="J166" s="7">
        <v>4.9244709716346096</v>
      </c>
      <c r="K166" s="7">
        <v>4.8999921927153602</v>
      </c>
      <c r="L166" s="7">
        <v>4.8674086316720802</v>
      </c>
      <c r="M166" s="7">
        <v>4.83363488150151</v>
      </c>
      <c r="N166" s="7">
        <v>4.8060962120858397</v>
      </c>
      <c r="O166" s="7">
        <v>4.7872070064316903</v>
      </c>
      <c r="P166" s="7">
        <v>4.8364147147033103</v>
      </c>
      <c r="Q166" s="7">
        <v>4.8795211805376404</v>
      </c>
      <c r="R166" s="7">
        <v>4.9061621522589203</v>
      </c>
      <c r="S166" s="7">
        <v>4.90376627213793</v>
      </c>
      <c r="T166" s="7">
        <v>4.8683101623288199</v>
      </c>
      <c r="U166" s="7">
        <v>4.8142340049905803</v>
      </c>
      <c r="V166" s="7">
        <v>4.7354099227440098</v>
      </c>
      <c r="W166" s="7">
        <v>4.6466563501851104</v>
      </c>
      <c r="X166" s="7">
        <v>4.5638954474026798</v>
      </c>
      <c r="Y166" s="7">
        <v>4.4947331414955496</v>
      </c>
      <c r="Z166" s="7">
        <v>4.4725767605532303</v>
      </c>
      <c r="AA166" s="7">
        <v>4.4524271724511104</v>
      </c>
      <c r="AB166" s="7">
        <v>4.4278352098709099</v>
      </c>
      <c r="AC166" s="7">
        <v>4.3904355215409199</v>
      </c>
      <c r="AD166" s="7">
        <v>4.3363246735880097</v>
      </c>
      <c r="AE166" s="7">
        <v>4.3086863902930199</v>
      </c>
      <c r="AF166" s="7">
        <v>4.2651907399829998</v>
      </c>
      <c r="AG166" s="7">
        <v>4.2146417095154103</v>
      </c>
      <c r="AH166" s="7">
        <v>4.1665362765534599</v>
      </c>
      <c r="AI166" s="7">
        <v>4.1269695922203002</v>
      </c>
      <c r="AJ166" s="7">
        <v>4.0788722030626001</v>
      </c>
      <c r="AK166" s="7">
        <v>4.0271094876520799</v>
      </c>
      <c r="AL166" s="7">
        <v>3.9666205075499801</v>
      </c>
      <c r="AM166" s="7">
        <v>3.8910684992056499</v>
      </c>
      <c r="AN166" s="7">
        <v>3.7999669280510999</v>
      </c>
      <c r="AO166" s="7">
        <v>3.81253647637367</v>
      </c>
      <c r="AP166" s="7">
        <v>3.8044571856213101</v>
      </c>
      <c r="AQ166" s="7">
        <v>3.77927412398373</v>
      </c>
      <c r="AR166" s="7">
        <v>3.74080737303917</v>
      </c>
      <c r="AS166" s="7">
        <v>3.6908457348697601</v>
      </c>
      <c r="AT166" s="7">
        <v>3.7186496213404898</v>
      </c>
      <c r="AU166" s="7">
        <v>3.7360980423375101</v>
      </c>
      <c r="AV166" s="7">
        <v>3.74357674008268</v>
      </c>
      <c r="AW166" s="7">
        <v>3.7398788891643999</v>
      </c>
      <c r="AX166" s="7">
        <v>3.7249091997226098</v>
      </c>
      <c r="AY166" s="7">
        <v>3.76492463819769</v>
      </c>
      <c r="AZ166" s="7">
        <v>3.7959457479701699</v>
      </c>
      <c r="BA166" s="7">
        <v>3.8151554505531702</v>
      </c>
      <c r="BB166" s="7">
        <v>3.8184289302549601</v>
      </c>
      <c r="BC166" s="7">
        <v>3.8047410636288999</v>
      </c>
      <c r="BD166" s="7">
        <v>3.8212709462774002</v>
      </c>
      <c r="BE166" s="7">
        <v>3.8259665281031801</v>
      </c>
      <c r="BF166" s="7">
        <v>3.8277238009279699</v>
      </c>
      <c r="BG166" s="7">
        <v>3.83795425202067</v>
      </c>
      <c r="BH166" s="7">
        <v>3.8643440803698201</v>
      </c>
      <c r="BI166" s="7">
        <v>3.9208353455282201</v>
      </c>
      <c r="BJ166" s="7">
        <v>3.99381974226874</v>
      </c>
      <c r="BK166" s="7">
        <v>4.0835387872624498</v>
      </c>
      <c r="BL166" s="7">
        <v>4.1893334515701097</v>
      </c>
    </row>
    <row r="167" spans="1:64">
      <c r="A167" s="7" t="s">
        <v>748</v>
      </c>
      <c r="B167" s="7" t="s">
        <v>749</v>
      </c>
      <c r="C167" s="7" t="s">
        <v>528</v>
      </c>
      <c r="D167" s="7" t="s">
        <v>529</v>
      </c>
    </row>
    <row r="168" spans="1:64">
      <c r="A168" s="7" t="s">
        <v>239</v>
      </c>
      <c r="B168" s="7" t="s">
        <v>750</v>
      </c>
      <c r="C168" s="7" t="s">
        <v>528</v>
      </c>
      <c r="D168" s="7" t="s">
        <v>529</v>
      </c>
      <c r="E168" s="7">
        <v>3.2869632000249398</v>
      </c>
      <c r="F168" s="7">
        <v>3.32314507367159</v>
      </c>
      <c r="G168" s="7">
        <v>3.35112356594639</v>
      </c>
      <c r="H168" s="7">
        <v>3.3719697405728399</v>
      </c>
      <c r="I168" s="7">
        <v>3.3869603864222699</v>
      </c>
      <c r="J168" s="7">
        <v>3.3972968753789998</v>
      </c>
      <c r="K168" s="7">
        <v>3.4189606245914601</v>
      </c>
      <c r="L168" s="7">
        <v>3.43524871752409</v>
      </c>
      <c r="M168" s="7">
        <v>3.4464545431645202</v>
      </c>
      <c r="N168" s="7">
        <v>3.4522462819829798</v>
      </c>
      <c r="O168" s="7">
        <v>3.4529086006126102</v>
      </c>
      <c r="P168" s="7">
        <v>3.46918627415408</v>
      </c>
      <c r="Q168" s="7">
        <v>3.4791197344128499</v>
      </c>
      <c r="R168" s="7">
        <v>3.48355516179755</v>
      </c>
      <c r="S168" s="7">
        <v>3.4833069461737298</v>
      </c>
      <c r="T168" s="7">
        <v>3.4787360621492001</v>
      </c>
      <c r="U168" s="7">
        <v>3.48289579625646</v>
      </c>
      <c r="V168" s="7">
        <v>3.48205848973971</v>
      </c>
      <c r="W168" s="7">
        <v>3.47728381796043</v>
      </c>
      <c r="X168" s="7">
        <v>3.4696680357507801</v>
      </c>
      <c r="Y168" s="7">
        <v>3.4604065933895898</v>
      </c>
      <c r="Z168" s="7">
        <v>3.4794672884142201</v>
      </c>
      <c r="AA168" s="7">
        <v>3.49155984532673</v>
      </c>
      <c r="AB168" s="7">
        <v>3.4978723869475998</v>
      </c>
      <c r="AC168" s="7">
        <v>3.5002527675434401</v>
      </c>
      <c r="AD168" s="7">
        <v>3.5004109480541401</v>
      </c>
      <c r="AE168" s="7">
        <v>3.5454108104909201</v>
      </c>
      <c r="AF168" s="7">
        <v>3.5842131323022701</v>
      </c>
      <c r="AG168" s="7">
        <v>3.6149765700099898</v>
      </c>
      <c r="AH168" s="7">
        <v>3.6326718853882398</v>
      </c>
      <c r="AI168" s="7">
        <v>3.63215056687722</v>
      </c>
      <c r="AJ168" s="7">
        <v>3.6019196232422002</v>
      </c>
      <c r="AK168" s="7">
        <v>3.5634431722842899</v>
      </c>
      <c r="AL168" s="7">
        <v>3.5190028547877099</v>
      </c>
      <c r="AM168" s="7">
        <v>3.4736642536871698</v>
      </c>
      <c r="AN168" s="7">
        <v>3.4322042491497</v>
      </c>
      <c r="AO168" s="7">
        <v>3.4248299639822002</v>
      </c>
      <c r="AP168" s="7">
        <v>3.4112749732682701</v>
      </c>
      <c r="AQ168" s="7">
        <v>3.3923381116476601</v>
      </c>
      <c r="AR168" s="7">
        <v>3.36686192472501</v>
      </c>
      <c r="AS168" s="7">
        <v>3.3341431454635102</v>
      </c>
      <c r="AT168" s="7">
        <v>3.31682425004478</v>
      </c>
      <c r="AU168" s="7">
        <v>3.2903746531618401</v>
      </c>
      <c r="AV168" s="7">
        <v>3.2561313117204902</v>
      </c>
      <c r="AW168" s="7">
        <v>3.2160685449604798</v>
      </c>
      <c r="AX168" s="7">
        <v>3.1718326284496499</v>
      </c>
      <c r="AY168" s="7">
        <v>3.1516438955963699</v>
      </c>
      <c r="AZ168" s="7">
        <v>3.12529010327723</v>
      </c>
      <c r="BA168" s="7">
        <v>3.09334065222532</v>
      </c>
      <c r="BB168" s="7">
        <v>3.0561339278811599</v>
      </c>
      <c r="BC168" s="7">
        <v>3.0142522552890001</v>
      </c>
      <c r="BD168" s="7">
        <v>3.0047676704333202</v>
      </c>
      <c r="BE168" s="7">
        <v>2.9878455502596202</v>
      </c>
      <c r="BF168" s="7">
        <v>2.9642864618044298</v>
      </c>
      <c r="BG168" s="7">
        <v>2.9348147093658401</v>
      </c>
      <c r="BH168" s="7">
        <v>2.8999406183018501</v>
      </c>
      <c r="BI168" s="7">
        <v>2.9014689145193202</v>
      </c>
      <c r="BJ168" s="7">
        <v>2.8983331994136798</v>
      </c>
      <c r="BK168" s="7">
        <v>2.8907644574499001</v>
      </c>
      <c r="BL168" s="7">
        <v>2.87844616926622</v>
      </c>
    </row>
    <row r="169" spans="1:64">
      <c r="A169" s="7" t="s">
        <v>220</v>
      </c>
      <c r="B169" s="7" t="s">
        <v>751</v>
      </c>
      <c r="C169" s="7" t="s">
        <v>528</v>
      </c>
      <c r="D169" s="7" t="s">
        <v>529</v>
      </c>
      <c r="E169" s="7">
        <v>2.0951711226928098</v>
      </c>
      <c r="F169" s="7">
        <v>2.1560540943670499</v>
      </c>
      <c r="G169" s="7">
        <v>2.2154053628425001</v>
      </c>
      <c r="H169" s="7">
        <v>2.2714792394808399</v>
      </c>
      <c r="I169" s="7">
        <v>2.3224313570561801</v>
      </c>
      <c r="J169" s="7">
        <v>2.3679646215171801</v>
      </c>
      <c r="K169" s="7">
        <v>2.4191516583013501</v>
      </c>
      <c r="L169" s="7">
        <v>2.4638514184451301</v>
      </c>
      <c r="M169" s="7">
        <v>2.5031956872116901</v>
      </c>
      <c r="N169" s="7">
        <v>2.53984515769561</v>
      </c>
      <c r="O169" s="7">
        <v>2.5739897800798799</v>
      </c>
      <c r="P169" s="7">
        <v>2.6151882837398501</v>
      </c>
      <c r="Q169" s="7">
        <v>2.6519451376077501</v>
      </c>
      <c r="R169" s="7">
        <v>2.6857881429517998</v>
      </c>
      <c r="S169" s="7">
        <v>2.7159394823722498</v>
      </c>
      <c r="T169" s="7">
        <v>2.74297721776224</v>
      </c>
      <c r="U169" s="7">
        <v>2.7770865548174699</v>
      </c>
      <c r="V169" s="7">
        <v>2.80659608543447</v>
      </c>
      <c r="W169" s="7">
        <v>2.8320092055783999</v>
      </c>
      <c r="X169" s="7">
        <v>2.8543261695579099</v>
      </c>
      <c r="Y169" s="7">
        <v>2.8736109668709102</v>
      </c>
      <c r="Z169" s="7">
        <v>2.90193527484836</v>
      </c>
      <c r="AA169" s="7">
        <v>2.9262046017144399</v>
      </c>
      <c r="AB169" s="7">
        <v>2.94714848950241</v>
      </c>
      <c r="AC169" s="7">
        <v>2.9653246187464499</v>
      </c>
      <c r="AD169" s="7">
        <v>2.9813542468385399</v>
      </c>
      <c r="AE169" s="7">
        <v>3.0086764042794498</v>
      </c>
      <c r="AF169" s="7">
        <v>3.0308076071292001</v>
      </c>
      <c r="AG169" s="7">
        <v>3.0487460585267701</v>
      </c>
      <c r="AH169" s="7">
        <v>3.0636778160743798</v>
      </c>
      <c r="AI169" s="7">
        <v>3.0770085324718601</v>
      </c>
      <c r="AJ169" s="7">
        <v>3.10171118322994</v>
      </c>
      <c r="AK169" s="7">
        <v>3.1231491917699898</v>
      </c>
      <c r="AL169" s="7">
        <v>3.14114145256926</v>
      </c>
      <c r="AM169" s="7">
        <v>3.1550651824238898</v>
      </c>
      <c r="AN169" s="7">
        <v>3.1648102764919201</v>
      </c>
      <c r="AO169" s="7">
        <v>3.1880807501029298</v>
      </c>
      <c r="AP169" s="7">
        <v>3.2047660159198701</v>
      </c>
      <c r="AQ169" s="7">
        <v>3.2165886285481702</v>
      </c>
      <c r="AR169" s="7">
        <v>3.22472219348567</v>
      </c>
      <c r="AS169" s="7">
        <v>3.22942690323505</v>
      </c>
      <c r="AT169" s="7">
        <v>3.2300917702782699</v>
      </c>
      <c r="AU169" s="7">
        <v>3.2268468474305601</v>
      </c>
      <c r="AV169" s="7">
        <v>3.22030920344343</v>
      </c>
      <c r="AW169" s="7">
        <v>3.2110264976029601</v>
      </c>
      <c r="AX169" s="7">
        <v>3.1998608554874499</v>
      </c>
      <c r="AY169" s="7">
        <v>3.1947623096584499</v>
      </c>
      <c r="AZ169" s="7">
        <v>3.1864623981699398</v>
      </c>
      <c r="BA169" s="7">
        <v>3.1757718951119398</v>
      </c>
      <c r="BB169" s="7">
        <v>3.1633381063113801</v>
      </c>
      <c r="BC169" s="7">
        <v>3.1501390162827199</v>
      </c>
      <c r="BD169" s="7">
        <v>3.1444586967105401</v>
      </c>
      <c r="BE169" s="7">
        <v>3.13636247135143</v>
      </c>
      <c r="BF169" s="7">
        <v>3.12773248628551</v>
      </c>
      <c r="BG169" s="7">
        <v>3.1204844900501101</v>
      </c>
      <c r="BH169" s="7">
        <v>3.1162041578221702</v>
      </c>
      <c r="BI169" s="7">
        <v>3.1231168337083002</v>
      </c>
      <c r="BJ169" s="7">
        <v>3.13071356685355</v>
      </c>
      <c r="BK169" s="7">
        <v>3.14111215805009</v>
      </c>
      <c r="BL169" s="7">
        <v>3.15624381310632</v>
      </c>
    </row>
    <row r="170" spans="1:64">
      <c r="A170" s="7" t="s">
        <v>84</v>
      </c>
      <c r="B170" s="7" t="s">
        <v>752</v>
      </c>
      <c r="C170" s="7" t="s">
        <v>528</v>
      </c>
      <c r="D170" s="7" t="s">
        <v>529</v>
      </c>
      <c r="E170" s="7">
        <v>2.4761258319785799</v>
      </c>
      <c r="F170" s="7">
        <v>2.4867276837322998</v>
      </c>
      <c r="G170" s="7">
        <v>2.4877452910842401</v>
      </c>
      <c r="H170" s="7">
        <v>2.4829422300899799</v>
      </c>
      <c r="I170" s="7">
        <v>2.4780528904954702</v>
      </c>
      <c r="J170" s="7">
        <v>2.4760880675972601</v>
      </c>
      <c r="K170" s="7">
        <v>2.4919661153942601</v>
      </c>
      <c r="L170" s="7">
        <v>2.5147175004459799</v>
      </c>
      <c r="M170" s="7">
        <v>2.5402434629399799</v>
      </c>
      <c r="N170" s="7">
        <v>2.56302386628386</v>
      </c>
      <c r="O170" s="7">
        <v>2.5787684783305802</v>
      </c>
      <c r="P170" s="7">
        <v>2.6307828270195999</v>
      </c>
      <c r="Q170" s="7">
        <v>2.6724542468324701</v>
      </c>
      <c r="R170" s="7">
        <v>2.7079102464373999</v>
      </c>
      <c r="S170" s="7">
        <v>2.74308223895805</v>
      </c>
      <c r="T170" s="7">
        <v>2.7742316559647899</v>
      </c>
      <c r="U170" s="7">
        <v>2.9183100330896901</v>
      </c>
      <c r="V170" s="7">
        <v>3.0746378697198402</v>
      </c>
      <c r="W170" s="7">
        <v>3.2485943479619199</v>
      </c>
      <c r="X170" s="7">
        <v>3.4359030346802601</v>
      </c>
      <c r="Y170" s="7">
        <v>3.6329061903810498</v>
      </c>
      <c r="Z170" s="7">
        <v>3.7328654726813801</v>
      </c>
      <c r="AA170" s="7">
        <v>3.8225610076732299</v>
      </c>
      <c r="AB170" s="7">
        <v>3.9090514914918502</v>
      </c>
      <c r="AC170" s="7">
        <v>4.00069081817289</v>
      </c>
      <c r="AD170" s="7">
        <v>4.1021420372095001</v>
      </c>
      <c r="AE170" s="7">
        <v>4.22758602492575</v>
      </c>
      <c r="AF170" s="7">
        <v>4.3612851371316399</v>
      </c>
      <c r="AG170" s="7">
        <v>4.4942444517285898</v>
      </c>
      <c r="AH170" s="7">
        <v>4.6126978783311303</v>
      </c>
      <c r="AI170" s="7">
        <v>4.7094902014266902</v>
      </c>
      <c r="AJ170" s="7">
        <v>4.8348104103275897</v>
      </c>
      <c r="AK170" s="7">
        <v>4.9332567528136</v>
      </c>
      <c r="AL170" s="7">
        <v>5.01687614692261</v>
      </c>
      <c r="AM170" s="7">
        <v>5.1028733450195096</v>
      </c>
      <c r="AN170" s="7">
        <v>5.2013293487130499</v>
      </c>
      <c r="AO170" s="7">
        <v>5.3925397653833604</v>
      </c>
      <c r="AP170" s="7">
        <v>5.5964614344880204</v>
      </c>
      <c r="AQ170" s="7">
        <v>5.7964460135434903</v>
      </c>
      <c r="AR170" s="7">
        <v>5.9787814293272898</v>
      </c>
      <c r="AS170" s="7">
        <v>6.1411894747056301</v>
      </c>
      <c r="AT170" s="7">
        <v>6.2518583787650197</v>
      </c>
      <c r="AU170" s="7">
        <v>6.3471657796726904</v>
      </c>
      <c r="AV170" s="7">
        <v>6.4307184320186899</v>
      </c>
      <c r="AW170" s="7">
        <v>6.5089657861422099</v>
      </c>
      <c r="AX170" s="7">
        <v>6.5884453638820899</v>
      </c>
      <c r="AY170" s="7">
        <v>6.7404723924731904</v>
      </c>
      <c r="AZ170" s="7">
        <v>6.9060507063439296</v>
      </c>
      <c r="BA170" s="7">
        <v>7.0980147862195402</v>
      </c>
      <c r="BB170" s="7">
        <v>7.3329308652554603</v>
      </c>
      <c r="BC170" s="7">
        <v>7.6273583582741402</v>
      </c>
      <c r="BD170" s="7">
        <v>8.0121175304536898</v>
      </c>
      <c r="BE170" s="7">
        <v>8.4423624318701105</v>
      </c>
      <c r="BF170" s="7">
        <v>8.91081459107955</v>
      </c>
      <c r="BG170" s="7">
        <v>9.4141272751132306</v>
      </c>
      <c r="BH170" s="7">
        <v>9.9540595304639492</v>
      </c>
      <c r="BI170" s="7">
        <v>10.4430347144901</v>
      </c>
      <c r="BJ170" s="7">
        <v>10.951689167014001</v>
      </c>
      <c r="BK170" s="7">
        <v>11.474173068652201</v>
      </c>
      <c r="BL170" s="7">
        <v>11.998727226330001</v>
      </c>
    </row>
    <row r="171" spans="1:64">
      <c r="A171" s="7" t="s">
        <v>207</v>
      </c>
      <c r="B171" s="7" t="s">
        <v>753</v>
      </c>
      <c r="C171" s="7" t="s">
        <v>528</v>
      </c>
      <c r="D171" s="7" t="s">
        <v>529</v>
      </c>
      <c r="E171" s="7">
        <v>3.1839483451293802</v>
      </c>
      <c r="F171" s="7">
        <v>3.16608378407008</v>
      </c>
      <c r="G171" s="7">
        <v>3.14541931413636</v>
      </c>
      <c r="H171" s="7">
        <v>3.1237639517751798</v>
      </c>
      <c r="I171" s="7">
        <v>3.1026163019226201</v>
      </c>
      <c r="J171" s="7">
        <v>3.08303865559227</v>
      </c>
      <c r="K171" s="7">
        <v>3.0798534770892299</v>
      </c>
      <c r="L171" s="7">
        <v>3.0780709682580101</v>
      </c>
      <c r="M171" s="7">
        <v>3.0710351595267702</v>
      </c>
      <c r="N171" s="7">
        <v>3.0511121518537601</v>
      </c>
      <c r="O171" s="7">
        <v>3.0154458688774302</v>
      </c>
      <c r="P171" s="7">
        <v>2.9819282722003502</v>
      </c>
      <c r="Q171" s="7">
        <v>2.9378957432910302</v>
      </c>
      <c r="R171" s="7">
        <v>2.8911938929151502</v>
      </c>
      <c r="S171" s="7">
        <v>2.8506192750320798</v>
      </c>
      <c r="T171" s="7">
        <v>2.8206830529295899</v>
      </c>
      <c r="U171" s="7">
        <v>2.8109774668474499</v>
      </c>
      <c r="V171" s="7">
        <v>2.8049548501010801</v>
      </c>
      <c r="W171" s="7">
        <v>2.8047784712724502</v>
      </c>
      <c r="X171" s="7">
        <v>2.8135156065472899</v>
      </c>
      <c r="Y171" s="7">
        <v>2.8322806074452398</v>
      </c>
      <c r="Z171" s="7">
        <v>2.8699466532260098</v>
      </c>
      <c r="AA171" s="7">
        <v>2.9140182318418302</v>
      </c>
      <c r="AB171" s="7">
        <v>2.9563408551357999</v>
      </c>
      <c r="AC171" s="7">
        <v>2.9859114807195901</v>
      </c>
      <c r="AD171" s="7">
        <v>2.9972344164021498</v>
      </c>
      <c r="AE171" s="7">
        <v>3.0177041583190798</v>
      </c>
      <c r="AF171" s="7">
        <v>3.0314282534670198</v>
      </c>
      <c r="AG171" s="7">
        <v>3.04497440570404</v>
      </c>
      <c r="AH171" s="7">
        <v>3.06732181729152</v>
      </c>
      <c r="AI171" s="7">
        <v>3.1035887075336301</v>
      </c>
      <c r="AJ171" s="7">
        <v>3.1632788579172302</v>
      </c>
      <c r="AK171" s="7">
        <v>3.2271202903415102</v>
      </c>
      <c r="AL171" s="7">
        <v>3.2927404843357002</v>
      </c>
      <c r="AM171" s="7">
        <v>3.35371841295999</v>
      </c>
      <c r="AN171" s="7">
        <v>3.4044785799867201</v>
      </c>
      <c r="AO171" s="7">
        <v>3.3694413800390302</v>
      </c>
      <c r="AP171" s="7">
        <v>3.32115072461453</v>
      </c>
      <c r="AQ171" s="7">
        <v>3.2614383656020101</v>
      </c>
      <c r="AR171" s="7">
        <v>3.1943404664059201</v>
      </c>
      <c r="AS171" s="7">
        <v>3.1224913124852098</v>
      </c>
      <c r="AT171" s="7">
        <v>3.0864415675297399</v>
      </c>
      <c r="AU171" s="7">
        <v>3.0430444308458902</v>
      </c>
      <c r="AV171" s="7">
        <v>2.99250486305165</v>
      </c>
      <c r="AW171" s="7">
        <v>2.9340737538569401</v>
      </c>
      <c r="AX171" s="7">
        <v>2.8673877423262799</v>
      </c>
      <c r="AY171" s="7">
        <v>2.8368239466631699</v>
      </c>
      <c r="AZ171" s="7">
        <v>2.79742487636232</v>
      </c>
      <c r="BA171" s="7">
        <v>2.7519232744434898</v>
      </c>
      <c r="BB171" s="7">
        <v>2.7041747489321901</v>
      </c>
      <c r="BC171" s="7">
        <v>2.6559099376241999</v>
      </c>
      <c r="BD171" s="7">
        <v>2.6566899131573298</v>
      </c>
      <c r="BE171" s="7">
        <v>2.6596622567593</v>
      </c>
      <c r="BF171" s="7">
        <v>2.6604418911307</v>
      </c>
      <c r="BG171" s="7">
        <v>2.6531239164834002</v>
      </c>
      <c r="BH171" s="7">
        <v>2.63602874191049</v>
      </c>
      <c r="BI171" s="7">
        <v>2.6474809071481098</v>
      </c>
      <c r="BJ171" s="7">
        <v>2.6490141931645801</v>
      </c>
      <c r="BK171" s="7">
        <v>2.6454349303103202</v>
      </c>
      <c r="BL171" s="7">
        <v>2.6420241790819299</v>
      </c>
    </row>
    <row r="172" spans="1:64">
      <c r="A172" s="7" t="s">
        <v>330</v>
      </c>
      <c r="B172" s="7" t="s">
        <v>754</v>
      </c>
      <c r="C172" s="7" t="s">
        <v>528</v>
      </c>
      <c r="D172" s="7" t="s">
        <v>529</v>
      </c>
      <c r="E172" s="7">
        <v>3.41700763834594</v>
      </c>
      <c r="F172" s="7">
        <v>3.37198782013024</v>
      </c>
      <c r="G172" s="7">
        <v>3.3327151646817401</v>
      </c>
      <c r="H172" s="7">
        <v>3.2943835980970402</v>
      </c>
      <c r="I172" s="7">
        <v>3.25043371174913</v>
      </c>
      <c r="J172" s="7">
        <v>3.1991827478507999</v>
      </c>
      <c r="K172" s="7">
        <v>3.2161215368530001</v>
      </c>
      <c r="L172" s="7">
        <v>3.22811575377066</v>
      </c>
      <c r="M172" s="7">
        <v>3.24202321949842</v>
      </c>
      <c r="N172" s="7">
        <v>3.2672382568902698</v>
      </c>
      <c r="O172" s="7">
        <v>3.30808650876225</v>
      </c>
      <c r="P172" s="7">
        <v>3.3752611202255398</v>
      </c>
      <c r="Q172" s="7">
        <v>3.4427716665708599</v>
      </c>
      <c r="R172" s="7">
        <v>3.5023348438897202</v>
      </c>
      <c r="S172" s="7">
        <v>3.5452641978370298</v>
      </c>
      <c r="T172" s="7">
        <v>3.5684782679299398</v>
      </c>
      <c r="U172" s="7">
        <v>3.5837608909805998</v>
      </c>
      <c r="V172" s="7">
        <v>3.5869570656290501</v>
      </c>
      <c r="W172" s="7">
        <v>3.5848721454252401</v>
      </c>
      <c r="X172" s="7">
        <v>3.5846351319696099</v>
      </c>
      <c r="Y172" s="7">
        <v>3.5903170621140501</v>
      </c>
      <c r="Z172" s="7">
        <v>3.6217977880096401</v>
      </c>
      <c r="AA172" s="7">
        <v>3.6508416607290202</v>
      </c>
      <c r="AB172" s="7">
        <v>3.6749404025419601</v>
      </c>
      <c r="AC172" s="7">
        <v>3.69118615235167</v>
      </c>
      <c r="AD172" s="7">
        <v>3.6991646925458399</v>
      </c>
      <c r="AE172" s="7">
        <v>3.70630123379655</v>
      </c>
      <c r="AF172" s="7">
        <v>3.7027902191018001</v>
      </c>
      <c r="AG172" s="7">
        <v>3.6926908059437902</v>
      </c>
      <c r="AH172" s="7">
        <v>3.6832074644926198</v>
      </c>
      <c r="AI172" s="7">
        <v>3.6806626620426202</v>
      </c>
      <c r="AJ172" s="7">
        <v>3.7054823674616202</v>
      </c>
      <c r="AK172" s="7">
        <v>3.73511471238547</v>
      </c>
      <c r="AL172" s="7">
        <v>3.7648439319518099</v>
      </c>
      <c r="AM172" s="7">
        <v>3.78864222250031</v>
      </c>
      <c r="AN172" s="7">
        <v>3.8054566353210499</v>
      </c>
      <c r="AO172" s="7">
        <v>3.8269236378079698</v>
      </c>
      <c r="AP172" s="7">
        <v>3.8370632227466999</v>
      </c>
      <c r="AQ172" s="7">
        <v>3.8467389089605502</v>
      </c>
      <c r="AR172" s="7">
        <v>3.8702460909344198</v>
      </c>
      <c r="AS172" s="7">
        <v>3.9150467290243398</v>
      </c>
      <c r="AT172" s="7">
        <v>4.0299262068742401</v>
      </c>
      <c r="AU172" s="7">
        <v>4.1441952916242997</v>
      </c>
      <c r="AV172" s="7">
        <v>4.2414942997881804</v>
      </c>
      <c r="AW172" s="7">
        <v>4.3243422202807604</v>
      </c>
      <c r="AX172" s="7">
        <v>4.4153601484993903</v>
      </c>
      <c r="AY172" s="7">
        <v>4.5593610340844304</v>
      </c>
      <c r="AZ172" s="7">
        <v>4.6885952552303696</v>
      </c>
      <c r="BA172" s="7">
        <v>4.7881947154806799</v>
      </c>
      <c r="BB172" s="7">
        <v>4.86384371538675</v>
      </c>
      <c r="BC172" s="7">
        <v>4.9381674405891802</v>
      </c>
      <c r="BD172" s="7">
        <v>5.1144710374267097</v>
      </c>
      <c r="BE172" s="7">
        <v>5.3117929018557</v>
      </c>
      <c r="BF172" s="7">
        <v>5.5258585459672203</v>
      </c>
      <c r="BG172" s="7">
        <v>5.7486082364305</v>
      </c>
      <c r="BH172" s="7">
        <v>5.9755748760148402</v>
      </c>
      <c r="BI172" s="7">
        <v>6.20310400110752</v>
      </c>
      <c r="BJ172" s="7">
        <v>6.4339520211868004</v>
      </c>
      <c r="BK172" s="7">
        <v>6.6717546254788598</v>
      </c>
      <c r="BL172" s="7">
        <v>6.9207713092958398</v>
      </c>
    </row>
    <row r="173" spans="1:64">
      <c r="A173" s="7" t="s">
        <v>755</v>
      </c>
      <c r="B173" s="7" t="s">
        <v>756</v>
      </c>
      <c r="C173" s="7" t="s">
        <v>528</v>
      </c>
      <c r="D173" s="7" t="s">
        <v>529</v>
      </c>
      <c r="E173" s="7">
        <v>8.9879341995673006</v>
      </c>
      <c r="F173" s="7">
        <v>9.0561690395974299</v>
      </c>
      <c r="G173" s="7">
        <v>9.1160553225216994</v>
      </c>
      <c r="H173" s="7">
        <v>9.1745090274893606</v>
      </c>
      <c r="I173" s="7">
        <v>9.2366165593729299</v>
      </c>
      <c r="J173" s="7">
        <v>9.3034417832006806</v>
      </c>
      <c r="K173" s="7">
        <v>9.4103496376803601</v>
      </c>
      <c r="L173" s="7">
        <v>9.5203284823684093</v>
      </c>
      <c r="M173" s="7">
        <v>9.6345711131447196</v>
      </c>
      <c r="N173" s="7">
        <v>9.7495264264518404</v>
      </c>
      <c r="O173" s="7">
        <v>9.8597367037716506</v>
      </c>
      <c r="P173" s="7">
        <v>9.9997306388325207</v>
      </c>
      <c r="Q173" s="7">
        <v>10.128675702215901</v>
      </c>
      <c r="R173" s="7">
        <v>10.2555255931152</v>
      </c>
      <c r="S173" s="7">
        <v>10.385348052681101</v>
      </c>
      <c r="T173" s="7">
        <v>10.5152152475275</v>
      </c>
      <c r="U173" s="7">
        <v>10.6754707084845</v>
      </c>
      <c r="V173" s="7">
        <v>10.837948742629299</v>
      </c>
      <c r="W173" s="7">
        <v>11.0075622091969</v>
      </c>
      <c r="X173" s="7">
        <v>11.1803644433827</v>
      </c>
      <c r="Y173" s="7">
        <v>11.349242305334799</v>
      </c>
      <c r="Z173" s="7">
        <v>11.481836901393301</v>
      </c>
      <c r="AA173" s="7">
        <v>11.598133729577899</v>
      </c>
      <c r="AB173" s="7">
        <v>11.709323289038799</v>
      </c>
      <c r="AC173" s="7">
        <v>11.8251981312045</v>
      </c>
      <c r="AD173" s="7">
        <v>11.9479884379707</v>
      </c>
      <c r="AE173" s="7">
        <v>12.072497520772099</v>
      </c>
      <c r="AF173" s="7">
        <v>12.191164226015999</v>
      </c>
      <c r="AG173" s="7">
        <v>12.3035383057088</v>
      </c>
      <c r="AH173" s="7">
        <v>12.403912562311101</v>
      </c>
      <c r="AI173" s="7">
        <v>12.4904571669103</v>
      </c>
      <c r="AJ173" s="7">
        <v>12.5460726307599</v>
      </c>
      <c r="AK173" s="7">
        <v>12.582241387797399</v>
      </c>
      <c r="AL173" s="7">
        <v>12.602170242424799</v>
      </c>
      <c r="AM173" s="7">
        <v>12.605668580170899</v>
      </c>
      <c r="AN173" s="7">
        <v>12.592354409551699</v>
      </c>
      <c r="AO173" s="7">
        <v>12.5580282802015</v>
      </c>
      <c r="AP173" s="7">
        <v>12.511869372777999</v>
      </c>
      <c r="AQ173" s="7">
        <v>12.4589401522326</v>
      </c>
      <c r="AR173" s="7">
        <v>12.4048317009503</v>
      </c>
      <c r="AS173" s="7">
        <v>12.3564201414585</v>
      </c>
      <c r="AT173" s="7">
        <v>12.349155727536701</v>
      </c>
      <c r="AU173" s="7">
        <v>12.3383561163105</v>
      </c>
      <c r="AV173" s="7">
        <v>12.3352213820808</v>
      </c>
      <c r="AW173" s="7">
        <v>12.3507558351457</v>
      </c>
      <c r="AX173" s="7">
        <v>12.390986873706</v>
      </c>
      <c r="AY173" s="7">
        <v>12.468287109819</v>
      </c>
      <c r="AZ173" s="7">
        <v>12.5668357308015</v>
      </c>
      <c r="BA173" s="7">
        <v>12.6973001228373</v>
      </c>
      <c r="BB173" s="7">
        <v>12.871841752150001</v>
      </c>
      <c r="BC173" s="7">
        <v>13.0978416653001</v>
      </c>
      <c r="BD173" s="7">
        <v>13.369488657689301</v>
      </c>
      <c r="BE173" s="7">
        <v>13.685178582556199</v>
      </c>
      <c r="BF173" s="7">
        <v>14.0346332413189</v>
      </c>
      <c r="BG173" s="7">
        <v>14.4035099764635</v>
      </c>
      <c r="BH173" s="7">
        <v>14.7842332942162</v>
      </c>
      <c r="BI173" s="7">
        <v>15.1766210170682</v>
      </c>
      <c r="BJ173" s="7">
        <v>15.563215374485599</v>
      </c>
      <c r="BK173" s="7">
        <v>15.952764740810199</v>
      </c>
      <c r="BL173" s="7">
        <v>16.357391910238999</v>
      </c>
    </row>
    <row r="174" spans="1:64">
      <c r="A174" s="7" t="s">
        <v>247</v>
      </c>
      <c r="B174" s="7" t="s">
        <v>757</v>
      </c>
      <c r="C174" s="7" t="s">
        <v>528</v>
      </c>
      <c r="D174" s="7" t="s">
        <v>529</v>
      </c>
      <c r="E174" s="7">
        <v>3.9328730789003101</v>
      </c>
      <c r="F174" s="7">
        <v>3.9185003673305299</v>
      </c>
      <c r="G174" s="7">
        <v>3.8987242807634801</v>
      </c>
      <c r="H174" s="7">
        <v>3.87346930991129</v>
      </c>
      <c r="I174" s="7">
        <v>3.8467592831098099</v>
      </c>
      <c r="J174" s="7">
        <v>3.81797528273029</v>
      </c>
      <c r="K174" s="7">
        <v>3.8223243117462098</v>
      </c>
      <c r="L174" s="7">
        <v>3.8228020082580598</v>
      </c>
      <c r="M174" s="7">
        <v>3.8157693988534098</v>
      </c>
      <c r="N174" s="7">
        <v>3.79605531420057</v>
      </c>
      <c r="O174" s="7">
        <v>3.7609988880312302</v>
      </c>
      <c r="P174" s="7">
        <v>3.7490176339163801</v>
      </c>
      <c r="Q174" s="7">
        <v>3.7192821747426201</v>
      </c>
      <c r="R174" s="7">
        <v>3.6791532870821801</v>
      </c>
      <c r="S174" s="7">
        <v>3.6360267547077001</v>
      </c>
      <c r="T174" s="7">
        <v>3.59481433579381</v>
      </c>
      <c r="U174" s="7">
        <v>3.5976979181790898</v>
      </c>
      <c r="V174" s="7">
        <v>3.5985481733329601</v>
      </c>
      <c r="W174" s="7">
        <v>3.5960503206427199</v>
      </c>
      <c r="X174" s="7">
        <v>3.58708533380466</v>
      </c>
      <c r="Y174" s="7">
        <v>3.57105377852697</v>
      </c>
      <c r="Z174" s="7">
        <v>3.5816940980127501</v>
      </c>
      <c r="AA174" s="7">
        <v>3.5831016809277698</v>
      </c>
      <c r="AB174" s="7">
        <v>3.5774880880003401</v>
      </c>
      <c r="AC174" s="7">
        <v>3.5651508802963798</v>
      </c>
      <c r="AD174" s="7">
        <v>3.5464733905994898</v>
      </c>
      <c r="AE174" s="7">
        <v>3.5291565316695799</v>
      </c>
      <c r="AF174" s="7">
        <v>3.5050594615934001</v>
      </c>
      <c r="AG174" s="7">
        <v>3.4792927388413002</v>
      </c>
      <c r="AH174" s="7">
        <v>3.45632426894467</v>
      </c>
      <c r="AI174" s="7">
        <v>3.43979538071261</v>
      </c>
      <c r="AJ174" s="7">
        <v>3.4491610606426</v>
      </c>
      <c r="AK174" s="7">
        <v>3.45751167797658</v>
      </c>
      <c r="AL174" s="7">
        <v>3.4617044166263198</v>
      </c>
      <c r="AM174" s="7">
        <v>3.45717046252659</v>
      </c>
      <c r="AN174" s="7">
        <v>3.4424230510515299</v>
      </c>
      <c r="AO174" s="7">
        <v>3.4249581273769398</v>
      </c>
      <c r="AP174" s="7">
        <v>3.39245667926164</v>
      </c>
      <c r="AQ174" s="7">
        <v>3.34809969052441</v>
      </c>
      <c r="AR174" s="7">
        <v>3.2953314295530398</v>
      </c>
      <c r="AS174" s="7">
        <v>3.2365395406478799</v>
      </c>
      <c r="AT174" s="7">
        <v>3.3358520611162499</v>
      </c>
      <c r="AU174" s="7">
        <v>3.4391687275826399</v>
      </c>
      <c r="AV174" s="7">
        <v>3.54703831640074</v>
      </c>
      <c r="AW174" s="7">
        <v>3.6566731926960898</v>
      </c>
      <c r="AX174" s="7">
        <v>3.7645486813322901</v>
      </c>
      <c r="AY174" s="7">
        <v>3.8445871465624299</v>
      </c>
      <c r="AZ174" s="7">
        <v>3.9187366746506598</v>
      </c>
      <c r="BA174" s="7">
        <v>3.9892453437760902</v>
      </c>
      <c r="BB174" s="7">
        <v>4.0568099473149104</v>
      </c>
      <c r="BC174" s="7">
        <v>4.1216702833674903</v>
      </c>
      <c r="BD174" s="7">
        <v>4.05383600300088</v>
      </c>
      <c r="BE174" s="7">
        <v>3.97961894182705</v>
      </c>
      <c r="BF174" s="7">
        <v>3.9011725053145101</v>
      </c>
      <c r="BG174" s="7">
        <v>3.8208903490463499</v>
      </c>
      <c r="BH174" s="7">
        <v>3.7413214543670099</v>
      </c>
      <c r="BI174" s="7">
        <v>3.70446861890618</v>
      </c>
      <c r="BJ174" s="7">
        <v>3.6688915868549201</v>
      </c>
      <c r="BK174" s="7">
        <v>3.6360316807451398</v>
      </c>
      <c r="BL174" s="7">
        <v>3.6080544230776899</v>
      </c>
    </row>
    <row r="175" spans="1:64">
      <c r="A175" s="7" t="s">
        <v>63</v>
      </c>
      <c r="B175" s="7" t="s">
        <v>758</v>
      </c>
      <c r="C175" s="7" t="s">
        <v>528</v>
      </c>
      <c r="D175" s="7" t="s">
        <v>529</v>
      </c>
      <c r="E175" s="7">
        <v>3.6499436302142101</v>
      </c>
      <c r="F175" s="7">
        <v>3.6434031569542298</v>
      </c>
      <c r="G175" s="7">
        <v>3.6254175779278501</v>
      </c>
      <c r="H175" s="7">
        <v>3.6028170653628999</v>
      </c>
      <c r="I175" s="7">
        <v>3.57421059167523</v>
      </c>
      <c r="J175" s="7">
        <v>3.5394736842105301</v>
      </c>
      <c r="K175" s="7">
        <v>3.5448199304058199</v>
      </c>
      <c r="L175" s="7">
        <v>3.5338447606457701</v>
      </c>
      <c r="M175" s="7">
        <v>3.5260473181961101</v>
      </c>
      <c r="N175" s="7">
        <v>3.5376894312143299</v>
      </c>
      <c r="O175" s="7">
        <v>3.5670882230070999</v>
      </c>
      <c r="P175" s="7">
        <v>3.6674861149048499</v>
      </c>
      <c r="Q175" s="7">
        <v>3.7822653586585999</v>
      </c>
      <c r="R175" s="7">
        <v>3.8968048359240099</v>
      </c>
      <c r="S175" s="7">
        <v>3.9962751309275601</v>
      </c>
      <c r="T175" s="7">
        <v>4.0755696124792697</v>
      </c>
      <c r="U175" s="7">
        <v>4.1409225403024497</v>
      </c>
      <c r="V175" s="7">
        <v>4.1921873863388397</v>
      </c>
      <c r="W175" s="7">
        <v>4.2374512557655404</v>
      </c>
      <c r="X175" s="7">
        <v>4.26566177294632</v>
      </c>
      <c r="Y175" s="7">
        <v>4.2874662404233002</v>
      </c>
      <c r="Z175" s="7">
        <v>4.3777348122519602</v>
      </c>
      <c r="AA175" s="7">
        <v>4.4457819239642902</v>
      </c>
      <c r="AB175" s="7">
        <v>4.4998878820255097</v>
      </c>
      <c r="AC175" s="7">
        <v>4.5516335278086704</v>
      </c>
      <c r="AD175" s="7">
        <v>4.6063007270069596</v>
      </c>
      <c r="AE175" s="7">
        <v>4.6695211751480903</v>
      </c>
      <c r="AF175" s="7">
        <v>4.7348202297478696</v>
      </c>
      <c r="AG175" s="7">
        <v>4.8033386900651998</v>
      </c>
      <c r="AH175" s="7">
        <v>4.8696840880884</v>
      </c>
      <c r="AI175" s="7">
        <v>4.93319086981026</v>
      </c>
      <c r="AJ175" s="7">
        <v>4.9089115271659303</v>
      </c>
      <c r="AK175" s="7">
        <v>4.8847890176159003</v>
      </c>
      <c r="AL175" s="7">
        <v>4.85938521909745</v>
      </c>
      <c r="AM175" s="7">
        <v>4.8315769914793103</v>
      </c>
      <c r="AN175" s="7">
        <v>4.7911719513898596</v>
      </c>
      <c r="AO175" s="7">
        <v>4.9646892655367196</v>
      </c>
      <c r="AP175" s="7">
        <v>5.11696122291288</v>
      </c>
      <c r="AQ175" s="7">
        <v>5.2577190756334797</v>
      </c>
      <c r="AR175" s="7">
        <v>5.3976952287852002</v>
      </c>
      <c r="AS175" s="7">
        <v>5.5465805061927798</v>
      </c>
      <c r="AT175" s="7">
        <v>5.6204936499121896</v>
      </c>
      <c r="AU175" s="7">
        <v>5.7135381094721502</v>
      </c>
      <c r="AV175" s="7">
        <v>5.8252342482246</v>
      </c>
      <c r="AW175" s="7">
        <v>5.9544921698878799</v>
      </c>
      <c r="AX175" s="7">
        <v>6.0970555146716698</v>
      </c>
      <c r="AY175" s="7">
        <v>6.2784978952194397</v>
      </c>
      <c r="AZ175" s="7">
        <v>6.4628016980984802</v>
      </c>
      <c r="BA175" s="7">
        <v>6.6543707817345297</v>
      </c>
      <c r="BB175" s="7">
        <v>6.8700641781794198</v>
      </c>
      <c r="BC175" s="7">
        <v>7.11127414437121</v>
      </c>
      <c r="BD175" s="7">
        <v>7.3502065713818903</v>
      </c>
      <c r="BE175" s="7">
        <v>7.6189416580664702</v>
      </c>
      <c r="BF175" s="7">
        <v>7.9007122259141198</v>
      </c>
      <c r="BG175" s="7">
        <v>8.1751257754753706</v>
      </c>
      <c r="BH175" s="7">
        <v>8.4374596498994698</v>
      </c>
      <c r="BI175" s="7">
        <v>8.6895631147630699</v>
      </c>
      <c r="BJ175" s="7">
        <v>8.9316254735702696</v>
      </c>
      <c r="BK175" s="7">
        <v>9.1741579253767096</v>
      </c>
      <c r="BL175" s="7">
        <v>9.4267020335985894</v>
      </c>
    </row>
    <row r="176" spans="1:64">
      <c r="A176" s="7" t="s">
        <v>148</v>
      </c>
      <c r="B176" s="7" t="s">
        <v>759</v>
      </c>
      <c r="C176" s="7" t="s">
        <v>528</v>
      </c>
      <c r="D176" s="7" t="s">
        <v>529</v>
      </c>
      <c r="E176" s="7">
        <v>1.1305301874075599</v>
      </c>
      <c r="F176" s="7">
        <v>1.19383557360958</v>
      </c>
      <c r="G176" s="7">
        <v>1.2514812325192299</v>
      </c>
      <c r="H176" s="7">
        <v>1.30385113075869</v>
      </c>
      <c r="I176" s="7">
        <v>1.3517397561745901</v>
      </c>
      <c r="J176" s="7">
        <v>1.39587038404831</v>
      </c>
      <c r="K176" s="7">
        <v>1.44400531981053</v>
      </c>
      <c r="L176" s="7">
        <v>1.4863948007427501</v>
      </c>
      <c r="M176" s="7">
        <v>1.52429907922908</v>
      </c>
      <c r="N176" s="7">
        <v>1.5594878802132399</v>
      </c>
      <c r="O176" s="7">
        <v>1.59320930669767</v>
      </c>
      <c r="P176" s="7">
        <v>1.63805943439267</v>
      </c>
      <c r="Q176" s="7">
        <v>1.67915663411159</v>
      </c>
      <c r="R176" s="7">
        <v>1.7159610138488199</v>
      </c>
      <c r="S176" s="7">
        <v>1.74771930952202</v>
      </c>
      <c r="T176" s="7">
        <v>1.7744271342721201</v>
      </c>
      <c r="U176" s="7">
        <v>1.8143103624403401</v>
      </c>
      <c r="V176" s="7">
        <v>1.84877383675159</v>
      </c>
      <c r="W176" s="7">
        <v>1.87872878075636</v>
      </c>
      <c r="X176" s="7">
        <v>1.90452850545726</v>
      </c>
      <c r="Y176" s="7">
        <v>1.9262635323002</v>
      </c>
      <c r="Z176" s="7">
        <v>1.9634456872935999</v>
      </c>
      <c r="AA176" s="7">
        <v>1.99756507543206</v>
      </c>
      <c r="AB176" s="7">
        <v>2.0295341710472399</v>
      </c>
      <c r="AC176" s="7">
        <v>2.0609708528064399</v>
      </c>
      <c r="AD176" s="7">
        <v>2.09334966455306</v>
      </c>
      <c r="AE176" s="7">
        <v>2.1328626977013099</v>
      </c>
      <c r="AF176" s="7">
        <v>2.1740379206114699</v>
      </c>
      <c r="AG176" s="7">
        <v>2.2158506275408398</v>
      </c>
      <c r="AH176" s="7">
        <v>2.25675412535209</v>
      </c>
      <c r="AI176" s="7">
        <v>2.2958563604399398</v>
      </c>
      <c r="AJ176" s="7">
        <v>2.3252281560455201</v>
      </c>
      <c r="AK176" s="7">
        <v>2.3522050901331499</v>
      </c>
      <c r="AL176" s="7">
        <v>2.3767740254915002</v>
      </c>
      <c r="AM176" s="7">
        <v>2.3985658428727099</v>
      </c>
      <c r="AN176" s="7">
        <v>2.4175346417305801</v>
      </c>
      <c r="AO176" s="7">
        <v>2.4252136904348802</v>
      </c>
      <c r="AP176" s="7">
        <v>2.4308519747252002</v>
      </c>
      <c r="AQ176" s="7">
        <v>2.4349698019555999</v>
      </c>
      <c r="AR176" s="7">
        <v>2.4378773930417399</v>
      </c>
      <c r="AS176" s="7">
        <v>2.4401148050528301</v>
      </c>
      <c r="AT176" s="7">
        <v>2.4384996976946902</v>
      </c>
      <c r="AU176" s="7">
        <v>2.4361313711430101</v>
      </c>
      <c r="AV176" s="7">
        <v>2.4348386272468399</v>
      </c>
      <c r="AW176" s="7">
        <v>2.4368508833973901</v>
      </c>
      <c r="AX176" s="7">
        <v>2.4432148428265101</v>
      </c>
      <c r="AY176" s="7">
        <v>2.4556187226345401</v>
      </c>
      <c r="AZ176" s="7">
        <v>2.4689284914900802</v>
      </c>
      <c r="BA176" s="7">
        <v>2.4819571398634102</v>
      </c>
      <c r="BB176" s="7">
        <v>2.4935093330340701</v>
      </c>
      <c r="BC176" s="7">
        <v>2.5032578606993101</v>
      </c>
      <c r="BD176" s="7">
        <v>2.52222554488913</v>
      </c>
      <c r="BE176" s="7">
        <v>2.53848086086087</v>
      </c>
      <c r="BF176" s="7">
        <v>2.55260931240722</v>
      </c>
      <c r="BG176" s="7">
        <v>2.5648721875196698</v>
      </c>
      <c r="BH176" s="7">
        <v>2.5754608504302898</v>
      </c>
      <c r="BI176" s="7">
        <v>2.58428601788329</v>
      </c>
      <c r="BJ176" s="7">
        <v>2.5907605929753501</v>
      </c>
      <c r="BK176" s="7">
        <v>2.5950078826985301</v>
      </c>
      <c r="BL176" s="7">
        <v>2.5967114264834898</v>
      </c>
    </row>
    <row r="177" spans="1:64">
      <c r="A177" s="7" t="s">
        <v>296</v>
      </c>
      <c r="B177" s="7" t="s">
        <v>760</v>
      </c>
      <c r="C177" s="7" t="s">
        <v>528</v>
      </c>
      <c r="D177" s="7" t="s">
        <v>529</v>
      </c>
      <c r="E177" s="7">
        <v>2.8240220346029501</v>
      </c>
      <c r="F177" s="7">
        <v>2.8596224742753802</v>
      </c>
      <c r="G177" s="7">
        <v>2.8845505730385299</v>
      </c>
      <c r="H177" s="7">
        <v>2.89608167596008</v>
      </c>
      <c r="I177" s="7">
        <v>2.8909347183306999</v>
      </c>
      <c r="J177" s="7">
        <v>2.86897196474595</v>
      </c>
      <c r="K177" s="7">
        <v>2.8866585563626299</v>
      </c>
      <c r="L177" s="7">
        <v>2.8885871185510901</v>
      </c>
      <c r="M177" s="7">
        <v>2.8779059531722302</v>
      </c>
      <c r="N177" s="7">
        <v>2.8578885637433702</v>
      </c>
      <c r="O177" s="7">
        <v>2.8306811543337802</v>
      </c>
      <c r="P177" s="7">
        <v>2.8459421676705001</v>
      </c>
      <c r="Q177" s="7">
        <v>2.8505939950575598</v>
      </c>
      <c r="R177" s="7">
        <v>2.8457218189417302</v>
      </c>
      <c r="S177" s="7">
        <v>2.8323459097357802</v>
      </c>
      <c r="T177" s="7">
        <v>2.81167611513425</v>
      </c>
      <c r="U177" s="7">
        <v>2.8187874227373699</v>
      </c>
      <c r="V177" s="7">
        <v>2.8178167540058601</v>
      </c>
      <c r="W177" s="7">
        <v>2.8105097769995302</v>
      </c>
      <c r="X177" s="7">
        <v>2.7988079392968102</v>
      </c>
      <c r="Y177" s="7">
        <v>2.7844958311991999</v>
      </c>
      <c r="Z177" s="7">
        <v>2.81060563462316</v>
      </c>
      <c r="AA177" s="7">
        <v>2.83016460317624</v>
      </c>
      <c r="AB177" s="7">
        <v>2.8436612099199601</v>
      </c>
      <c r="AC177" s="7">
        <v>2.85164334310574</v>
      </c>
      <c r="AD177" s="7">
        <v>2.8550580261296901</v>
      </c>
      <c r="AE177" s="7">
        <v>2.8740952502855999</v>
      </c>
      <c r="AF177" s="7">
        <v>2.8854795982265702</v>
      </c>
      <c r="AG177" s="7">
        <v>2.8900217578859899</v>
      </c>
      <c r="AH177" s="7">
        <v>2.8882896712525201</v>
      </c>
      <c r="AI177" s="7">
        <v>2.8812513489569902</v>
      </c>
      <c r="AJ177" s="7">
        <v>2.8951720668317198</v>
      </c>
      <c r="AK177" s="7">
        <v>2.9001771235734699</v>
      </c>
      <c r="AL177" s="7">
        <v>2.8976145871101799</v>
      </c>
      <c r="AM177" s="7">
        <v>2.88853749084703</v>
      </c>
      <c r="AN177" s="7">
        <v>2.8740332122769701</v>
      </c>
      <c r="AO177" s="7">
        <v>2.8779558219456201</v>
      </c>
      <c r="AP177" s="7">
        <v>2.8724582490298598</v>
      </c>
      <c r="AQ177" s="7">
        <v>2.8593250438216602</v>
      </c>
      <c r="AR177" s="7">
        <v>2.8402575973819499</v>
      </c>
      <c r="AS177" s="7">
        <v>2.8166736654104398</v>
      </c>
      <c r="AT177" s="7">
        <v>2.8172988372988601</v>
      </c>
      <c r="AU177" s="7">
        <v>2.8085787003329701</v>
      </c>
      <c r="AV177" s="7">
        <v>2.7920313739818301</v>
      </c>
      <c r="AW177" s="7">
        <v>2.7694555962883398</v>
      </c>
      <c r="AX177" s="7">
        <v>2.7424063379649199</v>
      </c>
      <c r="AY177" s="7">
        <v>2.7561348630573002</v>
      </c>
      <c r="AZ177" s="7">
        <v>2.76245840875047</v>
      </c>
      <c r="BA177" s="7">
        <v>2.76148426884654</v>
      </c>
      <c r="BB177" s="7">
        <v>2.7531870044615498</v>
      </c>
      <c r="BC177" s="7">
        <v>2.7383561228736601</v>
      </c>
      <c r="BD177" s="7">
        <v>2.7536942229387602</v>
      </c>
      <c r="BE177" s="7">
        <v>2.7601371089239599</v>
      </c>
      <c r="BF177" s="7">
        <v>2.75866590358119</v>
      </c>
      <c r="BG177" s="7">
        <v>2.7500483631597299</v>
      </c>
      <c r="BH177" s="7">
        <v>2.7355480905306799</v>
      </c>
      <c r="BI177" s="7">
        <v>2.7460047225901398</v>
      </c>
      <c r="BJ177" s="7">
        <v>2.74913596585596</v>
      </c>
      <c r="BK177" s="7">
        <v>2.7473770053274298</v>
      </c>
      <c r="BL177" s="7">
        <v>2.7430833381920099</v>
      </c>
    </row>
    <row r="178" spans="1:64">
      <c r="A178" s="7" t="s">
        <v>761</v>
      </c>
      <c r="B178" s="7" t="s">
        <v>762</v>
      </c>
      <c r="C178" s="7" t="s">
        <v>528</v>
      </c>
      <c r="D178" s="7" t="s">
        <v>529</v>
      </c>
      <c r="E178" s="7">
        <v>2.52514058480799</v>
      </c>
      <c r="F178" s="7">
        <v>2.5222731937972802</v>
      </c>
      <c r="G178" s="7">
        <v>2.5121528007735399</v>
      </c>
      <c r="H178" s="7">
        <v>2.4972331179087401</v>
      </c>
      <c r="I178" s="7">
        <v>2.4816083481478302</v>
      </c>
      <c r="J178" s="7">
        <v>2.4661317233140299</v>
      </c>
      <c r="K178" s="7">
        <v>2.4760128631842</v>
      </c>
      <c r="L178" s="7">
        <v>2.4832771886198399</v>
      </c>
      <c r="M178" s="7">
        <v>2.4892443466307599</v>
      </c>
      <c r="N178" s="7">
        <v>2.4935751039185998</v>
      </c>
      <c r="O178" s="7">
        <v>2.49527012735855</v>
      </c>
      <c r="P178" s="7">
        <v>2.5161394584621801</v>
      </c>
      <c r="Q178" s="7">
        <v>2.5335922670075699</v>
      </c>
      <c r="R178" s="7">
        <v>2.5487939321612698</v>
      </c>
      <c r="S178" s="7">
        <v>2.56307839855369</v>
      </c>
      <c r="T178" s="7">
        <v>2.5772242761209401</v>
      </c>
      <c r="U178" s="7">
        <v>2.6032030707032701</v>
      </c>
      <c r="V178" s="7">
        <v>2.6293850019209599</v>
      </c>
      <c r="W178" s="7">
        <v>2.6551838189186898</v>
      </c>
      <c r="X178" s="7">
        <v>2.6796930574684801</v>
      </c>
      <c r="Y178" s="7">
        <v>2.7027250492188202</v>
      </c>
      <c r="Z178" s="7">
        <v>2.74039176939056</v>
      </c>
      <c r="AA178" s="7">
        <v>2.7740257003875102</v>
      </c>
      <c r="AB178" s="7">
        <v>2.8074961595465102</v>
      </c>
      <c r="AC178" s="7">
        <v>2.8451189357272701</v>
      </c>
      <c r="AD178" s="7">
        <v>2.88923802084491</v>
      </c>
      <c r="AE178" s="7">
        <v>2.9465908823398599</v>
      </c>
      <c r="AF178" s="7">
        <v>3.0083093948314299</v>
      </c>
      <c r="AG178" s="7">
        <v>3.0726313610724798</v>
      </c>
      <c r="AH178" s="7">
        <v>3.1360107059636699</v>
      </c>
      <c r="AI178" s="7">
        <v>3.1967439763034502</v>
      </c>
      <c r="AJ178" s="7">
        <v>3.2608502078935802</v>
      </c>
      <c r="AK178" s="7">
        <v>3.3192026966588699</v>
      </c>
      <c r="AL178" s="7">
        <v>3.3736493268230801</v>
      </c>
      <c r="AM178" s="7">
        <v>3.42708476365243</v>
      </c>
      <c r="AN178" s="7">
        <v>3.4806655367316699</v>
      </c>
      <c r="AO178" s="7">
        <v>3.5434616914453398</v>
      </c>
      <c r="AP178" s="7">
        <v>3.6059491335452099</v>
      </c>
      <c r="AQ178" s="7">
        <v>3.6686204485885501</v>
      </c>
      <c r="AR178" s="7">
        <v>3.7306453164070001</v>
      </c>
      <c r="AS178" s="7">
        <v>3.7919421648187499</v>
      </c>
      <c r="AT178" s="7">
        <v>3.8683351194064701</v>
      </c>
      <c r="AU178" s="7">
        <v>3.94090963434373</v>
      </c>
      <c r="AV178" s="7">
        <v>4.0123821880010997</v>
      </c>
      <c r="AW178" s="7">
        <v>4.0862936829616796</v>
      </c>
      <c r="AX178" s="7">
        <v>4.16442194719684</v>
      </c>
      <c r="AY178" s="7">
        <v>4.2424021489498198</v>
      </c>
      <c r="AZ178" s="7">
        <v>4.3262007261109199</v>
      </c>
      <c r="BA178" s="7">
        <v>4.4081164096896099</v>
      </c>
      <c r="BB178" s="7">
        <v>4.47657881976341</v>
      </c>
      <c r="BC178" s="7">
        <v>4.5272674669667996</v>
      </c>
      <c r="BD178" s="7">
        <v>4.5609388655572101</v>
      </c>
      <c r="BE178" s="7">
        <v>4.5793699851868599</v>
      </c>
      <c r="BF178" s="7">
        <v>4.6015996484593602</v>
      </c>
      <c r="BG178" s="7">
        <v>4.6537281219053899</v>
      </c>
      <c r="BH178" s="7">
        <v>4.7502908452831596</v>
      </c>
      <c r="BI178" s="7">
        <v>4.8838399396951804</v>
      </c>
      <c r="BJ178" s="7">
        <v>5.0522910027900396</v>
      </c>
      <c r="BK178" s="7">
        <v>5.2474974483802601</v>
      </c>
      <c r="BL178" s="7">
        <v>5.4579923739997298</v>
      </c>
    </row>
    <row r="179" spans="1:64">
      <c r="A179" s="7" t="s">
        <v>411</v>
      </c>
      <c r="B179" s="7" t="s">
        <v>763</v>
      </c>
      <c r="C179" s="7" t="s">
        <v>528</v>
      </c>
      <c r="D179" s="7" t="s">
        <v>529</v>
      </c>
      <c r="E179" s="7">
        <v>8.9097939114582694</v>
      </c>
      <c r="F179" s="7">
        <v>9.0159982395922498</v>
      </c>
      <c r="G179" s="7">
        <v>9.1313675528774993</v>
      </c>
      <c r="H179" s="7">
        <v>9.2538027646882899</v>
      </c>
      <c r="I179" s="7">
        <v>9.37579537751507</v>
      </c>
      <c r="J179" s="7">
        <v>9.4958877706243392</v>
      </c>
      <c r="K179" s="7">
        <v>9.6157081722285405</v>
      </c>
      <c r="L179" s="7">
        <v>9.7317326438604503</v>
      </c>
      <c r="M179" s="7">
        <v>9.8449513633934398</v>
      </c>
      <c r="N179" s="7">
        <v>9.9596522973499706</v>
      </c>
      <c r="O179" s="7">
        <v>10.0796550177154</v>
      </c>
      <c r="P179" s="7">
        <v>10.200592762420699</v>
      </c>
      <c r="Q179" s="7">
        <v>10.3180492320383</v>
      </c>
      <c r="R179" s="7">
        <v>10.433765248657901</v>
      </c>
      <c r="S179" s="7">
        <v>10.548059279607401</v>
      </c>
      <c r="T179" s="7">
        <v>10.661389865932099</v>
      </c>
      <c r="U179" s="7">
        <v>10.8279351067308</v>
      </c>
      <c r="V179" s="7">
        <v>10.9861233605585</v>
      </c>
      <c r="W179" s="7">
        <v>11.133833807921301</v>
      </c>
      <c r="X179" s="7">
        <v>11.264971557568</v>
      </c>
      <c r="Y179" s="7">
        <v>11.377422842063901</v>
      </c>
      <c r="Z179" s="7">
        <v>11.5132261413523</v>
      </c>
      <c r="AA179" s="7">
        <v>11.6181797030433</v>
      </c>
      <c r="AB179" s="7">
        <v>11.710942658341599</v>
      </c>
      <c r="AC179" s="7">
        <v>11.8170479028719</v>
      </c>
      <c r="AD179" s="7">
        <v>11.9505311752163</v>
      </c>
      <c r="AE179" s="7">
        <v>12.098524536757401</v>
      </c>
      <c r="AF179" s="7">
        <v>12.267690932337899</v>
      </c>
      <c r="AG179" s="7">
        <v>12.442576633416</v>
      </c>
      <c r="AH179" s="7">
        <v>12.5997946687175</v>
      </c>
      <c r="AI179" s="7">
        <v>12.728138843554801</v>
      </c>
      <c r="AJ179" s="7">
        <v>12.841830529073</v>
      </c>
      <c r="AK179" s="7">
        <v>12.9259451259678</v>
      </c>
      <c r="AL179" s="7">
        <v>12.991460705477801</v>
      </c>
      <c r="AM179" s="7">
        <v>13.055282280312699</v>
      </c>
      <c r="AN179" s="7">
        <v>13.1285205682418</v>
      </c>
      <c r="AO179" s="7">
        <v>13.223345630461001</v>
      </c>
      <c r="AP179" s="7">
        <v>13.3198577494455</v>
      </c>
      <c r="AQ179" s="7">
        <v>13.415930129768601</v>
      </c>
      <c r="AR179" s="7">
        <v>13.5043092672089</v>
      </c>
      <c r="AS179" s="7">
        <v>13.5820825422882</v>
      </c>
      <c r="AT179" s="7">
        <v>13.698048347015099</v>
      </c>
      <c r="AU179" s="7">
        <v>13.801322193086399</v>
      </c>
      <c r="AV179" s="7">
        <v>13.900918532498499</v>
      </c>
      <c r="AW179" s="7">
        <v>14.008488392896901</v>
      </c>
      <c r="AX179" s="7">
        <v>14.1336632786217</v>
      </c>
      <c r="AY179" s="7">
        <v>14.328844896718101</v>
      </c>
      <c r="AZ179" s="7">
        <v>14.535706961828399</v>
      </c>
      <c r="BA179" s="7">
        <v>14.77371218819</v>
      </c>
      <c r="BB179" s="7">
        <v>15.0692577388947</v>
      </c>
      <c r="BC179" s="7">
        <v>15.437474153950401</v>
      </c>
      <c r="BD179" s="7">
        <v>15.888955277311</v>
      </c>
      <c r="BE179" s="7">
        <v>16.3940104241108</v>
      </c>
      <c r="BF179" s="7">
        <v>16.925001700952699</v>
      </c>
      <c r="BG179" s="7">
        <v>17.4415449959725</v>
      </c>
      <c r="BH179" s="7">
        <v>17.9201887959494</v>
      </c>
      <c r="BI179" s="7">
        <v>18.371661289672002</v>
      </c>
      <c r="BJ179" s="7">
        <v>18.792132021043901</v>
      </c>
      <c r="BK179" s="7">
        <v>19.196192633338701</v>
      </c>
      <c r="BL179" s="7">
        <v>19.6053197232518</v>
      </c>
    </row>
    <row r="180" spans="1:64">
      <c r="A180" s="7" t="s">
        <v>276</v>
      </c>
      <c r="B180" s="7" t="s">
        <v>764</v>
      </c>
      <c r="C180" s="7" t="s">
        <v>528</v>
      </c>
      <c r="D180" s="7" t="s">
        <v>529</v>
      </c>
      <c r="E180" s="7">
        <v>11.0370196066609</v>
      </c>
      <c r="F180" s="7">
        <v>11.210014770934199</v>
      </c>
      <c r="G180" s="7">
        <v>11.4012107023228</v>
      </c>
      <c r="H180" s="7">
        <v>11.602560379241099</v>
      </c>
      <c r="I180" s="7">
        <v>11.796775890510601</v>
      </c>
      <c r="J180" s="7">
        <v>11.976706440633199</v>
      </c>
      <c r="K180" s="7">
        <v>12.1800188687186</v>
      </c>
      <c r="L180" s="7">
        <v>12.359532749887199</v>
      </c>
      <c r="M180" s="7">
        <v>12.5233873138351</v>
      </c>
      <c r="N180" s="7">
        <v>12.6851965480591</v>
      </c>
      <c r="O180" s="7">
        <v>12.8522262297281</v>
      </c>
      <c r="P180" s="7">
        <v>13.0112932041301</v>
      </c>
      <c r="Q180" s="7">
        <v>13.1724510483066</v>
      </c>
      <c r="R180" s="7">
        <v>13.3364656955839</v>
      </c>
      <c r="S180" s="7">
        <v>13.5027840494402</v>
      </c>
      <c r="T180" s="7">
        <v>13.673447136511699</v>
      </c>
      <c r="U180" s="7">
        <v>13.895629395588999</v>
      </c>
      <c r="V180" s="7">
        <v>14.112522964248701</v>
      </c>
      <c r="W180" s="7">
        <v>14.324606700412399</v>
      </c>
      <c r="X180" s="7">
        <v>14.5306697884636</v>
      </c>
      <c r="Y180" s="7">
        <v>14.7291925064536</v>
      </c>
      <c r="Z180" s="7">
        <v>14.958356642017399</v>
      </c>
      <c r="AA180" s="7">
        <v>15.156322621269201</v>
      </c>
      <c r="AB180" s="7">
        <v>15.3361126028437</v>
      </c>
      <c r="AC180" s="7">
        <v>15.513374194228099</v>
      </c>
      <c r="AD180" s="7">
        <v>15.694209513123299</v>
      </c>
      <c r="AE180" s="7">
        <v>15.8731563549181</v>
      </c>
      <c r="AF180" s="7">
        <v>16.0461221580867</v>
      </c>
      <c r="AG180" s="7">
        <v>16.197539399985601</v>
      </c>
      <c r="AH180" s="7">
        <v>16.304474882646598</v>
      </c>
      <c r="AI180" s="7">
        <v>16.3559544509022</v>
      </c>
      <c r="AJ180" s="7">
        <v>16.371021140558199</v>
      </c>
      <c r="AK180" s="7">
        <v>16.3353315397387</v>
      </c>
      <c r="AL180" s="7">
        <v>16.256045003831598</v>
      </c>
      <c r="AM180" s="7">
        <v>16.144268895330399</v>
      </c>
      <c r="AN180" s="7">
        <v>16.009475623397801</v>
      </c>
      <c r="AO180" s="7">
        <v>15.8893419366117</v>
      </c>
      <c r="AP180" s="7">
        <v>15.7463969330325</v>
      </c>
      <c r="AQ180" s="7">
        <v>15.5880648078488</v>
      </c>
      <c r="AR180" s="7">
        <v>15.4221140615878</v>
      </c>
      <c r="AS180" s="7">
        <v>15.25643496074</v>
      </c>
      <c r="AT180" s="7">
        <v>15.147027123826501</v>
      </c>
      <c r="AU180" s="7">
        <v>15.0349129645081</v>
      </c>
      <c r="AV180" s="7">
        <v>14.933395417961901</v>
      </c>
      <c r="AW180" s="7">
        <v>14.8568770396506</v>
      </c>
      <c r="AX180" s="7">
        <v>14.815049076454301</v>
      </c>
      <c r="AY180" s="7">
        <v>14.768968246053801</v>
      </c>
      <c r="AZ180" s="7">
        <v>14.733879419468799</v>
      </c>
      <c r="BA180" s="7">
        <v>14.7250513988731</v>
      </c>
      <c r="BB180" s="7">
        <v>14.7697213585346</v>
      </c>
      <c r="BC180" s="7">
        <v>14.887334477037699</v>
      </c>
      <c r="BD180" s="7">
        <v>15.1103705694648</v>
      </c>
      <c r="BE180" s="7">
        <v>15.4039853529593</v>
      </c>
      <c r="BF180" s="7">
        <v>15.7314711912991</v>
      </c>
      <c r="BG180" s="7">
        <v>16.0400523893654</v>
      </c>
      <c r="BH180" s="7">
        <v>16.303033403361201</v>
      </c>
      <c r="BI180" s="7">
        <v>16.594219444904098</v>
      </c>
      <c r="BJ180" s="7">
        <v>16.8349720164506</v>
      </c>
      <c r="BK180" s="7">
        <v>17.0492221563211</v>
      </c>
      <c r="BL180" s="7">
        <v>17.272665921403</v>
      </c>
    </row>
    <row r="181" spans="1:64">
      <c r="A181" s="7" t="s">
        <v>366</v>
      </c>
      <c r="B181" s="7" t="s">
        <v>765</v>
      </c>
      <c r="C181" s="7" t="s">
        <v>528</v>
      </c>
      <c r="D181" s="7" t="s">
        <v>529</v>
      </c>
      <c r="E181" s="7">
        <v>2.5414223581278699</v>
      </c>
      <c r="F181" s="7">
        <v>2.6008973763604399</v>
      </c>
      <c r="G181" s="7">
        <v>2.6427601648400398</v>
      </c>
      <c r="H181" s="7">
        <v>2.6717692221155298</v>
      </c>
      <c r="I181" s="7">
        <v>2.6952604732562699</v>
      </c>
      <c r="J181" s="7">
        <v>2.7162889850934699</v>
      </c>
      <c r="K181" s="7">
        <v>2.7749402127307099</v>
      </c>
      <c r="L181" s="7">
        <v>2.8285244084429002</v>
      </c>
      <c r="M181" s="7">
        <v>2.8751384875879999</v>
      </c>
      <c r="N181" s="7">
        <v>2.9120918955467601</v>
      </c>
      <c r="O181" s="7">
        <v>2.9386500252678598</v>
      </c>
      <c r="P181" s="7">
        <v>3.00069409384077</v>
      </c>
      <c r="Q181" s="7">
        <v>3.0532045260562901</v>
      </c>
      <c r="R181" s="7">
        <v>3.0952118258919898</v>
      </c>
      <c r="S181" s="7">
        <v>3.1258234167932102</v>
      </c>
      <c r="T181" s="7">
        <v>3.1452488377927601</v>
      </c>
      <c r="U181" s="7">
        <v>3.1960051520936901</v>
      </c>
      <c r="V181" s="7">
        <v>3.2350774164887901</v>
      </c>
      <c r="W181" s="7">
        <v>3.2631008818801601</v>
      </c>
      <c r="X181" s="7">
        <v>3.28089752290823</v>
      </c>
      <c r="Y181" s="7">
        <v>3.2895496537719202</v>
      </c>
      <c r="Z181" s="7">
        <v>3.32702120030741</v>
      </c>
      <c r="AA181" s="7">
        <v>3.35491474548571</v>
      </c>
      <c r="AB181" s="7">
        <v>3.3748209773575799</v>
      </c>
      <c r="AC181" s="7">
        <v>3.3885353658294601</v>
      </c>
      <c r="AD181" s="7">
        <v>3.3975291710734901</v>
      </c>
      <c r="AE181" s="7">
        <v>3.43853389794574</v>
      </c>
      <c r="AF181" s="7">
        <v>3.4720361958188901</v>
      </c>
      <c r="AG181" s="7">
        <v>3.4981945538013899</v>
      </c>
      <c r="AH181" s="7">
        <v>3.5172079977325099</v>
      </c>
      <c r="AI181" s="7">
        <v>3.52953255135892</v>
      </c>
      <c r="AJ181" s="7">
        <v>3.56264387670632</v>
      </c>
      <c r="AK181" s="7">
        <v>3.5898159925209301</v>
      </c>
      <c r="AL181" s="7">
        <v>3.61038507855671</v>
      </c>
      <c r="AM181" s="7">
        <v>3.6228148752544098</v>
      </c>
      <c r="AN181" s="7">
        <v>3.6270412717866898</v>
      </c>
      <c r="AO181" s="7">
        <v>3.6649031215075198</v>
      </c>
      <c r="AP181" s="7">
        <v>3.6932491025480698</v>
      </c>
      <c r="AQ181" s="7">
        <v>3.7160826950158401</v>
      </c>
      <c r="AR181" s="7">
        <v>3.73895085505022</v>
      </c>
      <c r="AS181" s="7">
        <v>3.7655772852637202</v>
      </c>
      <c r="AT181" s="7">
        <v>3.8495868872464798</v>
      </c>
      <c r="AU181" s="7">
        <v>3.9449474830304601</v>
      </c>
      <c r="AV181" s="7">
        <v>4.0531206411005201</v>
      </c>
      <c r="AW181" s="7">
        <v>4.1731761449076004</v>
      </c>
      <c r="AX181" s="7">
        <v>4.3044456097418902</v>
      </c>
      <c r="AY181" s="7">
        <v>4.4230006468407801</v>
      </c>
      <c r="AZ181" s="7">
        <v>4.5532050105332802</v>
      </c>
      <c r="BA181" s="7">
        <v>4.6978397226550603</v>
      </c>
      <c r="BB181" s="7">
        <v>4.8524161722035402</v>
      </c>
      <c r="BC181" s="7">
        <v>5.0120141210900799</v>
      </c>
      <c r="BD181" s="7">
        <v>5.1403930739811301</v>
      </c>
      <c r="BE181" s="7">
        <v>5.2475951180849902</v>
      </c>
      <c r="BF181" s="7">
        <v>5.3431551076682897</v>
      </c>
      <c r="BG181" s="7">
        <v>5.4388322178811004</v>
      </c>
      <c r="BH181" s="7">
        <v>5.5405562925321101</v>
      </c>
      <c r="BI181" s="7">
        <v>5.6004025611888304</v>
      </c>
      <c r="BJ181" s="7">
        <v>5.6646874040199</v>
      </c>
      <c r="BK181" s="7">
        <v>5.7276707756919798</v>
      </c>
      <c r="BL181" s="7">
        <v>5.7825676166454203</v>
      </c>
    </row>
    <row r="182" spans="1:64">
      <c r="A182" s="7" t="s">
        <v>766</v>
      </c>
      <c r="B182" s="7" t="s">
        <v>767</v>
      </c>
      <c r="C182" s="7" t="s">
        <v>528</v>
      </c>
      <c r="D182" s="7" t="s">
        <v>529</v>
      </c>
    </row>
    <row r="183" spans="1:64">
      <c r="A183" s="7" t="s">
        <v>133</v>
      </c>
      <c r="B183" s="7" t="s">
        <v>768</v>
      </c>
      <c r="C183" s="7" t="s">
        <v>528</v>
      </c>
      <c r="D183" s="7" t="s">
        <v>529</v>
      </c>
      <c r="E183" s="7">
        <v>8.6356536347980306</v>
      </c>
      <c r="F183" s="7">
        <v>8.5003873656905409</v>
      </c>
      <c r="G183" s="7">
        <v>8.3884661668279392</v>
      </c>
      <c r="H183" s="7">
        <v>8.2958754203763903</v>
      </c>
      <c r="I183" s="7">
        <v>8.2130027552479508</v>
      </c>
      <c r="J183" s="7">
        <v>8.1358919838805797</v>
      </c>
      <c r="K183" s="7">
        <v>8.2058969315529104</v>
      </c>
      <c r="L183" s="7">
        <v>8.2681016888446894</v>
      </c>
      <c r="M183" s="7">
        <v>8.3294267412591303</v>
      </c>
      <c r="N183" s="7">
        <v>8.39867256206551</v>
      </c>
      <c r="O183" s="7">
        <v>8.4799213166963998</v>
      </c>
      <c r="P183" s="7">
        <v>8.5286722757454108</v>
      </c>
      <c r="Q183" s="7">
        <v>8.5700651878733805</v>
      </c>
      <c r="R183" s="7">
        <v>8.6076545564691909</v>
      </c>
      <c r="S183" s="7">
        <v>8.6512388989858202</v>
      </c>
      <c r="T183" s="7">
        <v>8.7117084648091403</v>
      </c>
      <c r="U183" s="7">
        <v>8.9163827740729698</v>
      </c>
      <c r="V183" s="7">
        <v>9.1402911728968004</v>
      </c>
      <c r="W183" s="7">
        <v>9.36865203601457</v>
      </c>
      <c r="X183" s="7">
        <v>9.5794752458857992</v>
      </c>
      <c r="Y183" s="7">
        <v>9.7627961948999893</v>
      </c>
      <c r="Z183" s="7">
        <v>9.9052460354875507</v>
      </c>
      <c r="AA183" s="7">
        <v>10.014837516492699</v>
      </c>
      <c r="AB183" s="7">
        <v>10.109620555712199</v>
      </c>
      <c r="AC183" s="7">
        <v>10.212745094411501</v>
      </c>
      <c r="AD183" s="7">
        <v>10.334504607378401</v>
      </c>
      <c r="AE183" s="7">
        <v>10.4899729629846</v>
      </c>
      <c r="AF183" s="7">
        <v>10.651415709404199</v>
      </c>
      <c r="AG183" s="7">
        <v>10.817536767971101</v>
      </c>
      <c r="AH183" s="7">
        <v>10.977914921256099</v>
      </c>
      <c r="AI183" s="7">
        <v>11.122921382437401</v>
      </c>
      <c r="AJ183" s="7">
        <v>11.218483127646101</v>
      </c>
      <c r="AK183" s="7">
        <v>11.3127754460874</v>
      </c>
      <c r="AL183" s="7">
        <v>11.403902522230601</v>
      </c>
      <c r="AM183" s="7">
        <v>11.487053577712301</v>
      </c>
      <c r="AN183" s="7">
        <v>11.557561818763601</v>
      </c>
      <c r="AO183" s="7">
        <v>11.623901872006099</v>
      </c>
      <c r="AP183" s="7">
        <v>11.6722746899153</v>
      </c>
      <c r="AQ183" s="7">
        <v>11.7136904217629</v>
      </c>
      <c r="AR183" s="7">
        <v>11.7597065160939</v>
      </c>
      <c r="AS183" s="7">
        <v>11.816432188761899</v>
      </c>
      <c r="AT183" s="7">
        <v>11.844496822233101</v>
      </c>
      <c r="AU183" s="7">
        <v>11.878842533040199</v>
      </c>
      <c r="AV183" s="7">
        <v>11.9251559334263</v>
      </c>
      <c r="AW183" s="7">
        <v>11.986311273446599</v>
      </c>
      <c r="AX183" s="7">
        <v>12.063123963964401</v>
      </c>
      <c r="AY183" s="7">
        <v>12.2204416362788</v>
      </c>
      <c r="AZ183" s="7">
        <v>12.3803757388887</v>
      </c>
      <c r="BA183" s="7">
        <v>12.557586155714301</v>
      </c>
      <c r="BB183" s="7">
        <v>12.776658400675201</v>
      </c>
      <c r="BC183" s="7">
        <v>13.0527438741144</v>
      </c>
      <c r="BD183" s="7">
        <v>13.288929403771901</v>
      </c>
      <c r="BE183" s="7">
        <v>13.5928129105864</v>
      </c>
      <c r="BF183" s="7">
        <v>13.9413944625613</v>
      </c>
      <c r="BG183" s="7">
        <v>14.2994009668689</v>
      </c>
      <c r="BH183" s="7">
        <v>14.6471624858165</v>
      </c>
      <c r="BI183" s="7">
        <v>14.9998551273645</v>
      </c>
      <c r="BJ183" s="7">
        <v>15.329451041825701</v>
      </c>
      <c r="BK183" s="7">
        <v>15.6524245271741</v>
      </c>
      <c r="BL183" s="7">
        <v>15.993956174108501</v>
      </c>
    </row>
    <row r="184" spans="1:64">
      <c r="A184" s="7" t="s">
        <v>769</v>
      </c>
      <c r="B184" s="7" t="s">
        <v>770</v>
      </c>
      <c r="C184" s="7" t="s">
        <v>528</v>
      </c>
      <c r="D184" s="7" t="s">
        <v>529</v>
      </c>
      <c r="E184" s="7">
        <v>8.2937827293130209</v>
      </c>
      <c r="F184" s="7">
        <v>8.3791720947149493</v>
      </c>
      <c r="G184" s="7">
        <v>8.4682711799705306</v>
      </c>
      <c r="H184" s="7">
        <v>8.5574919544168697</v>
      </c>
      <c r="I184" s="7">
        <v>8.6477777665695701</v>
      </c>
      <c r="J184" s="7">
        <v>8.7409860043971506</v>
      </c>
      <c r="K184" s="7">
        <v>8.8693148699488393</v>
      </c>
      <c r="L184" s="7">
        <v>8.9947355792120902</v>
      </c>
      <c r="M184" s="7">
        <v>9.1202707249049997</v>
      </c>
      <c r="N184" s="7">
        <v>9.2394711136379506</v>
      </c>
      <c r="O184" s="7">
        <v>9.3565927478831004</v>
      </c>
      <c r="P184" s="7">
        <v>9.5034308005623203</v>
      </c>
      <c r="Q184" s="7">
        <v>9.63691898866246</v>
      </c>
      <c r="R184" s="7">
        <v>9.7626812409558301</v>
      </c>
      <c r="S184" s="7">
        <v>9.8817201452201306</v>
      </c>
      <c r="T184" s="7">
        <v>9.9995681128820006</v>
      </c>
      <c r="U184" s="7">
        <v>10.1562445821415</v>
      </c>
      <c r="V184" s="7">
        <v>10.313447670977499</v>
      </c>
      <c r="W184" s="7">
        <v>10.459386761566</v>
      </c>
      <c r="X184" s="7">
        <v>10.570824745984901</v>
      </c>
      <c r="Y184" s="7">
        <v>10.635502402666701</v>
      </c>
      <c r="Z184" s="7">
        <v>10.675528883451101</v>
      </c>
      <c r="AA184" s="7">
        <v>10.663400397199</v>
      </c>
      <c r="AB184" s="7">
        <v>10.6316134077217</v>
      </c>
      <c r="AC184" s="7">
        <v>10.6239758377999</v>
      </c>
      <c r="AD184" s="7">
        <v>10.6639891130769</v>
      </c>
      <c r="AE184" s="7">
        <v>10.7698085613478</v>
      </c>
      <c r="AF184" s="7">
        <v>10.910018377098799</v>
      </c>
      <c r="AG184" s="7">
        <v>11.072112253632801</v>
      </c>
      <c r="AH184" s="7">
        <v>11.2350872245113</v>
      </c>
      <c r="AI184" s="7">
        <v>11.387219009393799</v>
      </c>
      <c r="AJ184" s="7">
        <v>11.5475439085589</v>
      </c>
      <c r="AK184" s="7">
        <v>11.694571447313599</v>
      </c>
      <c r="AL184" s="7">
        <v>11.830550771348801</v>
      </c>
      <c r="AM184" s="7">
        <v>11.9590185591249</v>
      </c>
      <c r="AN184" s="7">
        <v>12.083439753359199</v>
      </c>
      <c r="AO184" s="7">
        <v>12.2244250948425</v>
      </c>
      <c r="AP184" s="7">
        <v>12.3570672238007</v>
      </c>
      <c r="AQ184" s="7">
        <v>12.485637127876201</v>
      </c>
      <c r="AR184" s="7">
        <v>12.6133621003396</v>
      </c>
      <c r="AS184" s="7">
        <v>12.7442524530054</v>
      </c>
      <c r="AT184" s="7">
        <v>12.8917968339266</v>
      </c>
      <c r="AU184" s="7">
        <v>13.0392210416168</v>
      </c>
      <c r="AV184" s="7">
        <v>13.187835719232201</v>
      </c>
      <c r="AW184" s="7">
        <v>13.335786707858301</v>
      </c>
      <c r="AX184" s="7">
        <v>13.4844332887882</v>
      </c>
      <c r="AY184" s="7">
        <v>13.642848968114199</v>
      </c>
      <c r="AZ184" s="7">
        <v>13.7968212979389</v>
      </c>
      <c r="BA184" s="7">
        <v>13.9590344953205</v>
      </c>
      <c r="BB184" s="7">
        <v>14.149652731130001</v>
      </c>
      <c r="BC184" s="7">
        <v>14.3833103296661</v>
      </c>
      <c r="BD184" s="7">
        <v>14.6336784873557</v>
      </c>
      <c r="BE184" s="7">
        <v>14.9279151276988</v>
      </c>
      <c r="BF184" s="7">
        <v>15.2501488784057</v>
      </c>
      <c r="BG184" s="7">
        <v>15.579398290312</v>
      </c>
      <c r="BH184" s="7">
        <v>15.905287415871699</v>
      </c>
      <c r="BI184" s="7">
        <v>16.212764903066901</v>
      </c>
      <c r="BJ184" s="7">
        <v>16.508942456679399</v>
      </c>
      <c r="BK184" s="7">
        <v>16.801922444810099</v>
      </c>
      <c r="BL184" s="7">
        <v>17.104897010757899</v>
      </c>
    </row>
    <row r="185" spans="1:64">
      <c r="A185" s="7" t="s">
        <v>307</v>
      </c>
      <c r="B185" s="7" t="s">
        <v>771</v>
      </c>
      <c r="C185" s="7" t="s">
        <v>528</v>
      </c>
      <c r="D185" s="7" t="s">
        <v>529</v>
      </c>
      <c r="E185" s="7">
        <v>2.9870953710080799</v>
      </c>
      <c r="F185" s="7">
        <v>3.0180936920797401</v>
      </c>
      <c r="G185" s="7">
        <v>3.0475637630156398</v>
      </c>
      <c r="H185" s="7">
        <v>3.07394726910012</v>
      </c>
      <c r="I185" s="7">
        <v>3.0936673186738499</v>
      </c>
      <c r="J185" s="7">
        <v>3.1071552569643002</v>
      </c>
      <c r="K185" s="7">
        <v>3.13831286867154</v>
      </c>
      <c r="L185" s="7">
        <v>3.16051469897624</v>
      </c>
      <c r="M185" s="7">
        <v>3.17424348325105</v>
      </c>
      <c r="N185" s="7">
        <v>3.1806875411178899</v>
      </c>
      <c r="O185" s="7">
        <v>3.1810414021670201</v>
      </c>
      <c r="P185" s="7">
        <v>3.1715640721632998</v>
      </c>
      <c r="Q185" s="7">
        <v>3.1560576006594698</v>
      </c>
      <c r="R185" s="7">
        <v>3.1330159383186298</v>
      </c>
      <c r="S185" s="7">
        <v>3.10149058732704</v>
      </c>
      <c r="T185" s="7">
        <v>3.0603811361526101</v>
      </c>
      <c r="U185" s="7">
        <v>3.0061373507174598</v>
      </c>
      <c r="V185" s="7">
        <v>2.9421029163308798</v>
      </c>
      <c r="W185" s="7">
        <v>2.87229170438779</v>
      </c>
      <c r="X185" s="7">
        <v>2.7998300135915901</v>
      </c>
      <c r="Y185" s="7">
        <v>2.7268388056934598</v>
      </c>
      <c r="Z185" s="7">
        <v>2.6654432096085099</v>
      </c>
      <c r="AA185" s="7">
        <v>2.6043495482171699</v>
      </c>
      <c r="AB185" s="7">
        <v>2.5430409665216098</v>
      </c>
      <c r="AC185" s="7">
        <v>2.48017217885918</v>
      </c>
      <c r="AD185" s="7">
        <v>2.4178833943532401</v>
      </c>
      <c r="AE185" s="7">
        <v>2.3885702206977402</v>
      </c>
      <c r="AF185" s="7">
        <v>2.35877972396431</v>
      </c>
      <c r="AG185" s="7">
        <v>2.33101524929832</v>
      </c>
      <c r="AH185" s="7">
        <v>2.30628387117524</v>
      </c>
      <c r="AI185" s="7">
        <v>2.2862758882902798</v>
      </c>
      <c r="AJ185" s="7">
        <v>2.2415100476932799</v>
      </c>
      <c r="AK185" s="7">
        <v>2.1960645901350002</v>
      </c>
      <c r="AL185" s="7">
        <v>2.1513398941365902</v>
      </c>
      <c r="AM185" s="7">
        <v>2.1093650726417899</v>
      </c>
      <c r="AN185" s="7">
        <v>2.0713821357297699</v>
      </c>
      <c r="AO185" s="7">
        <v>2.1348407040159101</v>
      </c>
      <c r="AP185" s="7">
        <v>2.2024551930382001</v>
      </c>
      <c r="AQ185" s="7">
        <v>2.2738051676300199</v>
      </c>
      <c r="AR185" s="7">
        <v>2.3495900490663901</v>
      </c>
      <c r="AS185" s="7">
        <v>2.4325686416901799</v>
      </c>
      <c r="AT185" s="7">
        <v>2.47712162554325</v>
      </c>
      <c r="AU185" s="7">
        <v>2.5154848817358499</v>
      </c>
      <c r="AV185" s="7">
        <v>2.5468052096962199</v>
      </c>
      <c r="AW185" s="7">
        <v>2.5705402988407</v>
      </c>
      <c r="AX185" s="7">
        <v>2.5874753260426799</v>
      </c>
      <c r="AY185" s="7">
        <v>2.61853300464437</v>
      </c>
      <c r="AZ185" s="7">
        <v>2.6558827137866801</v>
      </c>
      <c r="BA185" s="7">
        <v>2.6881132170807098</v>
      </c>
      <c r="BB185" s="7">
        <v>2.7006946004187502</v>
      </c>
      <c r="BC185" s="7">
        <v>2.6886001800466501</v>
      </c>
      <c r="BD185" s="7">
        <v>2.5817352115032799</v>
      </c>
      <c r="BE185" s="7">
        <v>2.4755655256145701</v>
      </c>
      <c r="BF185" s="7">
        <v>2.3821678992224302</v>
      </c>
      <c r="BG185" s="7">
        <v>2.3155445637977201</v>
      </c>
      <c r="BH185" s="7">
        <v>2.2794719343254899</v>
      </c>
      <c r="BI185" s="7">
        <v>2.3064511916028199</v>
      </c>
      <c r="BJ185" s="7">
        <v>2.3447211358597899</v>
      </c>
      <c r="BK185" s="7">
        <v>2.39278695625796</v>
      </c>
      <c r="BL185" s="7">
        <v>2.44858980507684</v>
      </c>
    </row>
    <row r="186" spans="1:64">
      <c r="A186" s="7" t="s">
        <v>772</v>
      </c>
      <c r="B186" s="7" t="s">
        <v>773</v>
      </c>
      <c r="C186" s="7" t="s">
        <v>528</v>
      </c>
      <c r="D186" s="7" t="s">
        <v>529</v>
      </c>
      <c r="E186" s="7">
        <v>5.22453656222973</v>
      </c>
      <c r="F186" s="7">
        <v>5.2333416381448501</v>
      </c>
      <c r="G186" s="7">
        <v>5.2331086492449996</v>
      </c>
      <c r="H186" s="7">
        <v>5.22050582309602</v>
      </c>
      <c r="I186" s="7">
        <v>5.1981185047152501</v>
      </c>
      <c r="J186" s="7">
        <v>5.1704380245418804</v>
      </c>
      <c r="K186" s="7">
        <v>5.22425690668023</v>
      </c>
      <c r="L186" s="7">
        <v>5.2778258769704003</v>
      </c>
      <c r="M186" s="7">
        <v>5.3316464655670899</v>
      </c>
      <c r="N186" s="7">
        <v>5.3817563853556596</v>
      </c>
      <c r="O186" s="7">
        <v>5.42798905932586</v>
      </c>
      <c r="P186" s="7">
        <v>5.4460674501021096</v>
      </c>
      <c r="Q186" s="7">
        <v>5.4488703170217798</v>
      </c>
      <c r="R186" s="7">
        <v>5.4377496172457498</v>
      </c>
      <c r="S186" s="7">
        <v>5.4162698893768297</v>
      </c>
      <c r="T186" s="7">
        <v>5.3872123545899901</v>
      </c>
      <c r="U186" s="7">
        <v>5.3831825025141802</v>
      </c>
      <c r="V186" s="7">
        <v>5.3715015000762802</v>
      </c>
      <c r="W186" s="7">
        <v>5.35001968660342</v>
      </c>
      <c r="X186" s="7">
        <v>5.3098235377925702</v>
      </c>
      <c r="Y186" s="7">
        <v>5.2504428494960598</v>
      </c>
      <c r="Z186" s="7">
        <v>5.2174589886234104</v>
      </c>
      <c r="AA186" s="7">
        <v>5.1656550108239001</v>
      </c>
      <c r="AB186" s="7">
        <v>5.1015663361660097</v>
      </c>
      <c r="AC186" s="7">
        <v>5.0357746187577197</v>
      </c>
      <c r="AD186" s="7">
        <v>4.9795301063908202</v>
      </c>
      <c r="AE186" s="7">
        <v>4.9491022619691902</v>
      </c>
      <c r="AF186" s="7">
        <v>4.9259232458884696</v>
      </c>
      <c r="AG186" s="7">
        <v>4.91048650034356</v>
      </c>
      <c r="AH186" s="7">
        <v>4.9016344140092398</v>
      </c>
      <c r="AI186" s="7">
        <v>4.8992428173942697</v>
      </c>
      <c r="AJ186" s="7">
        <v>4.9396339172622001</v>
      </c>
      <c r="AK186" s="7">
        <v>4.9709871914657704</v>
      </c>
      <c r="AL186" s="7">
        <v>4.9972832883155798</v>
      </c>
      <c r="AM186" s="7">
        <v>5.0225279641001501</v>
      </c>
      <c r="AN186" s="7">
        <v>5.0431132888379597</v>
      </c>
      <c r="AO186" s="7">
        <v>5.0736687740425896</v>
      </c>
      <c r="AP186" s="7">
        <v>5.0969625832506198</v>
      </c>
      <c r="AQ186" s="7">
        <v>5.1139638981340996</v>
      </c>
      <c r="AR186" s="7">
        <v>5.1347889498882804</v>
      </c>
      <c r="AS186" s="7">
        <v>5.1546494880711498</v>
      </c>
      <c r="AT186" s="7">
        <v>5.2005416574684</v>
      </c>
      <c r="AU186" s="7">
        <v>5.2404921832615399</v>
      </c>
      <c r="AV186" s="7">
        <v>5.2718053894999501</v>
      </c>
      <c r="AW186" s="7">
        <v>5.2891117089816904</v>
      </c>
      <c r="AX186" s="7">
        <v>5.2896579969417097</v>
      </c>
      <c r="AY186" s="7">
        <v>5.2764346071283503</v>
      </c>
      <c r="AZ186" s="7">
        <v>5.2497911499094903</v>
      </c>
      <c r="BA186" s="7">
        <v>5.2185114824957601</v>
      </c>
      <c r="BB186" s="7">
        <v>5.1916377515517302</v>
      </c>
      <c r="BC186" s="7">
        <v>5.1764889676377397</v>
      </c>
      <c r="BD186" s="7">
        <v>5.18506789052058</v>
      </c>
      <c r="BE186" s="7">
        <v>5.2042827388309503</v>
      </c>
      <c r="BF186" s="7">
        <v>5.2321687205682998</v>
      </c>
      <c r="BG186" s="7">
        <v>5.2662880580891001</v>
      </c>
      <c r="BH186" s="7">
        <v>5.3058497988592297</v>
      </c>
      <c r="BI186" s="7">
        <v>5.3608128693905499</v>
      </c>
      <c r="BJ186" s="7">
        <v>5.4217976967688699</v>
      </c>
      <c r="BK186" s="7">
        <v>5.4932057589184096</v>
      </c>
      <c r="BL186" s="7">
        <v>5.5738623862955397</v>
      </c>
    </row>
    <row r="187" spans="1:64">
      <c r="A187" s="7" t="s">
        <v>388</v>
      </c>
      <c r="B187" s="7" t="s">
        <v>774</v>
      </c>
      <c r="C187" s="7" t="s">
        <v>528</v>
      </c>
      <c r="D187" s="7" t="s">
        <v>529</v>
      </c>
      <c r="E187" s="7">
        <v>4.31918777808378</v>
      </c>
      <c r="F187" s="7">
        <v>4.2408297051631001</v>
      </c>
      <c r="G187" s="7">
        <v>4.1647939173469304</v>
      </c>
      <c r="H187" s="7">
        <v>4.0904782021216697</v>
      </c>
      <c r="I187" s="7">
        <v>4.0169040536154599</v>
      </c>
      <c r="J187" s="7">
        <v>3.9445107547973</v>
      </c>
      <c r="K187" s="7">
        <v>3.9183000275793098</v>
      </c>
      <c r="L187" s="7">
        <v>3.89078986425864</v>
      </c>
      <c r="M187" s="7">
        <v>3.8624797296625299</v>
      </c>
      <c r="N187" s="7">
        <v>3.8339207730910698</v>
      </c>
      <c r="O187" s="7">
        <v>3.80542760266836</v>
      </c>
      <c r="P187" s="7">
        <v>3.8031334029670401</v>
      </c>
      <c r="Q187" s="7">
        <v>3.7985948548716699</v>
      </c>
      <c r="R187" s="7">
        <v>3.7941846869366702</v>
      </c>
      <c r="S187" s="7">
        <v>3.7915463529272002</v>
      </c>
      <c r="T187" s="7">
        <v>3.79123525931929</v>
      </c>
      <c r="U187" s="7">
        <v>3.8020027972671699</v>
      </c>
      <c r="V187" s="7">
        <v>3.8118218636673098</v>
      </c>
      <c r="W187" s="7">
        <v>3.82131937237321</v>
      </c>
      <c r="X187" s="7">
        <v>3.8305779197508301</v>
      </c>
      <c r="Y187" s="7">
        <v>3.8395736672846001</v>
      </c>
      <c r="Z187" s="7">
        <v>3.8479119212745201</v>
      </c>
      <c r="AA187" s="7">
        <v>3.85439546560323</v>
      </c>
      <c r="AB187" s="7">
        <v>3.8601644636521599</v>
      </c>
      <c r="AC187" s="7">
        <v>3.8657770813825398</v>
      </c>
      <c r="AD187" s="7">
        <v>3.871755652988</v>
      </c>
      <c r="AE187" s="7">
        <v>3.8820934996445602</v>
      </c>
      <c r="AF187" s="7">
        <v>3.8883956276268101</v>
      </c>
      <c r="AG187" s="7">
        <v>3.8926792128774799</v>
      </c>
      <c r="AH187" s="7">
        <v>3.8968249282114802</v>
      </c>
      <c r="AI187" s="7">
        <v>3.9020186929573901</v>
      </c>
      <c r="AJ187" s="7">
        <v>3.9138751720457901</v>
      </c>
      <c r="AK187" s="7">
        <v>3.92401704465638</v>
      </c>
      <c r="AL187" s="7">
        <v>3.9333823483003201</v>
      </c>
      <c r="AM187" s="7">
        <v>3.94236383508713</v>
      </c>
      <c r="AN187" s="7">
        <v>3.95159388421609</v>
      </c>
      <c r="AO187" s="7">
        <v>3.9599600437505398</v>
      </c>
      <c r="AP187" s="7">
        <v>3.9672744691600101</v>
      </c>
      <c r="AQ187" s="7">
        <v>3.97488393058627</v>
      </c>
      <c r="AR187" s="7">
        <v>3.9840967356008101</v>
      </c>
      <c r="AS187" s="7">
        <v>3.9960243236263202</v>
      </c>
      <c r="AT187" s="7">
        <v>4.01782723995019</v>
      </c>
      <c r="AU187" s="7">
        <v>4.0366226077350902</v>
      </c>
      <c r="AV187" s="7">
        <v>4.0551631193075899</v>
      </c>
      <c r="AW187" s="7">
        <v>4.0762961421997996</v>
      </c>
      <c r="AX187" s="7">
        <v>4.1013690687010103</v>
      </c>
      <c r="AY187" s="7">
        <v>4.1345521188366297</v>
      </c>
      <c r="AZ187" s="7">
        <v>4.1667617902007796</v>
      </c>
      <c r="BA187" s="7">
        <v>4.19625549084222</v>
      </c>
      <c r="BB187" s="7">
        <v>4.2202206516771001</v>
      </c>
      <c r="BC187" s="7">
        <v>4.2377144842664096</v>
      </c>
      <c r="BD187" s="7">
        <v>4.2641150760552904</v>
      </c>
      <c r="BE187" s="7">
        <v>4.28429969738007</v>
      </c>
      <c r="BF187" s="7">
        <v>4.2987233882095</v>
      </c>
      <c r="BG187" s="7">
        <v>4.3069621566754197</v>
      </c>
      <c r="BH187" s="7">
        <v>4.3099783638084199</v>
      </c>
      <c r="BI187" s="7">
        <v>4.3154955612360899</v>
      </c>
      <c r="BJ187" s="7">
        <v>4.31383605287132</v>
      </c>
      <c r="BK187" s="7">
        <v>4.3127743113375603</v>
      </c>
      <c r="BL187" s="7">
        <v>4.3224077088834703</v>
      </c>
    </row>
    <row r="188" spans="1:64">
      <c r="A188" s="7" t="s">
        <v>368</v>
      </c>
      <c r="B188" s="7" t="s">
        <v>775</v>
      </c>
      <c r="C188" s="7" t="s">
        <v>528</v>
      </c>
      <c r="D188" s="7" t="s">
        <v>529</v>
      </c>
      <c r="E188" s="7">
        <v>3.6166909532858398</v>
      </c>
      <c r="F188" s="7">
        <v>3.6339240501990799</v>
      </c>
      <c r="G188" s="7">
        <v>3.6477222734602499</v>
      </c>
      <c r="H188" s="7">
        <v>3.6588427211800298</v>
      </c>
      <c r="I188" s="7">
        <v>3.6688758637061998</v>
      </c>
      <c r="J188" s="7">
        <v>3.6790785873640401</v>
      </c>
      <c r="K188" s="7">
        <v>3.7007272635950099</v>
      </c>
      <c r="L188" s="7">
        <v>3.7213423492906199</v>
      </c>
      <c r="M188" s="7">
        <v>3.7412113874350101</v>
      </c>
      <c r="N188" s="7">
        <v>3.7604276655100901</v>
      </c>
      <c r="O188" s="7">
        <v>3.77921193192851</v>
      </c>
      <c r="P188" s="7">
        <v>3.8077068990776599</v>
      </c>
      <c r="Q188" s="7">
        <v>3.8333221378831599</v>
      </c>
      <c r="R188" s="7">
        <v>3.8589727149331101</v>
      </c>
      <c r="S188" s="7">
        <v>3.88657452912032</v>
      </c>
      <c r="T188" s="7">
        <v>3.9177990508486999</v>
      </c>
      <c r="U188" s="7">
        <v>3.9623083879467198</v>
      </c>
      <c r="V188" s="7">
        <v>4.0087604744803604</v>
      </c>
      <c r="W188" s="7">
        <v>4.0571548653593901</v>
      </c>
      <c r="X188" s="7">
        <v>4.1067589566427696</v>
      </c>
      <c r="Y188" s="7">
        <v>4.1573687368175802</v>
      </c>
      <c r="Z188" s="7">
        <v>4.21679283662007</v>
      </c>
      <c r="AA188" s="7">
        <v>4.2750910545449603</v>
      </c>
      <c r="AB188" s="7">
        <v>4.3330851234294396</v>
      </c>
      <c r="AC188" s="7">
        <v>4.3914621082096001</v>
      </c>
      <c r="AD188" s="7">
        <v>4.4510163793185002</v>
      </c>
      <c r="AE188" s="7">
        <v>4.5102490632576604</v>
      </c>
      <c r="AF188" s="7">
        <v>4.56828903006733</v>
      </c>
      <c r="AG188" s="7">
        <v>4.62713279131418</v>
      </c>
      <c r="AH188" s="7">
        <v>4.6883434335251399</v>
      </c>
      <c r="AI188" s="7">
        <v>4.7539667989641199</v>
      </c>
      <c r="AJ188" s="7">
        <v>4.8164612198081898</v>
      </c>
      <c r="AK188" s="7">
        <v>4.8819194752701298</v>
      </c>
      <c r="AL188" s="7">
        <v>4.9509427361023404</v>
      </c>
      <c r="AM188" s="7">
        <v>5.0230690476864597</v>
      </c>
      <c r="AN188" s="7">
        <v>5.0991580001664403</v>
      </c>
      <c r="AO188" s="7">
        <v>5.1773223888357798</v>
      </c>
      <c r="AP188" s="7">
        <v>5.2553459057791896</v>
      </c>
      <c r="AQ188" s="7">
        <v>5.3362341174515402</v>
      </c>
      <c r="AR188" s="7">
        <v>5.4235398809099102</v>
      </c>
      <c r="AS188" s="7">
        <v>5.5196665179478899</v>
      </c>
      <c r="AT188" s="7">
        <v>5.6187306774105004</v>
      </c>
      <c r="AU188" s="7">
        <v>5.7249360787606198</v>
      </c>
      <c r="AV188" s="7">
        <v>5.8380865602508898</v>
      </c>
      <c r="AW188" s="7">
        <v>5.95655535830298</v>
      </c>
      <c r="AX188" s="7">
        <v>6.0806247761031802</v>
      </c>
      <c r="AY188" s="7">
        <v>6.2093378298452704</v>
      </c>
      <c r="AZ188" s="7">
        <v>6.3394500061528696</v>
      </c>
      <c r="BA188" s="7">
        <v>6.4727473150022004</v>
      </c>
      <c r="BB188" s="7">
        <v>6.6124275853783603</v>
      </c>
      <c r="BC188" s="7">
        <v>6.7604765383355696</v>
      </c>
      <c r="BD188" s="7">
        <v>6.9034985456563502</v>
      </c>
      <c r="BE188" s="7">
        <v>7.0517733660140296</v>
      </c>
      <c r="BF188" s="7">
        <v>7.2082827632328499</v>
      </c>
      <c r="BG188" s="7">
        <v>7.3758738722389401</v>
      </c>
      <c r="BH188" s="7">
        <v>7.5572882058074002</v>
      </c>
      <c r="BI188" s="7">
        <v>7.7279408522698798</v>
      </c>
      <c r="BJ188" s="7">
        <v>7.90991653048905</v>
      </c>
      <c r="BK188" s="7">
        <v>8.1047310796675696</v>
      </c>
      <c r="BL188" s="7">
        <v>8.3138366052120407</v>
      </c>
    </row>
    <row r="189" spans="1:64">
      <c r="A189" s="7" t="s">
        <v>415</v>
      </c>
      <c r="B189" s="7" t="s">
        <v>776</v>
      </c>
      <c r="C189" s="7" t="s">
        <v>528</v>
      </c>
      <c r="D189" s="7" t="s">
        <v>529</v>
      </c>
      <c r="E189" s="7">
        <v>3.4177497522160198</v>
      </c>
      <c r="F189" s="7">
        <v>3.4451525948105699</v>
      </c>
      <c r="G189" s="7">
        <v>3.4648976981740298</v>
      </c>
      <c r="H189" s="7">
        <v>3.47639279354203</v>
      </c>
      <c r="I189" s="7">
        <v>3.4790742603268798</v>
      </c>
      <c r="J189" s="7">
        <v>3.4734128957514199</v>
      </c>
      <c r="K189" s="7">
        <v>3.4792911413758199</v>
      </c>
      <c r="L189" s="7">
        <v>3.4770421185191198</v>
      </c>
      <c r="M189" s="7">
        <v>3.4704761168910201</v>
      </c>
      <c r="N189" s="7">
        <v>3.4634852666172402</v>
      </c>
      <c r="O189" s="7">
        <v>3.4582698665373299</v>
      </c>
      <c r="P189" s="7">
        <v>3.4804222813690902</v>
      </c>
      <c r="Q189" s="7">
        <v>3.50037522954816</v>
      </c>
      <c r="R189" s="7">
        <v>3.5179491846006901</v>
      </c>
      <c r="S189" s="7">
        <v>3.5331694529986102</v>
      </c>
      <c r="T189" s="7">
        <v>3.5463603156071799</v>
      </c>
      <c r="U189" s="7">
        <v>3.5710353180829699</v>
      </c>
      <c r="V189" s="7">
        <v>3.5937105682684001</v>
      </c>
      <c r="W189" s="7">
        <v>3.61321419255099</v>
      </c>
      <c r="X189" s="7">
        <v>3.6272186430880899</v>
      </c>
      <c r="Y189" s="7">
        <v>3.6352186992986502</v>
      </c>
      <c r="Z189" s="7">
        <v>3.6633895072518001</v>
      </c>
      <c r="AA189" s="7">
        <v>3.6836356936495802</v>
      </c>
      <c r="AB189" s="7">
        <v>3.7002504319725</v>
      </c>
      <c r="AC189" s="7">
        <v>3.7183770428451801</v>
      </c>
      <c r="AD189" s="7">
        <v>3.7408627335472602</v>
      </c>
      <c r="AE189" s="7">
        <v>3.7917866512074099</v>
      </c>
      <c r="AF189" s="7">
        <v>3.84420337781857</v>
      </c>
      <c r="AG189" s="7">
        <v>3.8977455176479601</v>
      </c>
      <c r="AH189" s="7">
        <v>3.9517968586659702</v>
      </c>
      <c r="AI189" s="7">
        <v>4.0066949889479302</v>
      </c>
      <c r="AJ189" s="7">
        <v>4.07349525880438</v>
      </c>
      <c r="AK189" s="7">
        <v>4.1419015903726804</v>
      </c>
      <c r="AL189" s="7">
        <v>4.2132325729038298</v>
      </c>
      <c r="AM189" s="7">
        <v>4.2895706618242402</v>
      </c>
      <c r="AN189" s="7">
        <v>4.3723486737813202</v>
      </c>
      <c r="AO189" s="7">
        <v>4.4643728581087103</v>
      </c>
      <c r="AP189" s="7">
        <v>4.56027169777074</v>
      </c>
      <c r="AQ189" s="7">
        <v>4.6593425489423197</v>
      </c>
      <c r="AR189" s="7">
        <v>4.76028856643339</v>
      </c>
      <c r="AS189" s="7">
        <v>4.8627767315002597</v>
      </c>
      <c r="AT189" s="7">
        <v>4.9947489270702601</v>
      </c>
      <c r="AU189" s="7">
        <v>5.1225845512234098</v>
      </c>
      <c r="AV189" s="7">
        <v>5.2468951556954098</v>
      </c>
      <c r="AW189" s="7">
        <v>5.3680588113044196</v>
      </c>
      <c r="AX189" s="7">
        <v>5.4870381245773299</v>
      </c>
      <c r="AY189" s="7">
        <v>5.6293639155796997</v>
      </c>
      <c r="AZ189" s="7">
        <v>5.7717643690485598</v>
      </c>
      <c r="BA189" s="7">
        <v>5.9159206166642599</v>
      </c>
      <c r="BB189" s="7">
        <v>6.06345958717597</v>
      </c>
      <c r="BC189" s="7">
        <v>6.2156547575944296</v>
      </c>
      <c r="BD189" s="7">
        <v>6.3983483230328497</v>
      </c>
      <c r="BE189" s="7">
        <v>6.59845795482721</v>
      </c>
      <c r="BF189" s="7">
        <v>6.8182605171420301</v>
      </c>
      <c r="BG189" s="7">
        <v>7.0598360092679497</v>
      </c>
      <c r="BH189" s="7">
        <v>7.3256029867872599</v>
      </c>
      <c r="BI189" s="7">
        <v>7.5577364726260399</v>
      </c>
      <c r="BJ189" s="7">
        <v>7.8108024545499504</v>
      </c>
      <c r="BK189" s="7">
        <v>8.0883927918307599</v>
      </c>
      <c r="BL189" s="7">
        <v>8.3934788604760406</v>
      </c>
    </row>
    <row r="190" spans="1:64">
      <c r="A190" s="7" t="s">
        <v>386</v>
      </c>
      <c r="B190" s="7" t="s">
        <v>777</v>
      </c>
      <c r="C190" s="7" t="s">
        <v>528</v>
      </c>
      <c r="D190" s="7" t="s">
        <v>529</v>
      </c>
      <c r="E190" s="7">
        <v>3.0918889395682498</v>
      </c>
      <c r="F190" s="7">
        <v>3.0812803350327398</v>
      </c>
      <c r="G190" s="7">
        <v>3.0620672421984199</v>
      </c>
      <c r="H190" s="7">
        <v>3.0377327111903898</v>
      </c>
      <c r="I190" s="7">
        <v>3.0124917352856002</v>
      </c>
      <c r="J190" s="7">
        <v>2.98843208868279</v>
      </c>
      <c r="K190" s="7">
        <v>2.98389583639712</v>
      </c>
      <c r="L190" s="7">
        <v>2.9760966133040299</v>
      </c>
      <c r="M190" s="7">
        <v>2.9692890651848298</v>
      </c>
      <c r="N190" s="7">
        <v>2.9677512457847999</v>
      </c>
      <c r="O190" s="7">
        <v>2.97370146695329</v>
      </c>
      <c r="P190" s="7">
        <v>3.0066750927925399</v>
      </c>
      <c r="Q190" s="7">
        <v>3.0403316200901398</v>
      </c>
      <c r="R190" s="7">
        <v>3.0721757890720598</v>
      </c>
      <c r="S190" s="7">
        <v>3.09955239415619</v>
      </c>
      <c r="T190" s="7">
        <v>3.1214214340631199</v>
      </c>
      <c r="U190" s="7">
        <v>3.1567695101896498</v>
      </c>
      <c r="V190" s="7">
        <v>3.1840928775294999</v>
      </c>
      <c r="W190" s="7">
        <v>3.20278676689396</v>
      </c>
      <c r="X190" s="7">
        <v>3.21167278105289</v>
      </c>
      <c r="Y190" s="7">
        <v>3.21093638267347</v>
      </c>
      <c r="Z190" s="7">
        <v>3.2139712091577599</v>
      </c>
      <c r="AA190" s="7">
        <v>3.2068087593040899</v>
      </c>
      <c r="AB190" s="7">
        <v>3.19344824881725</v>
      </c>
      <c r="AC190" s="7">
        <v>3.1784726155393099</v>
      </c>
      <c r="AD190" s="7">
        <v>3.1644734924512101</v>
      </c>
      <c r="AE190" s="7">
        <v>3.1694695514000402</v>
      </c>
      <c r="AF190" s="7">
        <v>3.1723564589700199</v>
      </c>
      <c r="AG190" s="7">
        <v>3.1706403066478401</v>
      </c>
      <c r="AH190" s="7">
        <v>3.16081663330531</v>
      </c>
      <c r="AI190" s="7">
        <v>3.1424153358679399</v>
      </c>
      <c r="AJ190" s="7">
        <v>3.13552865815354</v>
      </c>
      <c r="AK190" s="7">
        <v>3.1204835131330699</v>
      </c>
      <c r="AL190" s="7">
        <v>3.10354833679671</v>
      </c>
      <c r="AM190" s="7">
        <v>3.09226230194606</v>
      </c>
      <c r="AN190" s="7">
        <v>3.09066588360372</v>
      </c>
      <c r="AO190" s="7">
        <v>3.1241167495770998</v>
      </c>
      <c r="AP190" s="7">
        <v>3.1609421570194902</v>
      </c>
      <c r="AQ190" s="7">
        <v>3.1989601887529102</v>
      </c>
      <c r="AR190" s="7">
        <v>3.2351628038530098</v>
      </c>
      <c r="AS190" s="7">
        <v>3.26838651085618</v>
      </c>
      <c r="AT190" s="7">
        <v>3.3182762218201902</v>
      </c>
      <c r="AU190" s="7">
        <v>3.3634896112539798</v>
      </c>
      <c r="AV190" s="7">
        <v>3.4056049073176098</v>
      </c>
      <c r="AW190" s="7">
        <v>3.4472840464177401</v>
      </c>
      <c r="AX190" s="7">
        <v>3.4917571422365699</v>
      </c>
      <c r="AY190" s="7">
        <v>3.61518363998547</v>
      </c>
      <c r="AZ190" s="7">
        <v>3.7408455557568598</v>
      </c>
      <c r="BA190" s="7">
        <v>3.86655117961421</v>
      </c>
      <c r="BB190" s="7">
        <v>3.9958163120417098</v>
      </c>
      <c r="BC190" s="7">
        <v>4.1370428996289998</v>
      </c>
      <c r="BD190" s="7">
        <v>4.21890539975651</v>
      </c>
      <c r="BE190" s="7">
        <v>4.3057259537733197</v>
      </c>
      <c r="BF190" s="7">
        <v>4.3971251387722203</v>
      </c>
      <c r="BG190" s="7">
        <v>4.4949515158923203</v>
      </c>
      <c r="BH190" s="7">
        <v>4.6021419833507897</v>
      </c>
      <c r="BI190" s="7">
        <v>4.76295798333335</v>
      </c>
      <c r="BJ190" s="7">
        <v>4.9370966909972296</v>
      </c>
      <c r="BK190" s="7">
        <v>5.1225687682994598</v>
      </c>
      <c r="BL190" s="7">
        <v>5.3149962195912304</v>
      </c>
    </row>
    <row r="191" spans="1:64">
      <c r="A191" s="7" t="s">
        <v>778</v>
      </c>
      <c r="B191" s="7" t="s">
        <v>779</v>
      </c>
      <c r="C191" s="7" t="s">
        <v>528</v>
      </c>
      <c r="D191" s="7" t="s">
        <v>529</v>
      </c>
    </row>
    <row r="192" spans="1:64">
      <c r="A192" s="7" t="s">
        <v>101</v>
      </c>
      <c r="B192" s="7" t="s">
        <v>780</v>
      </c>
      <c r="C192" s="7" t="s">
        <v>528</v>
      </c>
      <c r="D192" s="7" t="s">
        <v>529</v>
      </c>
      <c r="E192" s="7">
        <v>2.6756104880668499</v>
      </c>
      <c r="F192" s="7">
        <v>2.6644940334575602</v>
      </c>
      <c r="G192" s="7">
        <v>2.6526351591555501</v>
      </c>
      <c r="H192" s="7">
        <v>2.6340076430899901</v>
      </c>
      <c r="I192" s="7">
        <v>2.6036234149459601</v>
      </c>
      <c r="J192" s="7">
        <v>2.55898660879354</v>
      </c>
      <c r="K192" s="7">
        <v>2.57840179487604</v>
      </c>
      <c r="L192" s="7">
        <v>2.5863941282029601</v>
      </c>
      <c r="M192" s="7">
        <v>2.5829687427657499</v>
      </c>
      <c r="N192" s="7">
        <v>2.5682550203011498</v>
      </c>
      <c r="O192" s="7">
        <v>2.5422897531224802</v>
      </c>
      <c r="P192" s="7">
        <v>2.56884288367353</v>
      </c>
      <c r="Q192" s="7">
        <v>2.58356438812545</v>
      </c>
      <c r="R192" s="7">
        <v>2.58731260048669</v>
      </c>
      <c r="S192" s="7">
        <v>2.5810556736114898</v>
      </c>
      <c r="T192" s="7">
        <v>2.5659048168041201</v>
      </c>
      <c r="U192" s="7">
        <v>2.5964732909729098</v>
      </c>
      <c r="V192" s="7">
        <v>2.6183048494943302</v>
      </c>
      <c r="W192" s="7">
        <v>2.6321644989196198</v>
      </c>
      <c r="X192" s="7">
        <v>2.6389120496823</v>
      </c>
      <c r="Y192" s="7">
        <v>2.6395292345300798</v>
      </c>
      <c r="Z192" s="7">
        <v>2.67018056194699</v>
      </c>
      <c r="AA192" s="7">
        <v>2.69455905731829</v>
      </c>
      <c r="AB192" s="7">
        <v>2.7135533277609798</v>
      </c>
      <c r="AC192" s="7">
        <v>2.7280734495049699</v>
      </c>
      <c r="AD192" s="7">
        <v>2.7393329625119098</v>
      </c>
      <c r="AE192" s="7">
        <v>2.77348686814448</v>
      </c>
      <c r="AF192" s="7">
        <v>2.8019623707328201</v>
      </c>
      <c r="AG192" s="7">
        <v>2.82497947411921</v>
      </c>
      <c r="AH192" s="7">
        <v>2.8419182554391602</v>
      </c>
      <c r="AI192" s="7">
        <v>2.8533274232485102</v>
      </c>
      <c r="AJ192" s="7">
        <v>2.8947759910122599</v>
      </c>
      <c r="AK192" s="7">
        <v>2.9270812289853798</v>
      </c>
      <c r="AL192" s="7">
        <v>2.95133349807872</v>
      </c>
      <c r="AM192" s="7">
        <v>2.9686550284355802</v>
      </c>
      <c r="AN192" s="7">
        <v>2.9797997324110401</v>
      </c>
      <c r="AO192" s="7">
        <v>3.0134461169294302</v>
      </c>
      <c r="AP192" s="7">
        <v>3.03869852997471</v>
      </c>
      <c r="AQ192" s="7">
        <v>3.0567229487749601</v>
      </c>
      <c r="AR192" s="7">
        <v>3.0694026987693301</v>
      </c>
      <c r="AS192" s="7">
        <v>3.0786379199895499</v>
      </c>
      <c r="AT192" s="7">
        <v>3.11095467182983</v>
      </c>
      <c r="AU192" s="7">
        <v>3.1391686743609699</v>
      </c>
      <c r="AV192" s="7">
        <v>3.16191675355679</v>
      </c>
      <c r="AW192" s="7">
        <v>3.1770257520759699</v>
      </c>
      <c r="AX192" s="7">
        <v>3.1841892019018601</v>
      </c>
      <c r="AY192" s="7">
        <v>3.21933775093484</v>
      </c>
      <c r="AZ192" s="7">
        <v>3.2482271461878498</v>
      </c>
      <c r="BA192" s="7">
        <v>3.2726121280049099</v>
      </c>
      <c r="BB192" s="7">
        <v>3.2950508175483701</v>
      </c>
      <c r="BC192" s="7">
        <v>3.3177726250723798</v>
      </c>
      <c r="BD192" s="7">
        <v>3.3018794065843302</v>
      </c>
      <c r="BE192" s="7">
        <v>3.2818499171995899</v>
      </c>
      <c r="BF192" s="7">
        <v>3.2630149016868701</v>
      </c>
      <c r="BG192" s="7">
        <v>3.2510856666830299</v>
      </c>
      <c r="BH192" s="7">
        <v>3.2495475022432201</v>
      </c>
      <c r="BI192" s="7">
        <v>3.3134536511084298</v>
      </c>
      <c r="BJ192" s="7">
        <v>3.3792223688071501</v>
      </c>
      <c r="BK192" s="7">
        <v>3.4452692514561698</v>
      </c>
      <c r="BL192" s="7">
        <v>3.50942541848557</v>
      </c>
    </row>
    <row r="193" spans="1:64">
      <c r="A193" s="7" t="s">
        <v>424</v>
      </c>
      <c r="B193" s="7" t="s">
        <v>781</v>
      </c>
      <c r="C193" s="7" t="s">
        <v>528</v>
      </c>
      <c r="D193" s="7" t="s">
        <v>529</v>
      </c>
      <c r="E193" s="7">
        <v>5.6945584991470799</v>
      </c>
      <c r="F193" s="7">
        <v>5.8700273900895699</v>
      </c>
      <c r="G193" s="7">
        <v>6.0776758381810598</v>
      </c>
      <c r="H193" s="7">
        <v>6.3116404883393704</v>
      </c>
      <c r="I193" s="7">
        <v>6.55888520902894</v>
      </c>
      <c r="J193" s="7">
        <v>6.8124815395166998</v>
      </c>
      <c r="K193" s="7">
        <v>7.0967962555463604</v>
      </c>
      <c r="L193" s="7">
        <v>7.3654282066382102</v>
      </c>
      <c r="M193" s="7">
        <v>7.6303106392523201</v>
      </c>
      <c r="N193" s="7">
        <v>7.9090411202148596</v>
      </c>
      <c r="O193" s="7">
        <v>8.2081553447078992</v>
      </c>
      <c r="P193" s="7">
        <v>8.5042214315351696</v>
      </c>
      <c r="Q193" s="7">
        <v>8.8044096323198602</v>
      </c>
      <c r="R193" s="7">
        <v>9.0988159826819395</v>
      </c>
      <c r="S193" s="7">
        <v>9.3716348000522594</v>
      </c>
      <c r="T193" s="7">
        <v>9.6134748261473604</v>
      </c>
      <c r="U193" s="7">
        <v>9.8289271320634697</v>
      </c>
      <c r="V193" s="7">
        <v>10.025713291162999</v>
      </c>
      <c r="W193" s="7">
        <v>10.1765638016129</v>
      </c>
      <c r="X193" s="7">
        <v>10.242527176807201</v>
      </c>
      <c r="Y193" s="7">
        <v>10.2076774943641</v>
      </c>
      <c r="Z193" s="7">
        <v>10.0723124803538</v>
      </c>
      <c r="AA193" s="7">
        <v>9.8396556391773693</v>
      </c>
      <c r="AB193" s="7">
        <v>9.5728174743588408</v>
      </c>
      <c r="AC193" s="7">
        <v>9.3584658919332195</v>
      </c>
      <c r="AD193" s="7">
        <v>9.2438008750501908</v>
      </c>
      <c r="AE193" s="7">
        <v>9.2900329589325903</v>
      </c>
      <c r="AF193" s="7">
        <v>9.4163457060934199</v>
      </c>
      <c r="AG193" s="7">
        <v>9.5943068261869602</v>
      </c>
      <c r="AH193" s="7">
        <v>9.7803358091016097</v>
      </c>
      <c r="AI193" s="7">
        <v>9.9503419279243399</v>
      </c>
      <c r="AJ193" s="7">
        <v>10.1843297425399</v>
      </c>
      <c r="AK193" s="7">
        <v>10.3930046680697</v>
      </c>
      <c r="AL193" s="7">
        <v>10.5831308818096</v>
      </c>
      <c r="AM193" s="7">
        <v>10.7659192038274</v>
      </c>
      <c r="AN193" s="7">
        <v>10.946495297103301</v>
      </c>
      <c r="AO193" s="7">
        <v>11.186248668061699</v>
      </c>
      <c r="AP193" s="7">
        <v>11.418062406847101</v>
      </c>
      <c r="AQ193" s="7">
        <v>11.6388971687338</v>
      </c>
      <c r="AR193" s="7">
        <v>11.8418411353663</v>
      </c>
      <c r="AS193" s="7">
        <v>12.023876114064</v>
      </c>
      <c r="AT193" s="7">
        <v>12.297849480952101</v>
      </c>
      <c r="AU193" s="7">
        <v>12.557464023092299</v>
      </c>
      <c r="AV193" s="7">
        <v>12.787715275945301</v>
      </c>
      <c r="AW193" s="7">
        <v>12.964651832711199</v>
      </c>
      <c r="AX193" s="7">
        <v>13.077134325467201</v>
      </c>
      <c r="AY193" s="7">
        <v>13.179711871764599</v>
      </c>
      <c r="AZ193" s="7">
        <v>13.2117418306589</v>
      </c>
      <c r="BA193" s="7">
        <v>13.225156560302</v>
      </c>
      <c r="BB193" s="7">
        <v>13.296462163715599</v>
      </c>
      <c r="BC193" s="7">
        <v>13.472625893688299</v>
      </c>
      <c r="BD193" s="7">
        <v>13.7781160315932</v>
      </c>
      <c r="BE193" s="7">
        <v>14.1871236499479</v>
      </c>
      <c r="BF193" s="7">
        <v>14.675208300132599</v>
      </c>
      <c r="BG193" s="7">
        <v>15.1989196213319</v>
      </c>
      <c r="BH193" s="7">
        <v>15.731483862143699</v>
      </c>
      <c r="BI193" s="7">
        <v>16.337697904826701</v>
      </c>
      <c r="BJ193" s="7">
        <v>16.931295348637502</v>
      </c>
      <c r="BK193" s="7">
        <v>17.517816762545198</v>
      </c>
      <c r="BL193" s="7">
        <v>18.116897252960399</v>
      </c>
    </row>
    <row r="194" spans="1:64">
      <c r="A194" s="7" t="s">
        <v>782</v>
      </c>
      <c r="B194" s="7" t="s">
        <v>783</v>
      </c>
      <c r="C194" s="7" t="s">
        <v>528</v>
      </c>
      <c r="D194" s="7" t="s">
        <v>529</v>
      </c>
      <c r="E194" s="7">
        <v>2.97531049556674</v>
      </c>
      <c r="F194" s="7">
        <v>2.9967267498113399</v>
      </c>
      <c r="G194" s="7">
        <v>3.00776742565583</v>
      </c>
      <c r="H194" s="7">
        <v>3.0092181541319301</v>
      </c>
      <c r="I194" s="7">
        <v>3.0021179101736202</v>
      </c>
      <c r="J194" s="7">
        <v>2.9874319816540398</v>
      </c>
      <c r="K194" s="7">
        <v>3.00293622145829</v>
      </c>
      <c r="L194" s="7">
        <v>3.0095061394218598</v>
      </c>
      <c r="M194" s="7">
        <v>3.0077314564836799</v>
      </c>
      <c r="N194" s="7">
        <v>2.9982045012602199</v>
      </c>
      <c r="O194" s="7">
        <v>2.9820262629902099</v>
      </c>
      <c r="P194" s="7">
        <v>2.9984379293449699</v>
      </c>
      <c r="Q194" s="7">
        <v>3.00683595765899</v>
      </c>
      <c r="R194" s="7">
        <v>3.0077182757802201</v>
      </c>
      <c r="S194" s="7">
        <v>3.0014455004518199</v>
      </c>
      <c r="T194" s="7">
        <v>2.98859326159968</v>
      </c>
      <c r="U194" s="7">
        <v>2.9944050781296299</v>
      </c>
      <c r="V194" s="7">
        <v>2.99256326784749</v>
      </c>
      <c r="W194" s="7">
        <v>2.9846773857986699</v>
      </c>
      <c r="X194" s="7">
        <v>2.9726186862684898</v>
      </c>
      <c r="Y194" s="7">
        <v>2.9579560535926199</v>
      </c>
      <c r="Z194" s="7">
        <v>2.9696434067139799</v>
      </c>
      <c r="AA194" s="7">
        <v>2.9750409955813399</v>
      </c>
      <c r="AB194" s="7">
        <v>2.9744802025281598</v>
      </c>
      <c r="AC194" s="7">
        <v>2.9679823805145502</v>
      </c>
      <c r="AD194" s="7">
        <v>2.95592295537626</v>
      </c>
      <c r="AE194" s="7">
        <v>2.9647220213293402</v>
      </c>
      <c r="AF194" s="7">
        <v>2.96690881535483</v>
      </c>
      <c r="AG194" s="7">
        <v>2.9634122233297102</v>
      </c>
      <c r="AH194" s="7">
        <v>2.9550152378625598</v>
      </c>
      <c r="AI194" s="7">
        <v>2.9423402005566102</v>
      </c>
      <c r="AJ194" s="7">
        <v>2.9441840989474102</v>
      </c>
      <c r="AK194" s="7">
        <v>2.9406615951347499</v>
      </c>
      <c r="AL194" s="7">
        <v>2.93292888924733</v>
      </c>
      <c r="AM194" s="7">
        <v>2.9222611713604798</v>
      </c>
      <c r="AN194" s="7">
        <v>2.9098620162613602</v>
      </c>
      <c r="AO194" s="7">
        <v>2.90802891340936</v>
      </c>
      <c r="AP194" s="7">
        <v>2.8996798162539599</v>
      </c>
      <c r="AQ194" s="7">
        <v>2.8855322107049601</v>
      </c>
      <c r="AR194" s="7">
        <v>2.8658933583842199</v>
      </c>
      <c r="AS194" s="7">
        <v>2.84115424610258</v>
      </c>
      <c r="AT194" s="7">
        <v>2.8335113883634202</v>
      </c>
      <c r="AU194" s="7">
        <v>2.8192135800861098</v>
      </c>
      <c r="AV194" s="7">
        <v>2.7994806044234801</v>
      </c>
      <c r="AW194" s="7">
        <v>2.7756276538559899</v>
      </c>
      <c r="AX194" s="7">
        <v>2.7488100656494798</v>
      </c>
      <c r="AY194" s="7">
        <v>2.74894980001852</v>
      </c>
      <c r="AZ194" s="7">
        <v>2.7442823396262099</v>
      </c>
      <c r="BA194" s="7">
        <v>2.7352657998195999</v>
      </c>
      <c r="BB194" s="7">
        <v>2.7221892775989498</v>
      </c>
      <c r="BC194" s="7">
        <v>2.7058281153168302</v>
      </c>
      <c r="BD194" s="7">
        <v>2.7103037083231798</v>
      </c>
      <c r="BE194" s="7">
        <v>2.71050651233289</v>
      </c>
      <c r="BF194" s="7">
        <v>2.70810963539678</v>
      </c>
      <c r="BG194" s="7">
        <v>2.7049540697035002</v>
      </c>
      <c r="BH194" s="7">
        <v>2.7024054965687698</v>
      </c>
      <c r="BI194" s="7">
        <v>2.7210206936437</v>
      </c>
      <c r="BJ194" s="7">
        <v>2.7380456062741798</v>
      </c>
      <c r="BK194" s="7">
        <v>2.7538136377643401</v>
      </c>
      <c r="BL194" s="7">
        <v>2.7682337709020701</v>
      </c>
    </row>
    <row r="195" spans="1:64">
      <c r="A195" s="7" t="s">
        <v>784</v>
      </c>
      <c r="B195" s="7" t="s">
        <v>785</v>
      </c>
      <c r="C195" s="7" t="s">
        <v>528</v>
      </c>
      <c r="D195" s="7" t="s">
        <v>529</v>
      </c>
      <c r="E195" s="7">
        <v>5.4066654989015204</v>
      </c>
      <c r="F195" s="7">
        <v>5.4855081592932704</v>
      </c>
      <c r="G195" s="7">
        <v>5.5518602204699503</v>
      </c>
      <c r="H195" s="7">
        <v>5.6133707602030603</v>
      </c>
      <c r="I195" s="7">
        <v>5.6819700303616099</v>
      </c>
      <c r="J195" s="7">
        <v>5.7661761321966498</v>
      </c>
      <c r="K195" s="7">
        <v>5.8640352778445504</v>
      </c>
      <c r="L195" s="7">
        <v>6.0070127760597298</v>
      </c>
      <c r="M195" s="7">
        <v>6.1961263460302503</v>
      </c>
      <c r="N195" s="7">
        <v>6.4215243467787504</v>
      </c>
      <c r="O195" s="7">
        <v>6.67156336172682</v>
      </c>
      <c r="P195" s="7">
        <v>6.6674118076845996</v>
      </c>
      <c r="Q195" s="7">
        <v>6.6443839496436201</v>
      </c>
      <c r="R195" s="7">
        <v>6.60092986721118</v>
      </c>
      <c r="S195" s="7">
        <v>6.53986554690358</v>
      </c>
      <c r="T195" s="7">
        <v>6.4656843567515097</v>
      </c>
      <c r="U195" s="7">
        <v>6.7109802347345502</v>
      </c>
      <c r="V195" s="7">
        <v>6.9782551799123604</v>
      </c>
      <c r="W195" s="7">
        <v>7.2817325518848603</v>
      </c>
      <c r="X195" s="7">
        <v>7.6262477016023098</v>
      </c>
      <c r="Y195" s="7">
        <v>8.00782090477502</v>
      </c>
      <c r="Z195" s="7">
        <v>8.1450768465837005</v>
      </c>
      <c r="AA195" s="7">
        <v>8.2943355564722605</v>
      </c>
      <c r="AB195" s="7">
        <v>8.4676274608704603</v>
      </c>
      <c r="AC195" s="7">
        <v>8.6589807232828395</v>
      </c>
      <c r="AD195" s="7">
        <v>8.8558120777315601</v>
      </c>
      <c r="AE195" s="7">
        <v>9.0342134954683608</v>
      </c>
      <c r="AF195" s="7">
        <v>9.2170021158033197</v>
      </c>
      <c r="AG195" s="7">
        <v>9.4239078711707602</v>
      </c>
      <c r="AH195" s="7">
        <v>9.6528168500535596</v>
      </c>
      <c r="AI195" s="7">
        <v>9.8852123647651595</v>
      </c>
      <c r="AJ195" s="7">
        <v>10.016671261185101</v>
      </c>
      <c r="AK195" s="7">
        <v>10.1376219780068</v>
      </c>
      <c r="AL195" s="7">
        <v>10.255255358113301</v>
      </c>
      <c r="AM195" s="7">
        <v>10.384684438877599</v>
      </c>
      <c r="AN195" s="7">
        <v>10.540584175333301</v>
      </c>
      <c r="AO195" s="7">
        <v>10.654717014711499</v>
      </c>
      <c r="AP195" s="7">
        <v>10.7948896421463</v>
      </c>
      <c r="AQ195" s="7">
        <v>10.964220503507599</v>
      </c>
      <c r="AR195" s="7">
        <v>11.157237856526301</v>
      </c>
      <c r="AS195" s="7">
        <v>11.3686984867646</v>
      </c>
      <c r="AT195" s="7">
        <v>11.548414623779699</v>
      </c>
      <c r="AU195" s="7">
        <v>11.7146718306876</v>
      </c>
      <c r="AV195" s="7">
        <v>11.870103879454501</v>
      </c>
      <c r="AW195" s="7">
        <v>12.0248566312082</v>
      </c>
      <c r="AX195" s="7">
        <v>12.1893868452477</v>
      </c>
      <c r="AY195" s="7">
        <v>12.3875345633565</v>
      </c>
      <c r="AZ195" s="7">
        <v>12.569559278165199</v>
      </c>
      <c r="BA195" s="7">
        <v>12.7399091804064</v>
      </c>
      <c r="BB195" s="7">
        <v>12.9138004860227</v>
      </c>
      <c r="BC195" s="7">
        <v>13.1128449559631</v>
      </c>
      <c r="BD195" s="7">
        <v>13.619099172692399</v>
      </c>
      <c r="BE195" s="7">
        <v>14.184809470866099</v>
      </c>
      <c r="BF195" s="7">
        <v>14.792380284817501</v>
      </c>
      <c r="BG195" s="7">
        <v>15.4139709850849</v>
      </c>
      <c r="BH195" s="7">
        <v>16.037205775630898</v>
      </c>
      <c r="BI195" s="7">
        <v>16.875294117647101</v>
      </c>
      <c r="BJ195" s="7">
        <v>17.745325282338499</v>
      </c>
      <c r="BK195" s="7">
        <v>18.674850210356901</v>
      </c>
      <c r="BL195" s="7">
        <v>19.697089528630201</v>
      </c>
    </row>
    <row r="196" spans="1:64">
      <c r="A196" s="7" t="s">
        <v>786</v>
      </c>
      <c r="B196" s="7" t="s">
        <v>787</v>
      </c>
      <c r="C196" s="7" t="s">
        <v>528</v>
      </c>
      <c r="D196" s="7" t="s">
        <v>529</v>
      </c>
      <c r="E196" s="7">
        <v>3.2084589733211399</v>
      </c>
      <c r="F196" s="7">
        <v>3.1843810795763101</v>
      </c>
      <c r="G196" s="7">
        <v>3.2041882417632799</v>
      </c>
      <c r="H196" s="7">
        <v>3.2388217348883601</v>
      </c>
      <c r="I196" s="7">
        <v>3.24533790941345</v>
      </c>
      <c r="J196" s="7">
        <v>3.2061302926274302</v>
      </c>
      <c r="K196" s="7">
        <v>3.2739331986729199</v>
      </c>
      <c r="L196" s="7">
        <v>3.2752100290606401</v>
      </c>
      <c r="M196" s="7">
        <v>3.2360145663675399</v>
      </c>
      <c r="N196" s="7">
        <v>3.1962110267281898</v>
      </c>
      <c r="O196" s="7">
        <v>3.1717162604785401</v>
      </c>
      <c r="P196" s="7">
        <v>3.1634919184759598</v>
      </c>
      <c r="Q196" s="7">
        <v>3.1782566952119402</v>
      </c>
      <c r="R196" s="7">
        <v>3.20538542356931</v>
      </c>
      <c r="S196" s="7">
        <v>3.2292219233130601</v>
      </c>
      <c r="T196" s="7">
        <v>3.2464420322536598</v>
      </c>
      <c r="U196" s="7">
        <v>3.31901196188694</v>
      </c>
      <c r="V196" s="7">
        <v>3.38821395643803</v>
      </c>
      <c r="W196" s="7">
        <v>3.4515843134069901</v>
      </c>
      <c r="X196" s="7">
        <v>3.5084109891663</v>
      </c>
      <c r="Y196" s="7">
        <v>3.55778971551281</v>
      </c>
      <c r="Z196" s="7">
        <v>3.6486526879409902</v>
      </c>
      <c r="AA196" s="7">
        <v>3.71417732141219</v>
      </c>
      <c r="AB196" s="7">
        <v>3.7664878113241</v>
      </c>
      <c r="AC196" s="7">
        <v>3.8215746435018398</v>
      </c>
      <c r="AD196" s="7">
        <v>3.8878727915598699</v>
      </c>
      <c r="AE196" s="7">
        <v>3.9571285280236101</v>
      </c>
      <c r="AF196" s="7">
        <v>4.0485105330973399</v>
      </c>
      <c r="AG196" s="7">
        <v>4.1514643331144896</v>
      </c>
      <c r="AH196" s="7">
        <v>4.2500470771998602</v>
      </c>
      <c r="AI196" s="7">
        <v>4.3391842351575098</v>
      </c>
      <c r="AJ196" s="7">
        <v>4.48872952062555</v>
      </c>
      <c r="AK196" s="7">
        <v>4.6296809289251</v>
      </c>
      <c r="AL196" s="7">
        <v>4.7692462943141596</v>
      </c>
      <c r="AM196" s="7">
        <v>4.9213638235493899</v>
      </c>
      <c r="AN196" s="7">
        <v>5.0950085350127203</v>
      </c>
      <c r="AO196" s="7">
        <v>5.22648717038029</v>
      </c>
      <c r="AP196" s="7">
        <v>5.3624431711516998</v>
      </c>
      <c r="AQ196" s="7">
        <v>5.5123291274479502</v>
      </c>
      <c r="AR196" s="7">
        <v>5.6876362042738799</v>
      </c>
      <c r="AS196" s="7">
        <v>5.8947428101656998</v>
      </c>
      <c r="AT196" s="7">
        <v>6.1869504058707498</v>
      </c>
      <c r="AU196" s="7">
        <v>6.4932884245402001</v>
      </c>
      <c r="AV196" s="7">
        <v>6.8032538362868804</v>
      </c>
      <c r="AW196" s="7">
        <v>7.1089037329922098</v>
      </c>
      <c r="AX196" s="7">
        <v>7.4078925235085604</v>
      </c>
      <c r="AY196" s="7">
        <v>7.7154582956694302</v>
      </c>
      <c r="AZ196" s="7">
        <v>8.0064804801951794</v>
      </c>
      <c r="BA196" s="7">
        <v>8.2784831121101607</v>
      </c>
      <c r="BB196" s="7">
        <v>8.5290933182896005</v>
      </c>
      <c r="BC196" s="7">
        <v>8.7572502419259308</v>
      </c>
      <c r="BD196" s="7">
        <v>9.0462986548871793</v>
      </c>
      <c r="BE196" s="7">
        <v>9.3224148000989508</v>
      </c>
      <c r="BF196" s="7">
        <v>9.5529685175757901</v>
      </c>
      <c r="BG196" s="7">
        <v>9.6915250706466907</v>
      </c>
      <c r="BH196" s="7">
        <v>9.7200811330030703</v>
      </c>
      <c r="BI196" s="7">
        <v>9.6687307975666705</v>
      </c>
      <c r="BJ196" s="7">
        <v>9.5117288459515592</v>
      </c>
      <c r="BK196" s="7">
        <v>9.3345204097879595</v>
      </c>
      <c r="BL196" s="7">
        <v>9.2580888898811207</v>
      </c>
    </row>
    <row r="197" spans="1:64">
      <c r="A197" s="7" t="s">
        <v>396</v>
      </c>
      <c r="B197" s="7" t="s">
        <v>788</v>
      </c>
      <c r="C197" s="7" t="s">
        <v>528</v>
      </c>
      <c r="D197" s="7" t="s">
        <v>529</v>
      </c>
      <c r="E197" s="7">
        <v>8.0265516592243102</v>
      </c>
      <c r="F197" s="7">
        <v>8.1547028371859902</v>
      </c>
      <c r="G197" s="7">
        <v>8.2633844378694192</v>
      </c>
      <c r="H197" s="7">
        <v>8.3660549047960799</v>
      </c>
      <c r="I197" s="7">
        <v>8.4826610487470795</v>
      </c>
      <c r="J197" s="7">
        <v>8.6276217858158404</v>
      </c>
      <c r="K197" s="7">
        <v>8.8131351118450301</v>
      </c>
      <c r="L197" s="7">
        <v>9.0276404896525602</v>
      </c>
      <c r="M197" s="7">
        <v>9.2628854279227806</v>
      </c>
      <c r="N197" s="7">
        <v>9.4990746599735303</v>
      </c>
      <c r="O197" s="7">
        <v>9.7208640511180899</v>
      </c>
      <c r="P197" s="7">
        <v>9.9091068652092602</v>
      </c>
      <c r="Q197" s="7">
        <v>10.0755458293691</v>
      </c>
      <c r="R197" s="7">
        <v>10.229429386818</v>
      </c>
      <c r="S197" s="7">
        <v>10.388756606074701</v>
      </c>
      <c r="T197" s="7">
        <v>10.564375707092699</v>
      </c>
      <c r="U197" s="7">
        <v>10.7523646307611</v>
      </c>
      <c r="V197" s="7">
        <v>10.9601027161047</v>
      </c>
      <c r="W197" s="7">
        <v>11.173330329614799</v>
      </c>
      <c r="X197" s="7">
        <v>11.3669482667281</v>
      </c>
      <c r="Y197" s="7">
        <v>11.5297933619691</v>
      </c>
      <c r="Z197" s="7">
        <v>11.6883205483179</v>
      </c>
      <c r="AA197" s="7">
        <v>11.8043855107117</v>
      </c>
      <c r="AB197" s="7">
        <v>11.905002091790999</v>
      </c>
      <c r="AC197" s="7">
        <v>12.029079829831799</v>
      </c>
      <c r="AD197" s="7">
        <v>12.199723562379299</v>
      </c>
      <c r="AE197" s="7">
        <v>12.446012740147101</v>
      </c>
      <c r="AF197" s="7">
        <v>12.7269174927825</v>
      </c>
      <c r="AG197" s="7">
        <v>13.035662080908001</v>
      </c>
      <c r="AH197" s="7">
        <v>13.3555633697583</v>
      </c>
      <c r="AI197" s="7">
        <v>13.6751412075392</v>
      </c>
      <c r="AJ197" s="7">
        <v>13.9548422965639</v>
      </c>
      <c r="AK197" s="7">
        <v>14.2239965962246</v>
      </c>
      <c r="AL197" s="7">
        <v>14.4848569119224</v>
      </c>
      <c r="AM197" s="7">
        <v>14.745261444350101</v>
      </c>
      <c r="AN197" s="7">
        <v>15.013043381320101</v>
      </c>
      <c r="AO197" s="7">
        <v>15.247927278612</v>
      </c>
      <c r="AP197" s="7">
        <v>15.4950635226299</v>
      </c>
      <c r="AQ197" s="7">
        <v>15.7533073064441</v>
      </c>
      <c r="AR197" s="7">
        <v>16.013668159021101</v>
      </c>
      <c r="AS197" s="7">
        <v>16.268444977582099</v>
      </c>
      <c r="AT197" s="7">
        <v>16.485080337832599</v>
      </c>
      <c r="AU197" s="7">
        <v>16.683257932057899</v>
      </c>
      <c r="AV197" s="7">
        <v>16.8648268027612</v>
      </c>
      <c r="AW197" s="7">
        <v>17.035569268453099</v>
      </c>
      <c r="AX197" s="7">
        <v>17.203976401949099</v>
      </c>
      <c r="AY197" s="7">
        <v>17.4497359817051</v>
      </c>
      <c r="AZ197" s="7">
        <v>17.7010374304027</v>
      </c>
      <c r="BA197" s="7">
        <v>17.976107173416501</v>
      </c>
      <c r="BB197" s="7">
        <v>18.293490717136901</v>
      </c>
      <c r="BC197" s="7">
        <v>18.662723439226198</v>
      </c>
      <c r="BD197" s="7">
        <v>19.042526619347601</v>
      </c>
      <c r="BE197" s="7">
        <v>19.4519388944348</v>
      </c>
      <c r="BF197" s="7">
        <v>19.882696692768999</v>
      </c>
      <c r="BG197" s="7">
        <v>20.3216999298728</v>
      </c>
      <c r="BH197" s="7">
        <v>20.761941797687999</v>
      </c>
      <c r="BI197" s="7">
        <v>21.161609206222501</v>
      </c>
      <c r="BJ197" s="7">
        <v>21.557702088938498</v>
      </c>
      <c r="BK197" s="7">
        <v>21.9538575375873</v>
      </c>
      <c r="BL197" s="7">
        <v>22.356690719620101</v>
      </c>
    </row>
    <row r="198" spans="1:64">
      <c r="A198" s="7" t="s">
        <v>303</v>
      </c>
      <c r="B198" s="7" t="s">
        <v>789</v>
      </c>
      <c r="C198" s="7" t="s">
        <v>528</v>
      </c>
      <c r="D198" s="7" t="s">
        <v>529</v>
      </c>
      <c r="E198" s="7">
        <v>3.1965638330614499</v>
      </c>
      <c r="F198" s="7">
        <v>3.2335353237679501</v>
      </c>
      <c r="G198" s="7">
        <v>3.2644630158421699</v>
      </c>
      <c r="H198" s="7">
        <v>3.2921766757800501</v>
      </c>
      <c r="I198" s="7">
        <v>3.3211427480197999</v>
      </c>
      <c r="J198" s="7">
        <v>3.35307272548159</v>
      </c>
      <c r="K198" s="7">
        <v>3.3805358847127498</v>
      </c>
      <c r="L198" s="7">
        <v>3.4065858272968601</v>
      </c>
      <c r="M198" s="7">
        <v>3.4323798590516299</v>
      </c>
      <c r="N198" s="7">
        <v>3.4587775897531898</v>
      </c>
      <c r="O198" s="7">
        <v>3.4870005733882401</v>
      </c>
      <c r="P198" s="7">
        <v>3.5210359509328701</v>
      </c>
      <c r="Q198" s="7">
        <v>3.55620036393683</v>
      </c>
      <c r="R198" s="7">
        <v>3.59127043066893</v>
      </c>
      <c r="S198" s="7">
        <v>3.6238183839413298</v>
      </c>
      <c r="T198" s="7">
        <v>3.6530346179351798</v>
      </c>
      <c r="U198" s="7">
        <v>3.6985995505731002</v>
      </c>
      <c r="V198" s="7">
        <v>3.7334043666408698</v>
      </c>
      <c r="W198" s="7">
        <v>3.7620773628223301</v>
      </c>
      <c r="X198" s="7">
        <v>3.7906463186700501</v>
      </c>
      <c r="Y198" s="7">
        <v>3.82175774957765</v>
      </c>
      <c r="Z198" s="7">
        <v>3.8469106410438201</v>
      </c>
      <c r="AA198" s="7">
        <v>3.8726563054263399</v>
      </c>
      <c r="AB198" s="7">
        <v>3.8984758694953299</v>
      </c>
      <c r="AC198" s="7">
        <v>3.9227479732711501</v>
      </c>
      <c r="AD198" s="7">
        <v>3.9461020997168301</v>
      </c>
      <c r="AE198" s="7">
        <v>3.9680429195939602</v>
      </c>
      <c r="AF198" s="7">
        <v>3.9865263144911798</v>
      </c>
      <c r="AG198" s="7">
        <v>4.0043171857027096</v>
      </c>
      <c r="AH198" s="7">
        <v>4.0257164575504296</v>
      </c>
      <c r="AI198" s="7">
        <v>4.0530707969735396</v>
      </c>
      <c r="AJ198" s="7">
        <v>4.1031113120898297</v>
      </c>
      <c r="AK198" s="7">
        <v>4.1558005640474596</v>
      </c>
      <c r="AL198" s="7">
        <v>4.2054465339968798</v>
      </c>
      <c r="AM198" s="7">
        <v>4.2433992971423198</v>
      </c>
      <c r="AN198" s="7">
        <v>4.2663742559677997</v>
      </c>
      <c r="AO198" s="7">
        <v>4.2923444318230199</v>
      </c>
      <c r="AP198" s="7">
        <v>4.3030551609611596</v>
      </c>
      <c r="AQ198" s="7">
        <v>4.3092196132258698</v>
      </c>
      <c r="AR198" s="7">
        <v>4.3249790226842597</v>
      </c>
      <c r="AS198" s="7">
        <v>4.3580544863889203</v>
      </c>
      <c r="AT198" s="7">
        <v>4.4171036856970396</v>
      </c>
      <c r="AU198" s="7">
        <v>4.4914444459307603</v>
      </c>
      <c r="AV198" s="7">
        <v>4.5751957710506099</v>
      </c>
      <c r="AW198" s="7">
        <v>4.6592394550679197</v>
      </c>
      <c r="AX198" s="7">
        <v>4.7397398669252704</v>
      </c>
      <c r="AY198" s="7">
        <v>4.83688298519467</v>
      </c>
      <c r="AZ198" s="7">
        <v>4.92729177165947</v>
      </c>
      <c r="BA198" s="7">
        <v>5.0168253609099098</v>
      </c>
      <c r="BB198" s="7">
        <v>5.1135534035521202</v>
      </c>
      <c r="BC198" s="7">
        <v>5.22191030118341</v>
      </c>
      <c r="BD198" s="7">
        <v>5.3310906135419502</v>
      </c>
      <c r="BE198" s="7">
        <v>5.4500395779000996</v>
      </c>
      <c r="BF198" s="7">
        <v>5.5805775361904804</v>
      </c>
      <c r="BG198" s="7">
        <v>5.7237898600596502</v>
      </c>
      <c r="BH198" s="7">
        <v>5.88099772363908</v>
      </c>
      <c r="BI198" s="7">
        <v>6.0568567833679996</v>
      </c>
      <c r="BJ198" s="7">
        <v>6.2410105283759698</v>
      </c>
      <c r="BK198" s="7">
        <v>6.4302150094608104</v>
      </c>
      <c r="BL198" s="7">
        <v>6.6208246955555996</v>
      </c>
    </row>
    <row r="199" spans="1:64">
      <c r="A199" s="7" t="s">
        <v>790</v>
      </c>
      <c r="B199" s="7" t="s">
        <v>791</v>
      </c>
      <c r="C199" s="7" t="s">
        <v>528</v>
      </c>
      <c r="D199" s="7" t="s">
        <v>529</v>
      </c>
      <c r="AI199" s="7">
        <v>2.1284391794983102</v>
      </c>
      <c r="AJ199" s="7">
        <v>2.12706332536438</v>
      </c>
      <c r="AK199" s="7">
        <v>2.1228223400135202</v>
      </c>
      <c r="AL199" s="7">
        <v>2.1201005605094299</v>
      </c>
      <c r="AM199" s="7">
        <v>2.1227596234820498</v>
      </c>
      <c r="AN199" s="7">
        <v>2.1334892395675999</v>
      </c>
      <c r="AO199" s="7">
        <v>2.1474681061150802</v>
      </c>
      <c r="AP199" s="7">
        <v>2.1687628786290798</v>
      </c>
      <c r="AQ199" s="7">
        <v>2.1969459645006699</v>
      </c>
      <c r="AR199" s="7">
        <v>2.2319562647602602</v>
      </c>
      <c r="AS199" s="7">
        <v>2.2752460217934001</v>
      </c>
      <c r="AT199" s="7">
        <v>2.3280995555770398</v>
      </c>
      <c r="AU199" s="7">
        <v>2.38023953867327</v>
      </c>
      <c r="AV199" s="7">
        <v>2.4316758501568199</v>
      </c>
      <c r="AW199" s="7">
        <v>2.4801708715573398</v>
      </c>
      <c r="AX199" s="7">
        <v>2.52353225761824</v>
      </c>
      <c r="AY199" s="7">
        <v>2.5741708628879998</v>
      </c>
      <c r="AZ199" s="7">
        <v>2.6184492846988898</v>
      </c>
      <c r="BA199" s="7">
        <v>2.6597494891330098</v>
      </c>
      <c r="BB199" s="7">
        <v>2.7040657760753199</v>
      </c>
      <c r="BC199" s="7">
        <v>2.7537761694789298</v>
      </c>
      <c r="BD199" s="7">
        <v>2.8073217758899598</v>
      </c>
      <c r="BE199" s="7">
        <v>2.86424399627214</v>
      </c>
      <c r="BF199" s="7">
        <v>2.9208567717305298</v>
      </c>
      <c r="BG199" s="7">
        <v>2.9722449718751101</v>
      </c>
      <c r="BH199" s="7">
        <v>3.01633899044548</v>
      </c>
      <c r="BI199" s="7">
        <v>3.0553617677246798</v>
      </c>
      <c r="BJ199" s="7">
        <v>3.0940799755309798</v>
      </c>
      <c r="BK199" s="7">
        <v>3.1333057370800899</v>
      </c>
      <c r="BL199" s="7">
        <v>3.17341240048018</v>
      </c>
    </row>
    <row r="200" spans="1:64">
      <c r="A200" s="7" t="s">
        <v>792</v>
      </c>
      <c r="B200" s="7" t="s">
        <v>793</v>
      </c>
      <c r="C200" s="7" t="s">
        <v>528</v>
      </c>
      <c r="D200" s="7" t="s">
        <v>529</v>
      </c>
      <c r="E200" s="7">
        <v>2.4702114831257602</v>
      </c>
      <c r="F200" s="7">
        <v>2.4947775461865298</v>
      </c>
      <c r="G200" s="7">
        <v>2.5306653380795798</v>
      </c>
      <c r="H200" s="7">
        <v>2.56508982231869</v>
      </c>
      <c r="I200" s="7">
        <v>2.58589171631272</v>
      </c>
      <c r="J200" s="7">
        <v>2.5892489967788199</v>
      </c>
      <c r="K200" s="7">
        <v>2.6101350138603601</v>
      </c>
      <c r="L200" s="7">
        <v>2.62011193258019</v>
      </c>
      <c r="M200" s="7">
        <v>2.6270251327198899</v>
      </c>
      <c r="N200" s="7">
        <v>2.6361692445996598</v>
      </c>
      <c r="O200" s="7">
        <v>2.65110186873394</v>
      </c>
      <c r="P200" s="7">
        <v>2.6825707188217698</v>
      </c>
      <c r="Q200" s="7">
        <v>2.7136082183216899</v>
      </c>
      <c r="R200" s="7">
        <v>2.74185024418093</v>
      </c>
      <c r="S200" s="7">
        <v>2.77078630017655</v>
      </c>
      <c r="T200" s="7">
        <v>2.8021527830944</v>
      </c>
      <c r="U200" s="7">
        <v>2.8283034648313601</v>
      </c>
      <c r="V200" s="7">
        <v>2.8457163323894301</v>
      </c>
      <c r="W200" s="7">
        <v>2.8550808026558001</v>
      </c>
      <c r="X200" s="7">
        <v>2.8554516680558102</v>
      </c>
      <c r="Y200" s="7">
        <v>2.8510244997529699</v>
      </c>
      <c r="Z200" s="7">
        <v>2.8968646426485001</v>
      </c>
      <c r="AA200" s="7">
        <v>2.9374474942392701</v>
      </c>
      <c r="AB200" s="7">
        <v>2.9707796214184099</v>
      </c>
      <c r="AC200" s="7">
        <v>2.9933641956655799</v>
      </c>
      <c r="AD200" s="7">
        <v>3.00720486471833</v>
      </c>
      <c r="AE200" s="7">
        <v>3.0606826201663599</v>
      </c>
      <c r="AF200" s="7">
        <v>3.1072181962375902</v>
      </c>
      <c r="AG200" s="7">
        <v>3.1467523112475799</v>
      </c>
      <c r="AH200" s="7">
        <v>3.1754734008180301</v>
      </c>
      <c r="AI200" s="7">
        <v>3.1958031340152502</v>
      </c>
      <c r="AJ200" s="7">
        <v>3.2259816599760001</v>
      </c>
      <c r="AK200" s="7">
        <v>3.2446579363260302</v>
      </c>
      <c r="AL200" s="7">
        <v>3.2544894896488001</v>
      </c>
      <c r="AM200" s="7">
        <v>3.2623430613294802</v>
      </c>
      <c r="AN200" s="7">
        <v>3.2732737183791998</v>
      </c>
      <c r="AO200" s="7">
        <v>3.3265310822432101</v>
      </c>
      <c r="AP200" s="7">
        <v>3.38059068924826</v>
      </c>
      <c r="AQ200" s="7">
        <v>3.4295302307062898</v>
      </c>
      <c r="AR200" s="7">
        <v>3.4676968856800499</v>
      </c>
      <c r="AS200" s="7">
        <v>3.4947030295328601</v>
      </c>
      <c r="AT200" s="7">
        <v>3.5730936135320701</v>
      </c>
      <c r="AU200" s="7">
        <v>3.6441696576372502</v>
      </c>
      <c r="AV200" s="7">
        <v>3.7132899986097199</v>
      </c>
      <c r="AW200" s="7">
        <v>3.7867411413891801</v>
      </c>
      <c r="AX200" s="7">
        <v>3.8667804777033101</v>
      </c>
      <c r="AY200" s="7">
        <v>3.9456246316589301</v>
      </c>
      <c r="AZ200" s="7">
        <v>4.0278509997088596</v>
      </c>
      <c r="BA200" s="7">
        <v>4.1122087151147904</v>
      </c>
      <c r="BB200" s="7">
        <v>4.19380936169562</v>
      </c>
      <c r="BC200" s="7">
        <v>4.2667631599928901</v>
      </c>
      <c r="BD200" s="7">
        <v>4.30010359450577</v>
      </c>
      <c r="BE200" s="7">
        <v>4.3178374381625204</v>
      </c>
      <c r="BF200" s="7">
        <v>4.32227945306186</v>
      </c>
      <c r="BG200" s="7">
        <v>4.3150501053644703</v>
      </c>
      <c r="BH200" s="7">
        <v>4.2972644145265804</v>
      </c>
      <c r="BI200" s="7">
        <v>4.3795834576521999</v>
      </c>
      <c r="BJ200" s="7">
        <v>4.4573696465066197</v>
      </c>
      <c r="BK200" s="7">
        <v>4.5373173766353796</v>
      </c>
      <c r="BL200" s="7">
        <v>4.6275499755503304</v>
      </c>
    </row>
    <row r="201" spans="1:64">
      <c r="A201" s="7" t="s">
        <v>794</v>
      </c>
      <c r="B201" s="7" t="s">
        <v>795</v>
      </c>
      <c r="C201" s="7" t="s">
        <v>528</v>
      </c>
      <c r="D201" s="7" t="s">
        <v>529</v>
      </c>
      <c r="E201" s="7">
        <v>8.8143538851532597</v>
      </c>
      <c r="F201" s="7">
        <v>8.9120225701582498</v>
      </c>
      <c r="G201" s="7">
        <v>9.0117377481718197</v>
      </c>
      <c r="H201" s="7">
        <v>9.11134702278828</v>
      </c>
      <c r="I201" s="7">
        <v>9.2148495723569006</v>
      </c>
      <c r="J201" s="7">
        <v>9.3251534231115905</v>
      </c>
      <c r="K201" s="7">
        <v>9.4739467431514104</v>
      </c>
      <c r="L201" s="7">
        <v>9.6245952951686995</v>
      </c>
      <c r="M201" s="7">
        <v>9.7795994824783197</v>
      </c>
      <c r="N201" s="7">
        <v>9.9280758892407093</v>
      </c>
      <c r="O201" s="7">
        <v>10.075232855682099</v>
      </c>
      <c r="P201" s="7">
        <v>10.2543053723893</v>
      </c>
      <c r="Q201" s="7">
        <v>10.4183388669694</v>
      </c>
      <c r="R201" s="7">
        <v>10.5748338949108</v>
      </c>
      <c r="S201" s="7">
        <v>10.724596021442601</v>
      </c>
      <c r="T201" s="7">
        <v>10.8763598343524</v>
      </c>
      <c r="U201" s="7">
        <v>11.073375543582401</v>
      </c>
      <c r="V201" s="7">
        <v>11.2737224194577</v>
      </c>
      <c r="W201" s="7">
        <v>11.463125039643501</v>
      </c>
      <c r="X201" s="7">
        <v>11.61250298835</v>
      </c>
      <c r="Y201" s="7">
        <v>11.708890891623</v>
      </c>
      <c r="Z201" s="7">
        <v>11.7747019041005</v>
      </c>
      <c r="AA201" s="7">
        <v>11.7804030918713</v>
      </c>
      <c r="AB201" s="7">
        <v>11.762987459479501</v>
      </c>
      <c r="AC201" s="7">
        <v>11.772170362984999</v>
      </c>
      <c r="AD201" s="7">
        <v>11.835275725419599</v>
      </c>
      <c r="AE201" s="7">
        <v>11.9703662937992</v>
      </c>
      <c r="AF201" s="7">
        <v>12.143881460048901</v>
      </c>
      <c r="AG201" s="7">
        <v>12.342908936811501</v>
      </c>
      <c r="AH201" s="7">
        <v>12.5450058561922</v>
      </c>
      <c r="AI201" s="7">
        <v>12.738080339986</v>
      </c>
      <c r="AJ201" s="7">
        <v>12.939090049296301</v>
      </c>
      <c r="AK201" s="7">
        <v>13.128154693879701</v>
      </c>
      <c r="AL201" s="7">
        <v>13.3041188280345</v>
      </c>
      <c r="AM201" s="7">
        <v>13.464847616121901</v>
      </c>
      <c r="AN201" s="7">
        <v>13.6110284418038</v>
      </c>
      <c r="AO201" s="7">
        <v>13.772373736876901</v>
      </c>
      <c r="AP201" s="7">
        <v>13.914564477827099</v>
      </c>
      <c r="AQ201" s="7">
        <v>14.0482421941279</v>
      </c>
      <c r="AR201" s="7">
        <v>14.186645034566601</v>
      </c>
      <c r="AS201" s="7">
        <v>14.3372399456607</v>
      </c>
      <c r="AT201" s="7">
        <v>14.5188832213815</v>
      </c>
      <c r="AU201" s="7">
        <v>14.708716331684499</v>
      </c>
      <c r="AV201" s="7">
        <v>14.902334188769901</v>
      </c>
      <c r="AW201" s="7">
        <v>15.086250370974099</v>
      </c>
      <c r="AX201" s="7">
        <v>15.2582969609479</v>
      </c>
      <c r="AY201" s="7">
        <v>15.442289112820401</v>
      </c>
      <c r="AZ201" s="7">
        <v>15.610875554575699</v>
      </c>
      <c r="BA201" s="7">
        <v>15.7816781370759</v>
      </c>
      <c r="BB201" s="7">
        <v>15.9869612497811</v>
      </c>
      <c r="BC201" s="7">
        <v>16.244862031658499</v>
      </c>
      <c r="BD201" s="7">
        <v>16.5276085712906</v>
      </c>
      <c r="BE201" s="7">
        <v>16.859142114468899</v>
      </c>
      <c r="BF201" s="7">
        <v>17.221774500912201</v>
      </c>
      <c r="BG201" s="7">
        <v>17.5887323886502</v>
      </c>
      <c r="BH201" s="7">
        <v>17.947702532640399</v>
      </c>
      <c r="BI201" s="7">
        <v>18.294717811752999</v>
      </c>
      <c r="BJ201" s="7">
        <v>18.6283051451429</v>
      </c>
      <c r="BK201" s="7">
        <v>18.956124110750402</v>
      </c>
      <c r="BL201" s="7">
        <v>19.292064121791299</v>
      </c>
    </row>
    <row r="202" spans="1:64">
      <c r="A202" s="7" t="s">
        <v>222</v>
      </c>
      <c r="B202" s="7" t="s">
        <v>796</v>
      </c>
      <c r="C202" s="7" t="s">
        <v>528</v>
      </c>
      <c r="D202" s="7" t="s">
        <v>529</v>
      </c>
      <c r="E202" s="7">
        <v>2.81648650033301</v>
      </c>
      <c r="F202" s="7">
        <v>2.8114390503803901</v>
      </c>
      <c r="G202" s="7">
        <v>2.80317972625665</v>
      </c>
      <c r="H202" s="7">
        <v>2.7842067083491702</v>
      </c>
      <c r="I202" s="7">
        <v>2.7624002928809999</v>
      </c>
      <c r="J202" s="7">
        <v>2.7333632997281598</v>
      </c>
      <c r="K202" s="7">
        <v>2.7193018735266099</v>
      </c>
      <c r="L202" s="7">
        <v>2.7051352567628402</v>
      </c>
      <c r="M202" s="7">
        <v>2.7046118712624101</v>
      </c>
      <c r="N202" s="7">
        <v>2.7167197154090998</v>
      </c>
      <c r="O202" s="7">
        <v>2.73949047468211</v>
      </c>
      <c r="P202" s="7">
        <v>2.7242048574076301</v>
      </c>
      <c r="Q202" s="7">
        <v>2.6992570077676499</v>
      </c>
      <c r="R202" s="7">
        <v>2.6736136591570698</v>
      </c>
      <c r="S202" s="7">
        <v>2.6543443320412199</v>
      </c>
      <c r="T202" s="7">
        <v>2.6464380148285902</v>
      </c>
      <c r="U202" s="7">
        <v>2.7591498277375699</v>
      </c>
      <c r="V202" s="7">
        <v>2.8808143483140398</v>
      </c>
      <c r="W202" s="7">
        <v>2.9970126908654899</v>
      </c>
      <c r="X202" s="7">
        <v>3.0885902340309701</v>
      </c>
      <c r="Y202" s="7">
        <v>3.1447935760366899</v>
      </c>
      <c r="Z202" s="7">
        <v>3.1560021018910702</v>
      </c>
      <c r="AA202" s="7">
        <v>3.11645203921689</v>
      </c>
      <c r="AB202" s="7">
        <v>3.0253626434001601</v>
      </c>
      <c r="AC202" s="7">
        <v>2.9306411067698499</v>
      </c>
      <c r="AD202" s="7">
        <v>2.8611454749840401</v>
      </c>
      <c r="AE202" s="7">
        <v>2.93536907989902</v>
      </c>
      <c r="AF202" s="7">
        <v>3.0404536294644799</v>
      </c>
      <c r="AG202" s="7">
        <v>3.1521545909884701</v>
      </c>
      <c r="AH202" s="7">
        <v>3.2448422795131999</v>
      </c>
      <c r="AI202" s="7">
        <v>3.31157299717366</v>
      </c>
      <c r="AJ202" s="7">
        <v>3.3495970077456998</v>
      </c>
      <c r="AK202" s="7">
        <v>3.3790923785857299</v>
      </c>
      <c r="AL202" s="7">
        <v>3.41147539427085</v>
      </c>
      <c r="AM202" s="7">
        <v>3.4650345242930598</v>
      </c>
      <c r="AN202" s="7">
        <v>3.5327943651379599</v>
      </c>
      <c r="AO202" s="7">
        <v>3.66585403153984</v>
      </c>
      <c r="AP202" s="7">
        <v>3.81194185113679</v>
      </c>
      <c r="AQ202" s="7">
        <v>3.9642440730664599</v>
      </c>
      <c r="AR202" s="7">
        <v>4.1122508159731801</v>
      </c>
      <c r="AS202" s="7">
        <v>4.2623999734093401</v>
      </c>
      <c r="AT202" s="7">
        <v>4.3983815850178196</v>
      </c>
      <c r="AU202" s="7">
        <v>4.53143325353855</v>
      </c>
      <c r="AV202" s="7">
        <v>4.6714918303304698</v>
      </c>
      <c r="AW202" s="7">
        <v>4.8247601487546499</v>
      </c>
      <c r="AX202" s="7">
        <v>5.0027050003864302</v>
      </c>
      <c r="AY202" s="7">
        <v>5.25803609057124</v>
      </c>
      <c r="AZ202" s="7">
        <v>5.5366719828258901</v>
      </c>
      <c r="BA202" s="7">
        <v>5.8244117836409002</v>
      </c>
      <c r="BB202" s="7">
        <v>6.10282974055057</v>
      </c>
      <c r="BC202" s="7">
        <v>6.3545439192358897</v>
      </c>
      <c r="BD202" s="7">
        <v>6.5532801888695396</v>
      </c>
      <c r="BE202" s="7">
        <v>6.7204960631677597</v>
      </c>
      <c r="BF202" s="7">
        <v>6.8672131632683202</v>
      </c>
      <c r="BG202" s="7">
        <v>7.0337314366684502</v>
      </c>
      <c r="BH202" s="7">
        <v>7.2483560580542203</v>
      </c>
      <c r="BI202" s="7">
        <v>7.5564053537284899</v>
      </c>
      <c r="BJ202" s="7">
        <v>7.90939580300034</v>
      </c>
      <c r="BK202" s="7">
        <v>8.2905081046820204</v>
      </c>
      <c r="BL202" s="7">
        <v>8.6806761503399699</v>
      </c>
    </row>
    <row r="203" spans="1:64">
      <c r="A203" s="7" t="s">
        <v>313</v>
      </c>
      <c r="B203" s="7" t="s">
        <v>797</v>
      </c>
      <c r="C203" s="7" t="s">
        <v>528</v>
      </c>
      <c r="D203" s="7" t="s">
        <v>529</v>
      </c>
      <c r="E203" s="7">
        <v>2.9398109066351501</v>
      </c>
      <c r="F203" s="7">
        <v>2.7906886291592898</v>
      </c>
      <c r="G203" s="7">
        <v>2.67143009491308</v>
      </c>
      <c r="H203" s="7">
        <v>2.56173439626677</v>
      </c>
      <c r="I203" s="7">
        <v>2.4746174111239401</v>
      </c>
      <c r="J203" s="7">
        <v>2.3997392473483399</v>
      </c>
      <c r="K203" s="7">
        <v>2.3019312175938702</v>
      </c>
      <c r="L203" s="7">
        <v>2.21199972190679</v>
      </c>
      <c r="M203" s="7">
        <v>2.1317226507600999</v>
      </c>
      <c r="N203" s="7">
        <v>2.0588206139785701</v>
      </c>
      <c r="O203" s="7">
        <v>2.0061362017641602</v>
      </c>
      <c r="P203" s="7">
        <v>1.9939035623963699</v>
      </c>
      <c r="Q203" s="7">
        <v>2.0068965517241399</v>
      </c>
      <c r="R203" s="7">
        <v>2.0346588271700399</v>
      </c>
      <c r="S203" s="7">
        <v>2.0804447308636198</v>
      </c>
      <c r="T203" s="7">
        <v>2.1312074001947399</v>
      </c>
      <c r="U203" s="7">
        <v>2.0342963717685301</v>
      </c>
      <c r="V203" s="7">
        <v>1.9246591121008301</v>
      </c>
      <c r="W203" s="7">
        <v>1.8051481888606999</v>
      </c>
      <c r="X203" s="7">
        <v>1.6907847600294399</v>
      </c>
      <c r="Y203" s="7">
        <v>1.57848608428132</v>
      </c>
      <c r="Z203" s="7">
        <v>1.5024920560672299</v>
      </c>
      <c r="AA203" s="7">
        <v>1.4388982274389801</v>
      </c>
      <c r="AB203" s="7">
        <v>1.3885925264948</v>
      </c>
      <c r="AC203" s="7">
        <v>1.3417450010548799</v>
      </c>
      <c r="AD203" s="7">
        <v>1.3009248025020901</v>
      </c>
      <c r="AE203" s="7">
        <v>1.2867702519233699</v>
      </c>
      <c r="AF203" s="7">
        <v>1.2803566521693801</v>
      </c>
      <c r="AG203" s="7">
        <v>1.2810946675533399</v>
      </c>
      <c r="AH203" s="7">
        <v>1.2898265069635499</v>
      </c>
      <c r="AI203" s="7">
        <v>1.30595996455851</v>
      </c>
      <c r="AJ203" s="7">
        <v>1.34912476172302</v>
      </c>
      <c r="AK203" s="7">
        <v>1.3859647352113</v>
      </c>
      <c r="AL203" s="7">
        <v>1.4138179265732</v>
      </c>
      <c r="AM203" s="7">
        <v>1.43223131857187</v>
      </c>
      <c r="AN203" s="7">
        <v>1.4395004693811599</v>
      </c>
      <c r="AO203" s="7">
        <v>1.4944567882097</v>
      </c>
      <c r="AP203" s="7">
        <v>1.5555152889574699</v>
      </c>
      <c r="AQ203" s="7">
        <v>1.6203074178424199</v>
      </c>
      <c r="AR203" s="7">
        <v>1.68487034806981</v>
      </c>
      <c r="AS203" s="7">
        <v>1.7449043661429799</v>
      </c>
      <c r="AT203" s="7">
        <v>1.6528132784401</v>
      </c>
      <c r="AU203" s="7">
        <v>1.5628803435340799</v>
      </c>
      <c r="AV203" s="7">
        <v>1.47421192511455</v>
      </c>
      <c r="AW203" s="7">
        <v>1.38530850857654</v>
      </c>
      <c r="AX203" s="7">
        <v>1.2984506872995201</v>
      </c>
      <c r="AY203" s="7">
        <v>1.12641792256072</v>
      </c>
      <c r="AZ203" s="7">
        <v>0.99389872574140203</v>
      </c>
      <c r="BA203" s="7">
        <v>0.88273884308450501</v>
      </c>
      <c r="BB203" s="7">
        <v>0.78999365539744404</v>
      </c>
      <c r="BC203" s="7">
        <v>0.71458315264498096</v>
      </c>
      <c r="BD203" s="7">
        <v>0.74803364260309202</v>
      </c>
      <c r="BE203" s="7">
        <v>0.79906269053897605</v>
      </c>
      <c r="BF203" s="7">
        <v>0.86108978358913502</v>
      </c>
      <c r="BG203" s="7">
        <v>0.92794480151659198</v>
      </c>
      <c r="BH203" s="7">
        <v>0.99851503092711202</v>
      </c>
      <c r="BI203" s="7">
        <v>1.10884901675499</v>
      </c>
      <c r="BJ203" s="7">
        <v>1.2321229862210099</v>
      </c>
      <c r="BK203" s="7">
        <v>1.3700703387374999</v>
      </c>
      <c r="BL203" s="7">
        <v>1.5231631172567599</v>
      </c>
    </row>
    <row r="204" spans="1:64">
      <c r="A204" s="7" t="s">
        <v>404</v>
      </c>
      <c r="B204" s="7" t="s">
        <v>798</v>
      </c>
      <c r="C204" s="7" t="s">
        <v>528</v>
      </c>
      <c r="D204" s="7" t="s">
        <v>529</v>
      </c>
      <c r="E204" s="7">
        <v>6.8284149851356002</v>
      </c>
      <c r="F204" s="7">
        <v>7.0308721918965498</v>
      </c>
      <c r="G204" s="7">
        <v>7.2559269086596601</v>
      </c>
      <c r="H204" s="7">
        <v>7.4917767308582004</v>
      </c>
      <c r="I204" s="7">
        <v>7.7134304517565999</v>
      </c>
      <c r="J204" s="7">
        <v>7.9054858188789403</v>
      </c>
      <c r="K204" s="7">
        <v>8.0736745643458807</v>
      </c>
      <c r="L204" s="7">
        <v>8.1757229646833292</v>
      </c>
      <c r="M204" s="7">
        <v>8.2458984409181699</v>
      </c>
      <c r="N204" s="7">
        <v>8.3336296427040892</v>
      </c>
      <c r="O204" s="7">
        <v>8.46378671842999</v>
      </c>
      <c r="P204" s="7">
        <v>8.6009721343990098</v>
      </c>
      <c r="Q204" s="7">
        <v>8.7885058290753104</v>
      </c>
      <c r="R204" s="7">
        <v>9.0058029105309192</v>
      </c>
      <c r="S204" s="7">
        <v>9.2203225952324495</v>
      </c>
      <c r="T204" s="7">
        <v>9.4158987111529502</v>
      </c>
      <c r="U204" s="7">
        <v>9.6824382883270399</v>
      </c>
      <c r="V204" s="7">
        <v>9.9201979219749994</v>
      </c>
      <c r="W204" s="7">
        <v>10.102278579527001</v>
      </c>
      <c r="X204" s="7">
        <v>10.197180219404901</v>
      </c>
      <c r="Y204" s="7">
        <v>10.19035102214</v>
      </c>
      <c r="Z204" s="7">
        <v>10.096036853072</v>
      </c>
      <c r="AA204" s="7">
        <v>9.9142797848882704</v>
      </c>
      <c r="AB204" s="7">
        <v>9.7061932478997299</v>
      </c>
      <c r="AC204" s="7">
        <v>9.5491561770360995</v>
      </c>
      <c r="AD204" s="7">
        <v>9.4891075369309892</v>
      </c>
      <c r="AE204" s="7">
        <v>9.5895682332272898</v>
      </c>
      <c r="AF204" s="7">
        <v>9.7452637364524808</v>
      </c>
      <c r="AG204" s="7">
        <v>9.9418476660199104</v>
      </c>
      <c r="AH204" s="7">
        <v>10.1644832121083</v>
      </c>
      <c r="AI204" s="7">
        <v>10.4051060148596</v>
      </c>
      <c r="AJ204" s="7">
        <v>10.7055809006608</v>
      </c>
      <c r="AK204" s="7">
        <v>11.0459131661766</v>
      </c>
      <c r="AL204" s="7">
        <v>11.4060842700137</v>
      </c>
      <c r="AM204" s="7">
        <v>11.747803267642199</v>
      </c>
      <c r="AN204" s="7">
        <v>12.0498438607267</v>
      </c>
      <c r="AO204" s="7">
        <v>12.449048380573901</v>
      </c>
      <c r="AP204" s="7">
        <v>12.769085456217001</v>
      </c>
      <c r="AQ204" s="7">
        <v>13.039311437591399</v>
      </c>
      <c r="AR204" s="7">
        <v>13.3114645289682</v>
      </c>
      <c r="AS204" s="7">
        <v>13.608822238943</v>
      </c>
      <c r="AT204" s="7">
        <v>13.9732688778886</v>
      </c>
      <c r="AU204" s="7">
        <v>14.3698383303956</v>
      </c>
      <c r="AV204" s="7">
        <v>14.7552852025287</v>
      </c>
      <c r="AW204" s="7">
        <v>15.054348468350801</v>
      </c>
      <c r="AX204" s="7">
        <v>15.2293023426726</v>
      </c>
      <c r="AY204" s="7">
        <v>15.4293677141776</v>
      </c>
      <c r="AZ204" s="7">
        <v>15.512644675770501</v>
      </c>
      <c r="BA204" s="7">
        <v>15.5297311982798</v>
      </c>
      <c r="BB204" s="7">
        <v>15.5642862718566</v>
      </c>
      <c r="BC204" s="7">
        <v>15.667220141751599</v>
      </c>
      <c r="BD204" s="7">
        <v>15.824519964332501</v>
      </c>
      <c r="BE204" s="7">
        <v>16.043836230820599</v>
      </c>
      <c r="BF204" s="7">
        <v>16.3187927983702</v>
      </c>
      <c r="BG204" s="7">
        <v>16.6299592781568</v>
      </c>
      <c r="BH204" s="7">
        <v>16.965426903402399</v>
      </c>
      <c r="BI204" s="7">
        <v>17.421713215383601</v>
      </c>
      <c r="BJ204" s="7">
        <v>17.881726586624801</v>
      </c>
      <c r="BK204" s="7">
        <v>18.338701393829599</v>
      </c>
      <c r="BL204" s="7">
        <v>18.790065788749999</v>
      </c>
    </row>
    <row r="205" spans="1:64">
      <c r="A205" s="7" t="s">
        <v>799</v>
      </c>
      <c r="B205" s="7" t="s">
        <v>800</v>
      </c>
      <c r="C205" s="7" t="s">
        <v>528</v>
      </c>
      <c r="D205" s="7" t="s">
        <v>529</v>
      </c>
      <c r="E205" s="7">
        <v>6.0839238952980601</v>
      </c>
      <c r="F205" s="7">
        <v>6.1810547226937302</v>
      </c>
      <c r="G205" s="7">
        <v>6.2813961982375002</v>
      </c>
      <c r="H205" s="7">
        <v>6.3929151355396998</v>
      </c>
      <c r="I205" s="7">
        <v>6.52103184736806</v>
      </c>
      <c r="J205" s="7">
        <v>6.67087571231888</v>
      </c>
      <c r="K205" s="7">
        <v>6.8561447635126802</v>
      </c>
      <c r="L205" s="7">
        <v>7.0556835400572497</v>
      </c>
      <c r="M205" s="7">
        <v>7.2680239650849101</v>
      </c>
      <c r="N205" s="7">
        <v>7.4897476206896103</v>
      </c>
      <c r="O205" s="7">
        <v>7.7191770859126798</v>
      </c>
      <c r="P205" s="7">
        <v>7.9889188715686901</v>
      </c>
      <c r="Q205" s="7">
        <v>8.2372230106706894</v>
      </c>
      <c r="R205" s="7">
        <v>8.4801330638648995</v>
      </c>
      <c r="S205" s="7">
        <v>8.7417035726266192</v>
      </c>
      <c r="T205" s="7">
        <v>9.0315069128506504</v>
      </c>
      <c r="U205" s="7">
        <v>9.3262974850588698</v>
      </c>
      <c r="V205" s="7">
        <v>9.6529452557456406</v>
      </c>
      <c r="W205" s="7">
        <v>9.9630240238678098</v>
      </c>
      <c r="X205" s="7">
        <v>10.1852904579099</v>
      </c>
      <c r="Y205" s="7">
        <v>10.286206435709699</v>
      </c>
      <c r="Z205" s="7">
        <v>10.3098570974872</v>
      </c>
      <c r="AA205" s="7">
        <v>10.2258250502677</v>
      </c>
      <c r="AB205" s="7">
        <v>10.0825830034077</v>
      </c>
      <c r="AC205" s="7">
        <v>9.9468137912446508</v>
      </c>
      <c r="AD205" s="7">
        <v>9.8573256330191601</v>
      </c>
      <c r="AE205" s="7">
        <v>9.8530099736277599</v>
      </c>
      <c r="AF205" s="7">
        <v>9.8668013836972008</v>
      </c>
      <c r="AG205" s="7">
        <v>9.9261103878293806</v>
      </c>
      <c r="AH205" s="7">
        <v>10.0671941022742</v>
      </c>
      <c r="AI205" s="7">
        <v>10.3071721717904</v>
      </c>
      <c r="AJ205" s="7">
        <v>10.6410276689793</v>
      </c>
      <c r="AK205" s="7">
        <v>11.070930799560299</v>
      </c>
      <c r="AL205" s="7">
        <v>11.524917037116699</v>
      </c>
      <c r="AM205" s="7">
        <v>11.8984944473097</v>
      </c>
      <c r="AN205" s="7">
        <v>12.137847650988</v>
      </c>
      <c r="AO205" s="7">
        <v>12.3281783409873</v>
      </c>
      <c r="AP205" s="7">
        <v>12.3562314034496</v>
      </c>
      <c r="AQ205" s="7">
        <v>12.311050923759799</v>
      </c>
      <c r="AR205" s="7">
        <v>12.319893321292</v>
      </c>
      <c r="AS205" s="7">
        <v>12.443577794658999</v>
      </c>
      <c r="AT205" s="7">
        <v>12.745557912999701</v>
      </c>
      <c r="AU205" s="7">
        <v>13.1479185790517</v>
      </c>
      <c r="AV205" s="7">
        <v>13.551735338976799</v>
      </c>
      <c r="AW205" s="7">
        <v>13.803943809440099</v>
      </c>
      <c r="AX205" s="7">
        <v>13.823237628100401</v>
      </c>
      <c r="AY205" s="7">
        <v>13.818801296952399</v>
      </c>
      <c r="AZ205" s="7">
        <v>13.652110101159099</v>
      </c>
      <c r="BA205" s="7">
        <v>13.414251169385301</v>
      </c>
      <c r="BB205" s="7">
        <v>13.2172225044713</v>
      </c>
      <c r="BC205" s="7">
        <v>13.1063682410325</v>
      </c>
      <c r="BD205" s="7">
        <v>13.1026163158361</v>
      </c>
      <c r="BE205" s="7">
        <v>13.139852487631901</v>
      </c>
      <c r="BF205" s="7">
        <v>13.2248963244175</v>
      </c>
      <c r="BG205" s="7">
        <v>13.362411257895101</v>
      </c>
      <c r="BH205" s="7">
        <v>13.5538761073839</v>
      </c>
      <c r="BI205" s="7">
        <v>13.8839771635639</v>
      </c>
      <c r="BJ205" s="7">
        <v>14.2633149894054</v>
      </c>
      <c r="BK205" s="7">
        <v>14.6747083203719</v>
      </c>
      <c r="BL205" s="7">
        <v>15.094125232422501</v>
      </c>
    </row>
    <row r="206" spans="1:64">
      <c r="A206" s="7" t="s">
        <v>195</v>
      </c>
      <c r="B206" s="7" t="s">
        <v>801</v>
      </c>
      <c r="C206" s="7" t="s">
        <v>528</v>
      </c>
      <c r="D206" s="7" t="s">
        <v>529</v>
      </c>
      <c r="E206" s="7">
        <v>3.1262284616815301</v>
      </c>
      <c r="F206" s="7">
        <v>3.1384856544904198</v>
      </c>
      <c r="G206" s="7">
        <v>3.1509995623884701</v>
      </c>
      <c r="H206" s="7">
        <v>3.15818895936426</v>
      </c>
      <c r="I206" s="7">
        <v>3.15068627354932</v>
      </c>
      <c r="J206" s="7">
        <v>3.1241239845947999</v>
      </c>
      <c r="K206" s="7">
        <v>3.0928635789310199</v>
      </c>
      <c r="L206" s="7">
        <v>3.0465126816227901</v>
      </c>
      <c r="M206" s="7">
        <v>2.9914361630248099</v>
      </c>
      <c r="N206" s="7">
        <v>2.9350547329202001</v>
      </c>
      <c r="O206" s="7">
        <v>2.8806145169025701</v>
      </c>
      <c r="P206" s="7">
        <v>2.8477008161564701</v>
      </c>
      <c r="Q206" s="7">
        <v>2.8112792258473598</v>
      </c>
      <c r="R206" s="7">
        <v>2.7695014157145201</v>
      </c>
      <c r="S206" s="7">
        <v>2.7197419024297802</v>
      </c>
      <c r="T206" s="7">
        <v>2.66139345926163</v>
      </c>
      <c r="U206" s="7">
        <v>2.6193551909197099</v>
      </c>
      <c r="V206" s="7">
        <v>2.5723340056016899</v>
      </c>
      <c r="W206" s="7">
        <v>2.5185793430616901</v>
      </c>
      <c r="X206" s="7">
        <v>2.4558444305143201</v>
      </c>
      <c r="Y206" s="7">
        <v>2.3839231934724698</v>
      </c>
      <c r="Z206" s="7">
        <v>2.33049591199666</v>
      </c>
      <c r="AA206" s="7">
        <v>2.2713095126072602</v>
      </c>
      <c r="AB206" s="7">
        <v>2.2135554860498501</v>
      </c>
      <c r="AC206" s="7">
        <v>2.1645840826191698</v>
      </c>
      <c r="AD206" s="7">
        <v>2.1275796170779699</v>
      </c>
      <c r="AE206" s="7">
        <v>2.1186107284406202</v>
      </c>
      <c r="AF206" s="7">
        <v>2.1133533815645298</v>
      </c>
      <c r="AG206" s="7">
        <v>2.11436176028552</v>
      </c>
      <c r="AH206" s="7">
        <v>2.1302228876382201</v>
      </c>
      <c r="AI206" s="7">
        <v>2.17025052676117</v>
      </c>
      <c r="AJ206" s="7">
        <v>2.3039454766312799</v>
      </c>
      <c r="AK206" s="7">
        <v>2.4539243871157201</v>
      </c>
      <c r="AL206" s="7">
        <v>2.6212223750059298</v>
      </c>
      <c r="AM206" s="7">
        <v>2.7902580428993899</v>
      </c>
      <c r="AN206" s="7">
        <v>2.9308514784986501</v>
      </c>
      <c r="AO206" s="7">
        <v>3.0854099220253399</v>
      </c>
      <c r="AP206" s="7">
        <v>3.2423397183227598</v>
      </c>
      <c r="AQ206" s="7">
        <v>3.39972327232628</v>
      </c>
      <c r="AR206" s="7">
        <v>3.5377912487465402</v>
      </c>
      <c r="AS206" s="7">
        <v>3.6396976384606301</v>
      </c>
      <c r="AT206" s="7">
        <v>3.4967870855563898</v>
      </c>
      <c r="AU206" s="7">
        <v>3.3113090449100899</v>
      </c>
      <c r="AV206" s="7">
        <v>3.1134742001465199</v>
      </c>
      <c r="AW206" s="7">
        <v>2.9313668161046502</v>
      </c>
      <c r="AX206" s="7">
        <v>2.77533974004026</v>
      </c>
      <c r="AY206" s="7">
        <v>2.7146616343060099</v>
      </c>
      <c r="AZ206" s="7">
        <v>2.6720885613026102</v>
      </c>
      <c r="BA206" s="7">
        <v>2.63922623406037</v>
      </c>
      <c r="BB206" s="7">
        <v>2.6065930201773102</v>
      </c>
      <c r="BC206" s="7">
        <v>2.5710559799859301</v>
      </c>
      <c r="BD206" s="7">
        <v>2.5852369849954302</v>
      </c>
      <c r="BE206" s="7">
        <v>2.5990568617624499</v>
      </c>
      <c r="BF206" s="7">
        <v>2.6174721857334302</v>
      </c>
      <c r="BG206" s="7">
        <v>2.64640735932181</v>
      </c>
      <c r="BH206" s="7">
        <v>2.6889092345363999</v>
      </c>
      <c r="BI206" s="7">
        <v>2.76580499479511</v>
      </c>
      <c r="BJ206" s="7">
        <v>2.8497630532308702</v>
      </c>
      <c r="BK206" s="7">
        <v>2.9381960775387999</v>
      </c>
      <c r="BL206" s="7">
        <v>3.0282530619033099</v>
      </c>
    </row>
    <row r="207" spans="1:64">
      <c r="A207" s="7" t="s">
        <v>802</v>
      </c>
      <c r="B207" s="7" t="s">
        <v>803</v>
      </c>
      <c r="C207" s="7" t="s">
        <v>528</v>
      </c>
      <c r="D207" s="7" t="s">
        <v>529</v>
      </c>
      <c r="E207" s="7">
        <v>3.1296342658256102</v>
      </c>
      <c r="F207" s="7">
        <v>3.1642815793297601</v>
      </c>
      <c r="G207" s="7">
        <v>3.19587487916561</v>
      </c>
      <c r="H207" s="7">
        <v>3.21902798596859</v>
      </c>
      <c r="I207" s="7">
        <v>3.2283247479275898</v>
      </c>
      <c r="J207" s="7">
        <v>3.2223507714344199</v>
      </c>
      <c r="K207" s="7">
        <v>3.2529812556082902</v>
      </c>
      <c r="L207" s="7">
        <v>3.27009527071883</v>
      </c>
      <c r="M207" s="7">
        <v>3.2782931533169801</v>
      </c>
      <c r="N207" s="7">
        <v>3.2827689006430099</v>
      </c>
      <c r="O207" s="7">
        <v>3.2864597197262801</v>
      </c>
      <c r="P207" s="7">
        <v>3.33194610865301</v>
      </c>
      <c r="Q207" s="7">
        <v>3.3733277253880898</v>
      </c>
      <c r="R207" s="7">
        <v>3.4086483373091698</v>
      </c>
      <c r="S207" s="7">
        <v>3.43574497971023</v>
      </c>
      <c r="T207" s="7">
        <v>3.4542555995353199</v>
      </c>
      <c r="U207" s="7">
        <v>3.4942222011796802</v>
      </c>
      <c r="V207" s="7">
        <v>3.52459379168896</v>
      </c>
      <c r="W207" s="7">
        <v>3.5467254169499398</v>
      </c>
      <c r="X207" s="7">
        <v>3.5621686840183302</v>
      </c>
      <c r="Y207" s="7">
        <v>3.5723666547559199</v>
      </c>
      <c r="Z207" s="7">
        <v>3.60482322915687</v>
      </c>
      <c r="AA207" s="7">
        <v>3.6280869429668501</v>
      </c>
      <c r="AB207" s="7">
        <v>3.64328754125212</v>
      </c>
      <c r="AC207" s="7">
        <v>3.6522040548273198</v>
      </c>
      <c r="AD207" s="7">
        <v>3.6566595083319902</v>
      </c>
      <c r="AE207" s="7">
        <v>3.687157647841</v>
      </c>
      <c r="AF207" s="7">
        <v>3.7118161712900499</v>
      </c>
      <c r="AG207" s="7">
        <v>3.73115854807972</v>
      </c>
      <c r="AH207" s="7">
        <v>3.7456776397011202</v>
      </c>
      <c r="AI207" s="7">
        <v>3.7565145534150099</v>
      </c>
      <c r="AJ207" s="7">
        <v>3.8070846378160699</v>
      </c>
      <c r="AK207" s="7">
        <v>3.8516261185098299</v>
      </c>
      <c r="AL207" s="7">
        <v>3.8914156429261801</v>
      </c>
      <c r="AM207" s="7">
        <v>3.9281870872501701</v>
      </c>
      <c r="AN207" s="7">
        <v>3.96364373086069</v>
      </c>
      <c r="AO207" s="7">
        <v>4.0308492229281603</v>
      </c>
      <c r="AP207" s="7">
        <v>4.0929054163751699</v>
      </c>
      <c r="AQ207" s="7">
        <v>4.1514263425458902</v>
      </c>
      <c r="AR207" s="7">
        <v>4.20809073466123</v>
      </c>
      <c r="AS207" s="7">
        <v>4.2641978388027502</v>
      </c>
      <c r="AT207" s="7">
        <v>4.3413975337761297</v>
      </c>
      <c r="AU207" s="7">
        <v>4.4151947701017802</v>
      </c>
      <c r="AV207" s="7">
        <v>4.4848304648030997</v>
      </c>
      <c r="AW207" s="7">
        <v>4.5489988341791801</v>
      </c>
      <c r="AX207" s="7">
        <v>4.6080729285587996</v>
      </c>
      <c r="AY207" s="7">
        <v>4.6833913620406804</v>
      </c>
      <c r="AZ207" s="7">
        <v>4.7526378739904098</v>
      </c>
      <c r="BA207" s="7">
        <v>4.81739665865926</v>
      </c>
      <c r="BB207" s="7">
        <v>4.8791608333237297</v>
      </c>
      <c r="BC207" s="7">
        <v>4.9400363108961303</v>
      </c>
      <c r="BD207" s="7">
        <v>5.0262564891166601</v>
      </c>
      <c r="BE207" s="7">
        <v>5.1097958852008798</v>
      </c>
      <c r="BF207" s="7">
        <v>5.1965859838067097</v>
      </c>
      <c r="BG207" s="7">
        <v>5.2928765437090997</v>
      </c>
      <c r="BH207" s="7">
        <v>5.4023048120936297</v>
      </c>
      <c r="BI207" s="7">
        <v>5.5434710656372301</v>
      </c>
      <c r="BJ207" s="7">
        <v>5.6898646594140097</v>
      </c>
      <c r="BK207" s="7">
        <v>5.8405604817761896</v>
      </c>
      <c r="BL207" s="7">
        <v>5.9939048851500898</v>
      </c>
    </row>
    <row r="208" spans="1:64">
      <c r="A208" s="7" t="s">
        <v>376</v>
      </c>
      <c r="B208" s="7" t="s">
        <v>804</v>
      </c>
      <c r="C208" s="7" t="s">
        <v>528</v>
      </c>
      <c r="D208" s="7" t="s">
        <v>529</v>
      </c>
      <c r="E208" s="7">
        <v>3.6218178757134099</v>
      </c>
      <c r="F208" s="7">
        <v>3.62091307755923</v>
      </c>
      <c r="G208" s="7">
        <v>3.6139292644654102</v>
      </c>
      <c r="H208" s="7">
        <v>3.6016342623866602</v>
      </c>
      <c r="I208" s="7">
        <v>3.5846764520883601</v>
      </c>
      <c r="J208" s="7">
        <v>3.5642859133687801</v>
      </c>
      <c r="K208" s="7">
        <v>3.5477434607346998</v>
      </c>
      <c r="L208" s="7">
        <v>3.5267610947549999</v>
      </c>
      <c r="M208" s="7">
        <v>3.5019677688300401</v>
      </c>
      <c r="N208" s="7">
        <v>3.4731666828574199</v>
      </c>
      <c r="O208" s="7">
        <v>3.4401236792132899</v>
      </c>
      <c r="P208" s="7">
        <v>3.4021262735988098</v>
      </c>
      <c r="Q208" s="7">
        <v>3.36292834160023</v>
      </c>
      <c r="R208" s="7">
        <v>3.3250530436657302</v>
      </c>
      <c r="S208" s="7">
        <v>3.2898142640787502</v>
      </c>
      <c r="T208" s="7">
        <v>3.25760803332519</v>
      </c>
      <c r="U208" s="7">
        <v>3.2054385752216499</v>
      </c>
      <c r="V208" s="7">
        <v>3.1562203136884799</v>
      </c>
      <c r="W208" s="7">
        <v>3.1100245233955301</v>
      </c>
      <c r="X208" s="7">
        <v>3.0659798442250601</v>
      </c>
      <c r="Y208" s="7">
        <v>3.0243277700940498</v>
      </c>
      <c r="Z208" s="7">
        <v>2.9373410494313501</v>
      </c>
      <c r="AA208" s="7">
        <v>2.8518445009683902</v>
      </c>
      <c r="AB208" s="7">
        <v>2.7706986881948499</v>
      </c>
      <c r="AC208" s="7">
        <v>2.6959455291857499</v>
      </c>
      <c r="AD208" s="7">
        <v>2.6268555825892999</v>
      </c>
      <c r="AE208" s="7">
        <v>2.6276617685811399</v>
      </c>
      <c r="AF208" s="7">
        <v>2.6496380818862599</v>
      </c>
      <c r="AG208" s="7">
        <v>2.6910935189337399</v>
      </c>
      <c r="AH208" s="7">
        <v>2.74782228372155</v>
      </c>
      <c r="AI208" s="7">
        <v>2.8171310633964901</v>
      </c>
      <c r="AJ208" s="7">
        <v>2.8437053701689199</v>
      </c>
      <c r="AK208" s="7">
        <v>2.8636281236527301</v>
      </c>
      <c r="AL208" s="7">
        <v>2.88058557594429</v>
      </c>
      <c r="AM208" s="7">
        <v>2.8965871639416401</v>
      </c>
      <c r="AN208" s="7">
        <v>2.9115414001994901</v>
      </c>
      <c r="AO208" s="7">
        <v>2.9300228093693099</v>
      </c>
      <c r="AP208" s="7">
        <v>2.9475849664005098</v>
      </c>
      <c r="AQ208" s="7">
        <v>2.9653843463154601</v>
      </c>
      <c r="AR208" s="7">
        <v>2.9833875287101299</v>
      </c>
      <c r="AS208" s="7">
        <v>3.0010971337712902</v>
      </c>
      <c r="AT208" s="7">
        <v>2.9918629951871099</v>
      </c>
      <c r="AU208" s="7">
        <v>2.9804754465115901</v>
      </c>
      <c r="AV208" s="7">
        <v>2.9697440611018999</v>
      </c>
      <c r="AW208" s="7">
        <v>2.9633658561510501</v>
      </c>
      <c r="AX208" s="7">
        <v>2.9646018423691101</v>
      </c>
      <c r="AY208" s="7">
        <v>2.9592326980922401</v>
      </c>
      <c r="AZ208" s="7">
        <v>2.96194535096194</v>
      </c>
      <c r="BA208" s="7">
        <v>2.96836735604374</v>
      </c>
      <c r="BB208" s="7">
        <v>2.9714682555433201</v>
      </c>
      <c r="BC208" s="7">
        <v>2.9694369676364101</v>
      </c>
      <c r="BD208" s="7">
        <v>2.9551264524187002</v>
      </c>
      <c r="BE208" s="7">
        <v>2.9399997942026901</v>
      </c>
      <c r="BF208" s="7">
        <v>2.93661742112246</v>
      </c>
      <c r="BG208" s="7">
        <v>2.9607527633134998</v>
      </c>
      <c r="BH208" s="7">
        <v>3.0207139762202599</v>
      </c>
      <c r="BI208" s="7">
        <v>3.1063222104605601</v>
      </c>
      <c r="BJ208" s="7">
        <v>3.2075352965524302</v>
      </c>
      <c r="BK208" s="7">
        <v>3.31408802294981</v>
      </c>
      <c r="BL208" s="7">
        <v>3.4128865996228401</v>
      </c>
    </row>
    <row r="209" spans="1:64">
      <c r="A209" s="7" t="s">
        <v>805</v>
      </c>
      <c r="B209" s="7" t="s">
        <v>806</v>
      </c>
      <c r="C209" s="7" t="s">
        <v>528</v>
      </c>
      <c r="D209" s="7" t="s">
        <v>529</v>
      </c>
      <c r="E209" s="7">
        <v>3.2351818035172899</v>
      </c>
      <c r="F209" s="7">
        <v>3.2176276359221898</v>
      </c>
      <c r="G209" s="7">
        <v>3.1915434561771399</v>
      </c>
      <c r="H209" s="7">
        <v>3.1599944331377698</v>
      </c>
      <c r="I209" s="7">
        <v>3.12603701272602</v>
      </c>
      <c r="J209" s="7">
        <v>3.09150514526806</v>
      </c>
      <c r="K209" s="7">
        <v>3.0757649540805398</v>
      </c>
      <c r="L209" s="7">
        <v>3.0571373525499999</v>
      </c>
      <c r="M209" s="7">
        <v>3.0367620209464099</v>
      </c>
      <c r="N209" s="7">
        <v>3.0156784781820298</v>
      </c>
      <c r="O209" s="7">
        <v>2.9948354844043301</v>
      </c>
      <c r="P209" s="7">
        <v>2.99280551697542</v>
      </c>
      <c r="Q209" s="7">
        <v>2.9889229897849798</v>
      </c>
      <c r="R209" s="7">
        <v>2.9828914610338599</v>
      </c>
      <c r="S209" s="7">
        <v>2.9741945722468301</v>
      </c>
      <c r="T209" s="7">
        <v>2.9629281953799098</v>
      </c>
      <c r="U209" s="7">
        <v>2.9598978630600801</v>
      </c>
      <c r="V209" s="7">
        <v>2.9537712055390899</v>
      </c>
      <c r="W209" s="7">
        <v>2.9457631261083601</v>
      </c>
      <c r="X209" s="7">
        <v>2.93718826110248</v>
      </c>
      <c r="Y209" s="7">
        <v>2.9294016019887099</v>
      </c>
      <c r="Z209" s="7">
        <v>2.92611128797502</v>
      </c>
      <c r="AA209" s="7">
        <v>2.92138123810212</v>
      </c>
      <c r="AB209" s="7">
        <v>2.91632159189253</v>
      </c>
      <c r="AC209" s="7">
        <v>2.9122415297096098</v>
      </c>
      <c r="AD209" s="7">
        <v>2.9102763380781398</v>
      </c>
      <c r="AE209" s="7">
        <v>2.9152203990980499</v>
      </c>
      <c r="AF209" s="7">
        <v>2.91908595299188</v>
      </c>
      <c r="AG209" s="7">
        <v>2.9219464520054501</v>
      </c>
      <c r="AH209" s="7">
        <v>2.9232547060076599</v>
      </c>
      <c r="AI209" s="7">
        <v>2.9228111153740999</v>
      </c>
      <c r="AJ209" s="7">
        <v>2.9384760965028698</v>
      </c>
      <c r="AK209" s="7">
        <v>2.95292586126889</v>
      </c>
      <c r="AL209" s="7">
        <v>2.96829690772757</v>
      </c>
      <c r="AM209" s="7">
        <v>2.9875787883898401</v>
      </c>
      <c r="AN209" s="7">
        <v>3.0131297913192401</v>
      </c>
      <c r="AO209" s="7">
        <v>3.0267428277579298</v>
      </c>
      <c r="AP209" s="7">
        <v>3.0387484148940902</v>
      </c>
      <c r="AQ209" s="7">
        <v>3.0489375938310102</v>
      </c>
      <c r="AR209" s="7">
        <v>3.0562086220805398</v>
      </c>
      <c r="AS209" s="7">
        <v>3.06035395397583</v>
      </c>
      <c r="AT209" s="7">
        <v>3.0784508085886699</v>
      </c>
      <c r="AU209" s="7">
        <v>3.0920914977987302</v>
      </c>
      <c r="AV209" s="7">
        <v>3.10268804157863</v>
      </c>
      <c r="AW209" s="7">
        <v>3.11189512822666</v>
      </c>
      <c r="AX209" s="7">
        <v>3.12105365395698</v>
      </c>
      <c r="AY209" s="7">
        <v>3.1516283822318099</v>
      </c>
      <c r="AZ209" s="7">
        <v>3.1804086825156999</v>
      </c>
      <c r="BA209" s="7">
        <v>3.2085636549371102</v>
      </c>
      <c r="BB209" s="7">
        <v>3.2369904760235899</v>
      </c>
      <c r="BC209" s="7">
        <v>3.2664888561483498</v>
      </c>
      <c r="BD209" s="7">
        <v>3.3017780273604198</v>
      </c>
      <c r="BE209" s="7">
        <v>3.3362000319226102</v>
      </c>
      <c r="BF209" s="7">
        <v>3.3707851226851102</v>
      </c>
      <c r="BG209" s="7">
        <v>3.4064557171842198</v>
      </c>
      <c r="BH209" s="7">
        <v>3.44381081640338</v>
      </c>
      <c r="BI209" s="7">
        <v>3.4895216227070498</v>
      </c>
      <c r="BJ209" s="7">
        <v>3.5352068341677101</v>
      </c>
      <c r="BK209" s="7">
        <v>3.58116052825144</v>
      </c>
      <c r="BL209" s="7">
        <v>3.6273173264773799</v>
      </c>
    </row>
    <row r="210" spans="1:64">
      <c r="A210" s="7" t="s">
        <v>232</v>
      </c>
      <c r="B210" s="7" t="s">
        <v>807</v>
      </c>
      <c r="C210" s="7" t="s">
        <v>528</v>
      </c>
      <c r="D210" s="7" t="s">
        <v>529</v>
      </c>
      <c r="E210" s="7">
        <v>2.6228744438682301</v>
      </c>
      <c r="F210" s="7">
        <v>2.6180188742801098</v>
      </c>
      <c r="G210" s="7">
        <v>2.6041940400483501</v>
      </c>
      <c r="H210" s="7">
        <v>2.5833124141571799</v>
      </c>
      <c r="I210" s="7">
        <v>2.5577901363568198</v>
      </c>
      <c r="J210" s="7">
        <v>2.52965345561458</v>
      </c>
      <c r="K210" s="7">
        <v>2.53220643044</v>
      </c>
      <c r="L210" s="7">
        <v>2.5291282999166098</v>
      </c>
      <c r="M210" s="7">
        <v>2.52113610437998</v>
      </c>
      <c r="N210" s="7">
        <v>2.5080552640225</v>
      </c>
      <c r="O210" s="7">
        <v>2.4905901461067002</v>
      </c>
      <c r="P210" s="7">
        <v>2.5075326948586198</v>
      </c>
      <c r="Q210" s="7">
        <v>2.51849866888295</v>
      </c>
      <c r="R210" s="7">
        <v>2.5239850023333301</v>
      </c>
      <c r="S210" s="7">
        <v>2.5252924265824999</v>
      </c>
      <c r="T210" s="7">
        <v>2.5230808426875799</v>
      </c>
      <c r="U210" s="7">
        <v>2.5616436026731599</v>
      </c>
      <c r="V210" s="7">
        <v>2.5949365378536098</v>
      </c>
      <c r="W210" s="7">
        <v>2.6224112585625599</v>
      </c>
      <c r="X210" s="7">
        <v>2.6437075777348502</v>
      </c>
      <c r="Y210" s="7">
        <v>2.6590115104962901</v>
      </c>
      <c r="Z210" s="7">
        <v>2.6955754641975398</v>
      </c>
      <c r="AA210" s="7">
        <v>2.7267194033442101</v>
      </c>
      <c r="AB210" s="7">
        <v>2.7533297906650902</v>
      </c>
      <c r="AC210" s="7">
        <v>2.77728571464983</v>
      </c>
      <c r="AD210" s="7">
        <v>2.7996576281804302</v>
      </c>
      <c r="AE210" s="7">
        <v>2.8357301215786199</v>
      </c>
      <c r="AF210" s="7">
        <v>2.8714087211380699</v>
      </c>
      <c r="AG210" s="7">
        <v>2.9061216288087399</v>
      </c>
      <c r="AH210" s="7">
        <v>2.93896762340664</v>
      </c>
      <c r="AI210" s="7">
        <v>2.96991605577609</v>
      </c>
      <c r="AJ210" s="7">
        <v>3.0061520243192699</v>
      </c>
      <c r="AK210" s="7">
        <v>3.0367720237654199</v>
      </c>
      <c r="AL210" s="7">
        <v>3.06350252104109</v>
      </c>
      <c r="AM210" s="7">
        <v>3.0886053628218102</v>
      </c>
      <c r="AN210" s="7">
        <v>3.11328992180125</v>
      </c>
      <c r="AO210" s="7">
        <v>3.1397325729639398</v>
      </c>
      <c r="AP210" s="7">
        <v>3.1616568704189101</v>
      </c>
      <c r="AQ210" s="7">
        <v>3.17962329855215</v>
      </c>
      <c r="AR210" s="7">
        <v>3.1938643425945501</v>
      </c>
      <c r="AS210" s="7">
        <v>3.2043531698247798</v>
      </c>
      <c r="AT210" s="7">
        <v>3.2193867261638598</v>
      </c>
      <c r="AU210" s="7">
        <v>3.2287603905948599</v>
      </c>
      <c r="AV210" s="7">
        <v>3.2322541065679</v>
      </c>
      <c r="AW210" s="7">
        <v>3.2291981476923</v>
      </c>
      <c r="AX210" s="7">
        <v>3.2192900416911798</v>
      </c>
      <c r="AY210" s="7">
        <v>3.2221873531707401</v>
      </c>
      <c r="AZ210" s="7">
        <v>3.2172193567597702</v>
      </c>
      <c r="BA210" s="7">
        <v>3.2045362895752301</v>
      </c>
      <c r="BB210" s="7">
        <v>3.1837561868245099</v>
      </c>
      <c r="BC210" s="7">
        <v>3.15549242681187</v>
      </c>
      <c r="BD210" s="7">
        <v>3.1396117589263399</v>
      </c>
      <c r="BE210" s="7">
        <v>3.11707393945616</v>
      </c>
      <c r="BF210" s="7">
        <v>3.0929319835175599</v>
      </c>
      <c r="BG210" s="7">
        <v>3.0732135526445998</v>
      </c>
      <c r="BH210" s="7">
        <v>3.0614689796774801</v>
      </c>
      <c r="BI210" s="7">
        <v>3.06522438128101</v>
      </c>
      <c r="BJ210" s="7">
        <v>3.07451900549666</v>
      </c>
      <c r="BK210" s="7">
        <v>3.0868237010183299</v>
      </c>
      <c r="BL210" s="7">
        <v>3.09847644542059</v>
      </c>
    </row>
    <row r="211" spans="1:64">
      <c r="A211" s="7" t="s">
        <v>274</v>
      </c>
      <c r="B211" s="7" t="s">
        <v>808</v>
      </c>
      <c r="C211" s="7" t="s">
        <v>528</v>
      </c>
      <c r="D211" s="7" t="s">
        <v>529</v>
      </c>
      <c r="E211" s="7">
        <v>2.0446014707953402</v>
      </c>
      <c r="F211" s="7">
        <v>2.13998789054616</v>
      </c>
      <c r="G211" s="7">
        <v>2.254028229187</v>
      </c>
      <c r="H211" s="7">
        <v>2.3790416323902899</v>
      </c>
      <c r="I211" s="7">
        <v>2.5108979282353001</v>
      </c>
      <c r="J211" s="7">
        <v>2.6497662722744302</v>
      </c>
      <c r="K211" s="7">
        <v>2.7708249534722298</v>
      </c>
      <c r="L211" s="7">
        <v>2.90044784074595</v>
      </c>
      <c r="M211" s="7">
        <v>3.03725938545701</v>
      </c>
      <c r="N211" s="7">
        <v>3.1803999362996</v>
      </c>
      <c r="O211" s="7">
        <v>3.3294197751948</v>
      </c>
      <c r="P211" s="7">
        <v>3.4782229721695699</v>
      </c>
      <c r="Q211" s="7">
        <v>3.6229181624400599</v>
      </c>
      <c r="R211" s="7">
        <v>3.7732798625506798</v>
      </c>
      <c r="S211" s="7">
        <v>3.9365300665610499</v>
      </c>
      <c r="T211" s="7">
        <v>4.1127643633882203</v>
      </c>
      <c r="U211" s="7">
        <v>4.2485304924455898</v>
      </c>
      <c r="V211" s="7">
        <v>4.3892668126141503</v>
      </c>
      <c r="W211" s="7">
        <v>4.5239503631366604</v>
      </c>
      <c r="X211" s="7">
        <v>4.6380861461817098</v>
      </c>
      <c r="Y211" s="7">
        <v>4.7259429909673196</v>
      </c>
      <c r="Z211" s="7">
        <v>4.8544198333672002</v>
      </c>
      <c r="AA211" s="7">
        <v>4.9661534917801298</v>
      </c>
      <c r="AB211" s="7">
        <v>5.0676272573415897</v>
      </c>
      <c r="AC211" s="7">
        <v>5.1699056569169901</v>
      </c>
      <c r="AD211" s="7">
        <v>5.2796601336371998</v>
      </c>
      <c r="AE211" s="7">
        <v>5.3429253434828201</v>
      </c>
      <c r="AF211" s="7">
        <v>5.40215003988326</v>
      </c>
      <c r="AG211" s="7">
        <v>5.46295332757221</v>
      </c>
      <c r="AH211" s="7">
        <v>5.52845561670064</v>
      </c>
      <c r="AI211" s="7">
        <v>5.5987355980784397</v>
      </c>
      <c r="AJ211" s="7">
        <v>5.6396552630365502</v>
      </c>
      <c r="AK211" s="7">
        <v>5.6850110106068099</v>
      </c>
      <c r="AL211" s="7">
        <v>5.73533179644184</v>
      </c>
      <c r="AM211" s="7">
        <v>5.80296354806024</v>
      </c>
      <c r="AN211" s="7">
        <v>5.9065465408232498</v>
      </c>
      <c r="AO211" s="7">
        <v>6.0217905236866596</v>
      </c>
      <c r="AP211" s="7">
        <v>6.1282361532352203</v>
      </c>
      <c r="AQ211" s="7">
        <v>6.2153529114044703</v>
      </c>
      <c r="AR211" s="7">
        <v>6.29262129043531</v>
      </c>
      <c r="AS211" s="7">
        <v>6.3836990561375604</v>
      </c>
      <c r="AT211" s="7">
        <v>6.6087912007053999</v>
      </c>
      <c r="AU211" s="7">
        <v>6.8212090432287704</v>
      </c>
      <c r="AV211" s="7">
        <v>6.9910213175595901</v>
      </c>
      <c r="AW211" s="7">
        <v>7.1035400876134398</v>
      </c>
      <c r="AX211" s="7">
        <v>7.1740847371126799</v>
      </c>
      <c r="AY211" s="7">
        <v>7.2038426915195597</v>
      </c>
      <c r="AZ211" s="7">
        <v>7.1859923164789503</v>
      </c>
      <c r="BA211" s="7">
        <v>7.1439280171464299</v>
      </c>
      <c r="BB211" s="7">
        <v>7.1462771215963201</v>
      </c>
      <c r="BC211" s="7">
        <v>7.2601152329331402</v>
      </c>
      <c r="BD211" s="7">
        <v>7.6453234988133696</v>
      </c>
      <c r="BE211" s="7">
        <v>8.0443231332070404</v>
      </c>
      <c r="BF211" s="7">
        <v>8.4042189786562904</v>
      </c>
      <c r="BG211" s="7">
        <v>8.7210028329821796</v>
      </c>
      <c r="BH211" s="7">
        <v>9.0472505039204894</v>
      </c>
      <c r="BI211" s="7">
        <v>9.7684958028765205</v>
      </c>
      <c r="BJ211" s="7">
        <v>10.5798994786478</v>
      </c>
      <c r="BK211" s="7">
        <v>11.4633801933791</v>
      </c>
      <c r="BL211" s="7">
        <v>12.3931294823164</v>
      </c>
    </row>
    <row r="212" spans="1:64">
      <c r="A212" s="7" t="s">
        <v>809</v>
      </c>
      <c r="B212" s="7" t="s">
        <v>810</v>
      </c>
      <c r="C212" s="7" t="s">
        <v>528</v>
      </c>
      <c r="D212" s="7" t="s">
        <v>529</v>
      </c>
      <c r="E212" s="7">
        <v>2.6508498162903402</v>
      </c>
      <c r="F212" s="7">
        <v>2.87696287630378</v>
      </c>
      <c r="G212" s="7">
        <v>3.1190019193857998</v>
      </c>
      <c r="H212" s="7">
        <v>3.34683866561108</v>
      </c>
      <c r="I212" s="7">
        <v>3.5056003736093202</v>
      </c>
      <c r="J212" s="7">
        <v>3.5865688223599599</v>
      </c>
      <c r="K212" s="7">
        <v>3.62930967224858</v>
      </c>
      <c r="L212" s="7">
        <v>3.61554394874653</v>
      </c>
      <c r="M212" s="7">
        <v>3.57617042853997</v>
      </c>
      <c r="N212" s="7">
        <v>3.5354905380094301</v>
      </c>
      <c r="O212" s="7">
        <v>3.49953198127925</v>
      </c>
      <c r="P212" s="7">
        <v>3.4442291257929001</v>
      </c>
      <c r="Q212" s="7">
        <v>3.3926004914460601</v>
      </c>
      <c r="R212" s="7">
        <v>3.3356571205487899</v>
      </c>
      <c r="S212" s="7">
        <v>3.27920770820473</v>
      </c>
      <c r="T212" s="7">
        <v>3.2228208601772499</v>
      </c>
      <c r="U212" s="7">
        <v>3.2029072926584901</v>
      </c>
      <c r="V212" s="7">
        <v>3.18774351820674</v>
      </c>
      <c r="W212" s="7">
        <v>3.17750063865858</v>
      </c>
      <c r="X212" s="7">
        <v>3.1632561479088102</v>
      </c>
      <c r="Y212" s="7">
        <v>3.1455761539996399</v>
      </c>
      <c r="Z212" s="7">
        <v>3.1040687164732499</v>
      </c>
      <c r="AA212" s="7">
        <v>3.0517717805451099</v>
      </c>
      <c r="AB212" s="7">
        <v>2.9961619899512502</v>
      </c>
      <c r="AC212" s="7">
        <v>2.9457110553624699</v>
      </c>
      <c r="AD212" s="7">
        <v>2.90448616629984</v>
      </c>
      <c r="AE212" s="7">
        <v>2.89272944408382</v>
      </c>
      <c r="AF212" s="7">
        <v>2.88109596681424</v>
      </c>
      <c r="AG212" s="7">
        <v>2.8660347422806201</v>
      </c>
      <c r="AH212" s="7">
        <v>2.84101400722784</v>
      </c>
      <c r="AI212" s="7">
        <v>2.8063334893832601</v>
      </c>
      <c r="AJ212" s="7">
        <v>2.7882037533512101</v>
      </c>
      <c r="AK212" s="7">
        <v>2.7609509234988399</v>
      </c>
      <c r="AL212" s="7">
        <v>2.7316320278995199</v>
      </c>
      <c r="AM212" s="7">
        <v>2.7121429450785999</v>
      </c>
      <c r="AN212" s="7">
        <v>2.7059599589179499</v>
      </c>
      <c r="AO212" s="7">
        <v>2.7348771253751498</v>
      </c>
      <c r="AP212" s="7">
        <v>2.7734283511272402</v>
      </c>
      <c r="AQ212" s="7">
        <v>2.8137181879378401</v>
      </c>
      <c r="AR212" s="7">
        <v>2.8422305558460699</v>
      </c>
      <c r="AS212" s="7">
        <v>2.8558619686909301</v>
      </c>
      <c r="AT212" s="7">
        <v>2.89991130904082</v>
      </c>
      <c r="AU212" s="7">
        <v>2.92674860827867</v>
      </c>
      <c r="AV212" s="7">
        <v>2.9482100233324502</v>
      </c>
      <c r="AW212" s="7">
        <v>2.9775002780570499</v>
      </c>
      <c r="AX212" s="7">
        <v>3.01839895471125</v>
      </c>
      <c r="AY212" s="7">
        <v>3.0818287263188102</v>
      </c>
      <c r="AZ212" s="7">
        <v>3.15403184511473</v>
      </c>
      <c r="BA212" s="7">
        <v>3.2275111252383999</v>
      </c>
      <c r="BB212" s="7">
        <v>3.29146455323469</v>
      </c>
      <c r="BC212" s="7">
        <v>3.3391366287715898</v>
      </c>
      <c r="BD212" s="7">
        <v>3.3902655668016601</v>
      </c>
      <c r="BE212" s="7">
        <v>3.4319852246957598</v>
      </c>
      <c r="BF212" s="7">
        <v>3.4659114776593798</v>
      </c>
      <c r="BG212" s="7">
        <v>3.49561132317797</v>
      </c>
      <c r="BH212" s="7">
        <v>3.5225279298578398</v>
      </c>
      <c r="BI212" s="7">
        <v>3.5475705397473201</v>
      </c>
      <c r="BJ212" s="7">
        <v>3.5724224457934199</v>
      </c>
      <c r="BK212" s="7">
        <v>3.5989504592889401</v>
      </c>
      <c r="BL212" s="7">
        <v>3.63080993038459</v>
      </c>
    </row>
    <row r="213" spans="1:64">
      <c r="A213" s="7" t="s">
        <v>811</v>
      </c>
      <c r="B213" s="7" t="s">
        <v>812</v>
      </c>
      <c r="C213" s="7" t="s">
        <v>528</v>
      </c>
      <c r="D213" s="7" t="s">
        <v>529</v>
      </c>
      <c r="E213" s="7">
        <v>3.6938932602013401</v>
      </c>
      <c r="F213" s="7">
        <v>3.7441500312664302</v>
      </c>
      <c r="G213" s="7">
        <v>3.7865946853797898</v>
      </c>
      <c r="H213" s="7">
        <v>3.8202498128237501</v>
      </c>
      <c r="I213" s="7">
        <v>3.8444994804730399</v>
      </c>
      <c r="J213" s="7">
        <v>3.8591925186756</v>
      </c>
      <c r="K213" s="7">
        <v>3.8921404715043</v>
      </c>
      <c r="L213" s="7">
        <v>3.9158504392898199</v>
      </c>
      <c r="M213" s="7">
        <v>3.93018963547931</v>
      </c>
      <c r="N213" s="7">
        <v>3.9347310484942901</v>
      </c>
      <c r="O213" s="7">
        <v>3.92977353199089</v>
      </c>
      <c r="P213" s="7">
        <v>3.9496570580021499</v>
      </c>
      <c r="Q213" s="7">
        <v>3.9586363241504299</v>
      </c>
      <c r="R213" s="7">
        <v>3.9574454647305601</v>
      </c>
      <c r="S213" s="7">
        <v>3.94680212931357</v>
      </c>
      <c r="T213" s="7">
        <v>3.92745972051467</v>
      </c>
      <c r="U213" s="7">
        <v>3.9349034613639202</v>
      </c>
      <c r="V213" s="7">
        <v>3.9326189998574401</v>
      </c>
      <c r="W213" s="7">
        <v>3.9209599736364602</v>
      </c>
      <c r="X213" s="7">
        <v>3.8999500226950099</v>
      </c>
      <c r="Y213" s="7">
        <v>3.8698891395737598</v>
      </c>
      <c r="Z213" s="7">
        <v>3.8689347265932401</v>
      </c>
      <c r="AA213" s="7">
        <v>3.85648146840406</v>
      </c>
      <c r="AB213" s="7">
        <v>3.8340294493109801</v>
      </c>
      <c r="AC213" s="7">
        <v>3.8026869785920998</v>
      </c>
      <c r="AD213" s="7">
        <v>3.7628987486173902</v>
      </c>
      <c r="AE213" s="7">
        <v>3.7503909556167998</v>
      </c>
      <c r="AF213" s="7">
        <v>3.7285941264105502</v>
      </c>
      <c r="AG213" s="7">
        <v>3.6981124631131799</v>
      </c>
      <c r="AH213" s="7">
        <v>3.6617005653382702</v>
      </c>
      <c r="AI213" s="7">
        <v>3.6230699746884198</v>
      </c>
      <c r="AJ213" s="7">
        <v>3.6324293000602501</v>
      </c>
      <c r="AK213" s="7">
        <v>3.6208830183332701</v>
      </c>
      <c r="AL213" s="7">
        <v>3.5889245377119701</v>
      </c>
      <c r="AM213" s="7">
        <v>3.53505693452674</v>
      </c>
      <c r="AN213" s="7">
        <v>3.4558430764991401</v>
      </c>
      <c r="AO213" s="7">
        <v>3.4522497220976498</v>
      </c>
      <c r="AP213" s="7">
        <v>3.4372469178034</v>
      </c>
      <c r="AQ213" s="7">
        <v>3.4077502982437702</v>
      </c>
      <c r="AR213" s="7">
        <v>3.3605400528597098</v>
      </c>
      <c r="AS213" s="7">
        <v>3.2923473101409</v>
      </c>
      <c r="AT213" s="7">
        <v>3.26480120620807</v>
      </c>
      <c r="AU213" s="7">
        <v>3.2342240854683801</v>
      </c>
      <c r="AV213" s="7">
        <v>3.2020526545499299</v>
      </c>
      <c r="AW213" s="7">
        <v>3.1723276685588901</v>
      </c>
      <c r="AX213" s="7">
        <v>3.14904074376898</v>
      </c>
      <c r="AY213" s="7">
        <v>3.14253820868838</v>
      </c>
      <c r="AZ213" s="7">
        <v>3.1292568342668101</v>
      </c>
      <c r="BA213" s="7">
        <v>3.1104719363154101</v>
      </c>
      <c r="BB213" s="7">
        <v>3.0861821974277901</v>
      </c>
      <c r="BC213" s="7">
        <v>3.0566113964730501</v>
      </c>
      <c r="BD213" s="7">
        <v>3.0580475496858299</v>
      </c>
      <c r="BE213" s="7">
        <v>3.0526694340063401</v>
      </c>
      <c r="BF213" s="7">
        <v>3.03981027919512</v>
      </c>
      <c r="BG213" s="7">
        <v>3.0180779997799698</v>
      </c>
      <c r="BH213" s="7">
        <v>2.98779377443734</v>
      </c>
      <c r="BI213" s="7">
        <v>2.9898889782467402</v>
      </c>
      <c r="BJ213" s="7">
        <v>2.98184277250364</v>
      </c>
      <c r="BK213" s="7">
        <v>2.9665562113161199</v>
      </c>
      <c r="BL213" s="7">
        <v>2.9477366231442499</v>
      </c>
    </row>
    <row r="214" spans="1:64">
      <c r="A214" s="7" t="s">
        <v>261</v>
      </c>
      <c r="B214" s="7" t="s">
        <v>813</v>
      </c>
      <c r="C214" s="7" t="s">
        <v>528</v>
      </c>
      <c r="D214" s="7" t="s">
        <v>529</v>
      </c>
      <c r="E214" s="7">
        <v>3.3415463987587901</v>
      </c>
      <c r="F214" s="7">
        <v>3.3324316728729002</v>
      </c>
      <c r="G214" s="7">
        <v>3.31622766437681</v>
      </c>
      <c r="H214" s="7">
        <v>3.2950519736197101</v>
      </c>
      <c r="I214" s="7">
        <v>3.2727106670615802</v>
      </c>
      <c r="J214" s="7">
        <v>3.25069744820328</v>
      </c>
      <c r="K214" s="7">
        <v>3.2488330127457798</v>
      </c>
      <c r="L214" s="7">
        <v>3.2456028739590401</v>
      </c>
      <c r="M214" s="7">
        <v>3.2404705390358099</v>
      </c>
      <c r="N214" s="7">
        <v>3.23193278532603</v>
      </c>
      <c r="O214" s="7">
        <v>3.2201963045606599</v>
      </c>
      <c r="P214" s="7">
        <v>3.24013496871004</v>
      </c>
      <c r="Q214" s="7">
        <v>3.2554161045833201</v>
      </c>
      <c r="R214" s="7">
        <v>3.2671588968460799</v>
      </c>
      <c r="S214" s="7">
        <v>3.2762680222448801</v>
      </c>
      <c r="T214" s="7">
        <v>3.2835647022691501</v>
      </c>
      <c r="U214" s="7">
        <v>3.32713204137396</v>
      </c>
      <c r="V214" s="7">
        <v>3.3677633850552402</v>
      </c>
      <c r="W214" s="7">
        <v>3.40720744125105</v>
      </c>
      <c r="X214" s="7">
        <v>3.4474740137114201</v>
      </c>
      <c r="Y214" s="7">
        <v>3.4903359387898498</v>
      </c>
      <c r="Z214" s="7">
        <v>3.5585093661788898</v>
      </c>
      <c r="AA214" s="7">
        <v>3.62861883997427</v>
      </c>
      <c r="AB214" s="7">
        <v>3.70100740176506</v>
      </c>
      <c r="AC214" s="7">
        <v>3.7764048092448501</v>
      </c>
      <c r="AD214" s="7">
        <v>3.8550018260790799</v>
      </c>
      <c r="AE214" s="7">
        <v>3.95111403952074</v>
      </c>
      <c r="AF214" s="7">
        <v>4.0492649584995597</v>
      </c>
      <c r="AG214" s="7">
        <v>4.1481908037638302</v>
      </c>
      <c r="AH214" s="7">
        <v>4.2457969288940003</v>
      </c>
      <c r="AI214" s="7">
        <v>4.3408647194852303</v>
      </c>
      <c r="AJ214" s="7">
        <v>4.4292255734437402</v>
      </c>
      <c r="AK214" s="7">
        <v>4.5121755109508799</v>
      </c>
      <c r="AL214" s="7">
        <v>4.5952837977465304</v>
      </c>
      <c r="AM214" s="7">
        <v>4.6859546138661896</v>
      </c>
      <c r="AN214" s="7">
        <v>4.7889883807696396</v>
      </c>
      <c r="AO214" s="7">
        <v>4.9126370094015099</v>
      </c>
      <c r="AP214" s="7">
        <v>5.0445992575375698</v>
      </c>
      <c r="AQ214" s="7">
        <v>5.1833766977447304</v>
      </c>
      <c r="AR214" s="7">
        <v>5.3275141894243196</v>
      </c>
      <c r="AS214" s="7">
        <v>5.4763842541766801</v>
      </c>
      <c r="AT214" s="7">
        <v>5.6464427402300599</v>
      </c>
      <c r="AU214" s="7">
        <v>5.8186696848243598</v>
      </c>
      <c r="AV214" s="7">
        <v>5.9905303185127599</v>
      </c>
      <c r="AW214" s="7">
        <v>6.1575780193123997</v>
      </c>
      <c r="AX214" s="7">
        <v>6.3171386305268404</v>
      </c>
      <c r="AY214" s="7">
        <v>6.4890131409371197</v>
      </c>
      <c r="AZ214" s="7">
        <v>6.6466365641904996</v>
      </c>
      <c r="BA214" s="7">
        <v>6.7935915341816804</v>
      </c>
      <c r="BB214" s="7">
        <v>6.9349914886858501</v>
      </c>
      <c r="BC214" s="7">
        <v>7.0732995088031396</v>
      </c>
      <c r="BD214" s="7">
        <v>7.2051863855286697</v>
      </c>
      <c r="BE214" s="7">
        <v>7.3362559941826797</v>
      </c>
      <c r="BF214" s="7">
        <v>7.4694824666816704</v>
      </c>
      <c r="BG214" s="7">
        <v>7.6084394153701096</v>
      </c>
      <c r="BH214" s="7">
        <v>7.7563854874623797</v>
      </c>
      <c r="BI214" s="7">
        <v>7.9264579163810502</v>
      </c>
      <c r="BJ214" s="7">
        <v>8.1047086422528292</v>
      </c>
      <c r="BK214" s="7">
        <v>8.2870900048062897</v>
      </c>
      <c r="BL214" s="7">
        <v>8.4695825694776197</v>
      </c>
    </row>
    <row r="215" spans="1:64">
      <c r="A215" s="7" t="s">
        <v>814</v>
      </c>
      <c r="B215" s="7" t="s">
        <v>815</v>
      </c>
      <c r="C215" s="7" t="s">
        <v>528</v>
      </c>
      <c r="D215" s="7" t="s">
        <v>529</v>
      </c>
    </row>
    <row r="216" spans="1:64">
      <c r="A216" s="7" t="s">
        <v>816</v>
      </c>
      <c r="B216" s="7" t="s">
        <v>817</v>
      </c>
      <c r="C216" s="7" t="s">
        <v>528</v>
      </c>
      <c r="D216" s="7" t="s">
        <v>529</v>
      </c>
      <c r="E216" s="7">
        <v>2.9616048348822099</v>
      </c>
      <c r="F216" s="7">
        <v>3.0057730343930098</v>
      </c>
      <c r="G216" s="7">
        <v>3.0402704318183198</v>
      </c>
      <c r="H216" s="7">
        <v>3.0657485142911001</v>
      </c>
      <c r="I216" s="7">
        <v>3.0822769077802601</v>
      </c>
      <c r="J216" s="7">
        <v>3.0905089492803999</v>
      </c>
      <c r="K216" s="7">
        <v>3.1241729353922598</v>
      </c>
      <c r="L216" s="7">
        <v>3.1481104552547698</v>
      </c>
      <c r="M216" s="7">
        <v>3.1633311619196398</v>
      </c>
      <c r="N216" s="7">
        <v>3.1719016941965998</v>
      </c>
      <c r="O216" s="7">
        <v>3.1766247610730902</v>
      </c>
      <c r="P216" s="7">
        <v>3.20654469991219</v>
      </c>
      <c r="Q216" s="7">
        <v>3.2337870963477702</v>
      </c>
      <c r="R216" s="7">
        <v>3.2564268923821298</v>
      </c>
      <c r="S216" s="7">
        <v>3.2653819581116399</v>
      </c>
      <c r="T216" s="7">
        <v>3.24885343680321</v>
      </c>
      <c r="U216" s="7">
        <v>3.1876106720000301</v>
      </c>
      <c r="V216" s="7">
        <v>3.15240639539739</v>
      </c>
      <c r="W216" s="7">
        <v>3.13831565555979</v>
      </c>
      <c r="X216" s="7">
        <v>3.1498170210707901</v>
      </c>
      <c r="Y216" s="7">
        <v>3.19435948986282</v>
      </c>
      <c r="Z216" s="7">
        <v>3.2056577731026898</v>
      </c>
      <c r="AA216" s="7">
        <v>3.1984351193787401</v>
      </c>
      <c r="AB216" s="7">
        <v>3.1778530405579</v>
      </c>
      <c r="AC216" s="7">
        <v>3.1430983798999699</v>
      </c>
      <c r="AD216" s="7">
        <v>3.0897206295375002</v>
      </c>
      <c r="AE216" s="7">
        <v>3.0902298853987098</v>
      </c>
      <c r="AF216" s="7">
        <v>3.0745497883864399</v>
      </c>
      <c r="AG216" s="7">
        <v>3.0423537600599802</v>
      </c>
      <c r="AH216" s="7">
        <v>2.9962606147148998</v>
      </c>
      <c r="AI216" s="7">
        <v>2.9393950969759302</v>
      </c>
      <c r="AJ216" s="7">
        <v>2.9366252270062101</v>
      </c>
      <c r="AK216" s="7">
        <v>2.9224506893674098</v>
      </c>
      <c r="AL216" s="7">
        <v>2.8936427886517899</v>
      </c>
      <c r="AM216" s="7">
        <v>2.8431904194423701</v>
      </c>
      <c r="AN216" s="7">
        <v>2.7653769129497299</v>
      </c>
      <c r="AO216" s="7">
        <v>2.7452377983429201</v>
      </c>
      <c r="AP216" s="7">
        <v>2.7157327497405199</v>
      </c>
      <c r="AQ216" s="7">
        <v>2.68172779227945</v>
      </c>
      <c r="AR216" s="7">
        <v>2.65140962268406</v>
      </c>
      <c r="AS216" s="7">
        <v>2.6294332871894799</v>
      </c>
      <c r="AT216" s="7">
        <v>2.6272910095817599</v>
      </c>
      <c r="AU216" s="7">
        <v>2.6319966168989599</v>
      </c>
      <c r="AV216" s="7">
        <v>2.6394816641420702</v>
      </c>
      <c r="AW216" s="7">
        <v>2.6440925454601598</v>
      </c>
      <c r="AX216" s="7">
        <v>2.6440760255016298</v>
      </c>
      <c r="AY216" s="7">
        <v>2.6609673719714202</v>
      </c>
      <c r="AZ216" s="7">
        <v>2.6696098354882598</v>
      </c>
      <c r="BA216" s="7">
        <v>2.6742210446998</v>
      </c>
      <c r="BB216" s="7">
        <v>2.68038279210616</v>
      </c>
      <c r="BC216" s="7">
        <v>2.6906106610301701</v>
      </c>
      <c r="BD216" s="7">
        <v>2.7136137041269399</v>
      </c>
      <c r="BE216" s="7">
        <v>2.7377839476739498</v>
      </c>
      <c r="BF216" s="7">
        <v>2.76133080510645</v>
      </c>
      <c r="BG216" s="7">
        <v>2.7817343347163699</v>
      </c>
      <c r="BH216" s="7">
        <v>2.7978355899866898</v>
      </c>
      <c r="BI216" s="7">
        <v>2.8289038291973698</v>
      </c>
      <c r="BJ216" s="7">
        <v>2.85368354175379</v>
      </c>
      <c r="BK216" s="7">
        <v>2.8733109429455599</v>
      </c>
      <c r="BL216" s="7">
        <v>2.8892038123656101</v>
      </c>
    </row>
    <row r="217" spans="1:64">
      <c r="A217" s="7" t="s">
        <v>378</v>
      </c>
      <c r="B217" s="7" t="s">
        <v>818</v>
      </c>
      <c r="C217" s="7" t="s">
        <v>528</v>
      </c>
      <c r="D217" s="7" t="s">
        <v>529</v>
      </c>
      <c r="AI217" s="7">
        <v>9.5859860732794502</v>
      </c>
      <c r="AJ217" s="7">
        <v>9.94561323068781</v>
      </c>
      <c r="AK217" s="7">
        <v>10.3208165711471</v>
      </c>
      <c r="AL217" s="7">
        <v>10.702282819356601</v>
      </c>
      <c r="AM217" s="7">
        <v>11.077766376684099</v>
      </c>
      <c r="AN217" s="7">
        <v>11.4408355116532</v>
      </c>
      <c r="AO217" s="7">
        <v>11.921745645955101</v>
      </c>
      <c r="AP217" s="7">
        <v>12.372637841788899</v>
      </c>
      <c r="AQ217" s="7">
        <v>12.792442326161799</v>
      </c>
      <c r="AR217" s="7">
        <v>13.180640590998101</v>
      </c>
      <c r="AS217" s="7">
        <v>13.5367093271903</v>
      </c>
      <c r="AT217" s="7">
        <v>13.8061633226959</v>
      </c>
      <c r="AU217" s="7">
        <v>14.0408913958379</v>
      </c>
      <c r="AV217" s="7">
        <v>14.2309050762174</v>
      </c>
      <c r="AW217" s="7">
        <v>14.3541810812814</v>
      </c>
      <c r="AX217" s="7">
        <v>14.4003719888077</v>
      </c>
      <c r="AY217" s="7">
        <v>14.4906895035313</v>
      </c>
      <c r="AZ217" s="7">
        <v>14.5141978764304</v>
      </c>
      <c r="BA217" s="7">
        <v>14.5199011534416</v>
      </c>
      <c r="BB217" s="7">
        <v>14.580671029640101</v>
      </c>
      <c r="BC217" s="7">
        <v>14.7402909538536</v>
      </c>
      <c r="BD217" s="7">
        <v>15.048837157673301</v>
      </c>
      <c r="BE217" s="7">
        <v>15.443708597419301</v>
      </c>
      <c r="BF217" s="7">
        <v>15.9089166112787</v>
      </c>
      <c r="BG217" s="7">
        <v>16.418954250643001</v>
      </c>
      <c r="BH217" s="7">
        <v>16.9566837152719</v>
      </c>
      <c r="BI217" s="7">
        <v>17.423158420698201</v>
      </c>
      <c r="BJ217" s="7">
        <v>17.894751624870299</v>
      </c>
      <c r="BK217" s="7">
        <v>18.3457926916963</v>
      </c>
      <c r="BL217" s="7">
        <v>18.740503417886099</v>
      </c>
    </row>
    <row r="218" spans="1:64">
      <c r="A218" s="7" t="s">
        <v>819</v>
      </c>
      <c r="B218" s="7" t="s">
        <v>820</v>
      </c>
      <c r="C218" s="7" t="s">
        <v>528</v>
      </c>
      <c r="D218" s="7" t="s">
        <v>529</v>
      </c>
      <c r="E218" s="7">
        <v>3.0256872299798498</v>
      </c>
      <c r="F218" s="7">
        <v>3.0383691073671</v>
      </c>
      <c r="G218" s="7">
        <v>3.0419634847403501</v>
      </c>
      <c r="H218" s="7">
        <v>3.0374271207500998</v>
      </c>
      <c r="I218" s="7">
        <v>3.0258041397233701</v>
      </c>
      <c r="J218" s="7">
        <v>3.0080634355390901</v>
      </c>
      <c r="K218" s="7">
        <v>3.0193518949600802</v>
      </c>
      <c r="L218" s="7">
        <v>3.0229199551282702</v>
      </c>
      <c r="M218" s="7">
        <v>3.0194511402995401</v>
      </c>
      <c r="N218" s="7">
        <v>3.0096074091854601</v>
      </c>
      <c r="O218" s="7">
        <v>2.9943829236670201</v>
      </c>
      <c r="P218" s="7">
        <v>3.0100610967459001</v>
      </c>
      <c r="Q218" s="7">
        <v>3.0181610815255899</v>
      </c>
      <c r="R218" s="7">
        <v>3.0192924499588698</v>
      </c>
      <c r="S218" s="7">
        <v>3.01398534888289</v>
      </c>
      <c r="T218" s="7">
        <v>3.0029379475745399</v>
      </c>
      <c r="U218" s="7">
        <v>3.0160894611264601</v>
      </c>
      <c r="V218" s="7">
        <v>3.02316303941471</v>
      </c>
      <c r="W218" s="7">
        <v>3.0255468198875302</v>
      </c>
      <c r="X218" s="7">
        <v>3.0241714318097501</v>
      </c>
      <c r="Y218" s="7">
        <v>3.0196761173699298</v>
      </c>
      <c r="Z218" s="7">
        <v>3.0268647423032</v>
      </c>
      <c r="AA218" s="7">
        <v>3.02779462292066</v>
      </c>
      <c r="AB218" s="7">
        <v>3.0235933882690902</v>
      </c>
      <c r="AC218" s="7">
        <v>3.0152887768558401</v>
      </c>
      <c r="AD218" s="7">
        <v>3.0037497791063599</v>
      </c>
      <c r="AE218" s="7">
        <v>3.0144616423844601</v>
      </c>
      <c r="AF218" s="7">
        <v>3.0200973710195602</v>
      </c>
      <c r="AG218" s="7">
        <v>3.02148259372502</v>
      </c>
      <c r="AH218" s="7">
        <v>3.0195281460022501</v>
      </c>
      <c r="AI218" s="7">
        <v>3.0153197559092502</v>
      </c>
      <c r="AJ218" s="7">
        <v>3.0254464733213902</v>
      </c>
      <c r="AK218" s="7">
        <v>3.0308111601852201</v>
      </c>
      <c r="AL218" s="7">
        <v>3.0323714255812302</v>
      </c>
      <c r="AM218" s="7">
        <v>3.03125189472967</v>
      </c>
      <c r="AN218" s="7">
        <v>3.0285299858901</v>
      </c>
      <c r="AO218" s="7">
        <v>3.0344620693357802</v>
      </c>
      <c r="AP218" s="7">
        <v>3.0345532778939401</v>
      </c>
      <c r="AQ218" s="7">
        <v>3.0290357887985402</v>
      </c>
      <c r="AR218" s="7">
        <v>3.0173925042915801</v>
      </c>
      <c r="AS218" s="7">
        <v>2.9995079793872201</v>
      </c>
      <c r="AT218" s="7">
        <v>2.9960350184451499</v>
      </c>
      <c r="AU218" s="7">
        <v>2.9844415346669302</v>
      </c>
      <c r="AV218" s="7">
        <v>2.9666638288654199</v>
      </c>
      <c r="AW218" s="7">
        <v>2.94460424119774</v>
      </c>
      <c r="AX218" s="7">
        <v>2.9196313140479102</v>
      </c>
      <c r="AY218" s="7">
        <v>2.9236035879472801</v>
      </c>
      <c r="AZ218" s="7">
        <v>2.92283159373534</v>
      </c>
      <c r="BA218" s="7">
        <v>2.9178634872481202</v>
      </c>
      <c r="BB218" s="7">
        <v>2.90918725509973</v>
      </c>
      <c r="BC218" s="7">
        <v>2.8976563907985202</v>
      </c>
      <c r="BD218" s="7">
        <v>2.9077466444354401</v>
      </c>
      <c r="BE218" s="7">
        <v>2.9142339909167601</v>
      </c>
      <c r="BF218" s="7">
        <v>2.9182672509796701</v>
      </c>
      <c r="BG218" s="7">
        <v>2.9209163598748602</v>
      </c>
      <c r="BH218" s="7">
        <v>2.9232264625312001</v>
      </c>
      <c r="BI218" s="7">
        <v>2.9433828694500499</v>
      </c>
      <c r="BJ218" s="7">
        <v>2.9610190934421499</v>
      </c>
      <c r="BK218" s="7">
        <v>2.9773209300286601</v>
      </c>
      <c r="BL218" s="7">
        <v>2.9933936125854399</v>
      </c>
    </row>
    <row r="219" spans="1:64">
      <c r="A219" s="7" t="s">
        <v>141</v>
      </c>
      <c r="B219" s="7" t="s">
        <v>821</v>
      </c>
      <c r="C219" s="7" t="s">
        <v>528</v>
      </c>
      <c r="D219" s="7" t="s">
        <v>529</v>
      </c>
      <c r="E219" s="7">
        <v>2.7587271926504302</v>
      </c>
      <c r="F219" s="7">
        <v>2.7416032228152698</v>
      </c>
      <c r="G219" s="7">
        <v>2.7160566620005202</v>
      </c>
      <c r="H219" s="7">
        <v>2.6820318092481998</v>
      </c>
      <c r="I219" s="7">
        <v>2.6387259633473699</v>
      </c>
      <c r="J219" s="7">
        <v>2.5865343184973599</v>
      </c>
      <c r="K219" s="7">
        <v>2.5930323819609198</v>
      </c>
      <c r="L219" s="7">
        <v>2.5904990354622499</v>
      </c>
      <c r="M219" s="7">
        <v>2.5794046380966198</v>
      </c>
      <c r="N219" s="7">
        <v>2.5619690500225998</v>
      </c>
      <c r="O219" s="7">
        <v>2.5392644083979299</v>
      </c>
      <c r="P219" s="7">
        <v>2.55748203249532</v>
      </c>
      <c r="Q219" s="7">
        <v>2.5699178465303301</v>
      </c>
      <c r="R219" s="7">
        <v>2.5769826132257201</v>
      </c>
      <c r="S219" s="7">
        <v>2.5785722758801501</v>
      </c>
      <c r="T219" s="7">
        <v>2.5747040935981098</v>
      </c>
      <c r="U219" s="7">
        <v>2.6025591130268699</v>
      </c>
      <c r="V219" s="7">
        <v>2.6244078373692301</v>
      </c>
      <c r="W219" s="7">
        <v>2.6406256355683602</v>
      </c>
      <c r="X219" s="7">
        <v>2.6514085779627901</v>
      </c>
      <c r="Y219" s="7">
        <v>2.6567737247157401</v>
      </c>
      <c r="Z219" s="7">
        <v>2.6778498776172701</v>
      </c>
      <c r="AA219" s="7">
        <v>2.6941093470605102</v>
      </c>
      <c r="AB219" s="7">
        <v>2.7066608710293698</v>
      </c>
      <c r="AC219" s="7">
        <v>2.7166778966353702</v>
      </c>
      <c r="AD219" s="7">
        <v>2.7260658292769202</v>
      </c>
      <c r="AE219" s="7">
        <v>2.7667879592294802</v>
      </c>
      <c r="AF219" s="7">
        <v>2.7927736936855201</v>
      </c>
      <c r="AG219" s="7">
        <v>2.8066742967818299</v>
      </c>
      <c r="AH219" s="7">
        <v>2.8124789647395101</v>
      </c>
      <c r="AI219" s="7">
        <v>2.8133006761978701</v>
      </c>
      <c r="AJ219" s="7">
        <v>2.87310123610491</v>
      </c>
      <c r="AK219" s="7">
        <v>2.92251920993799</v>
      </c>
      <c r="AL219" s="7">
        <v>2.9573640891999302</v>
      </c>
      <c r="AM219" s="7">
        <v>2.96858079984505</v>
      </c>
      <c r="AN219" s="7">
        <v>2.94455951574056</v>
      </c>
      <c r="AO219" s="7">
        <v>2.9765837355795499</v>
      </c>
      <c r="AP219" s="7">
        <v>3.00656638311201</v>
      </c>
      <c r="AQ219" s="7">
        <v>3.0323164737469899</v>
      </c>
      <c r="AR219" s="7">
        <v>3.0556556399335202</v>
      </c>
      <c r="AS219" s="7">
        <v>3.0798978093665301</v>
      </c>
      <c r="AT219" s="7">
        <v>3.1010921101220199</v>
      </c>
      <c r="AU219" s="7">
        <v>3.1233244809610201</v>
      </c>
      <c r="AV219" s="7">
        <v>3.1478834939809799</v>
      </c>
      <c r="AW219" s="7">
        <v>3.1743498964628198</v>
      </c>
      <c r="AX219" s="7">
        <v>3.2014620089459398</v>
      </c>
      <c r="AY219" s="7">
        <v>3.2222324236291899</v>
      </c>
      <c r="AZ219" s="7">
        <v>3.2427720089826502</v>
      </c>
      <c r="BA219" s="7">
        <v>3.2651366800203099</v>
      </c>
      <c r="BB219" s="7">
        <v>3.2930701263221702</v>
      </c>
      <c r="BC219" s="7">
        <v>3.32967900681968</v>
      </c>
      <c r="BD219" s="7">
        <v>3.3589880027859702</v>
      </c>
      <c r="BE219" s="7">
        <v>3.3846043104719201</v>
      </c>
      <c r="BF219" s="7">
        <v>3.4042376486414598</v>
      </c>
      <c r="BG219" s="7">
        <v>3.4135489934513701</v>
      </c>
      <c r="BH219" s="7">
        <v>3.4120349865589201</v>
      </c>
      <c r="BI219" s="7">
        <v>3.42229756737999</v>
      </c>
      <c r="BJ219" s="7">
        <v>3.4157647819863701</v>
      </c>
      <c r="BK219" s="7">
        <v>3.3984828798515201</v>
      </c>
      <c r="BL219" s="7">
        <v>3.3768051365955101</v>
      </c>
    </row>
    <row r="220" spans="1:64">
      <c r="A220" s="7" t="s">
        <v>822</v>
      </c>
      <c r="B220" s="7" t="s">
        <v>823</v>
      </c>
      <c r="C220" s="7" t="s">
        <v>528</v>
      </c>
      <c r="D220" s="7" t="s">
        <v>529</v>
      </c>
      <c r="E220" s="7">
        <v>3.0246753908278601</v>
      </c>
      <c r="F220" s="7">
        <v>3.0373371484835499</v>
      </c>
      <c r="G220" s="7">
        <v>3.0409127255152901</v>
      </c>
      <c r="H220" s="7">
        <v>3.0363698103391199</v>
      </c>
      <c r="I220" s="7">
        <v>3.0247661576779898</v>
      </c>
      <c r="J220" s="7">
        <v>3.0070743148028698</v>
      </c>
      <c r="K220" s="7">
        <v>3.0183740735209801</v>
      </c>
      <c r="L220" s="7">
        <v>3.0220024790039099</v>
      </c>
      <c r="M220" s="7">
        <v>3.0186266696369701</v>
      </c>
      <c r="N220" s="7">
        <v>3.0088883981346801</v>
      </c>
      <c r="O220" s="7">
        <v>2.9937652818438401</v>
      </c>
      <c r="P220" s="7">
        <v>3.0095492035597</v>
      </c>
      <c r="Q220" s="7">
        <v>3.0177493714488399</v>
      </c>
      <c r="R220" s="7">
        <v>3.0189819386279702</v>
      </c>
      <c r="S220" s="7">
        <v>3.0137965569105898</v>
      </c>
      <c r="T220" s="7">
        <v>3.0028788733668001</v>
      </c>
      <c r="U220" s="7">
        <v>3.0163901617863198</v>
      </c>
      <c r="V220" s="7">
        <v>3.02386798635834</v>
      </c>
      <c r="W220" s="7">
        <v>3.0266944695303999</v>
      </c>
      <c r="X220" s="7">
        <v>3.0257963141282</v>
      </c>
      <c r="Y220" s="7">
        <v>3.0217999502479</v>
      </c>
      <c r="Z220" s="7">
        <v>3.02919600444906</v>
      </c>
      <c r="AA220" s="7">
        <v>3.0303054882695402</v>
      </c>
      <c r="AB220" s="7">
        <v>3.0262728423626402</v>
      </c>
      <c r="AC220" s="7">
        <v>3.0181595516584698</v>
      </c>
      <c r="AD220" s="7">
        <v>3.0068338758576099</v>
      </c>
      <c r="AE220" s="7">
        <v>3.01773810225033</v>
      </c>
      <c r="AF220" s="7">
        <v>3.0236067844119798</v>
      </c>
      <c r="AG220" s="7">
        <v>3.0251998310380399</v>
      </c>
      <c r="AH220" s="7">
        <v>3.0234197435600199</v>
      </c>
      <c r="AI220" s="7">
        <v>3.0193338967438499</v>
      </c>
      <c r="AJ220" s="7">
        <v>3.02963761914115</v>
      </c>
      <c r="AK220" s="7">
        <v>3.0351348749837701</v>
      </c>
      <c r="AL220" s="7">
        <v>3.0368053880977901</v>
      </c>
      <c r="AM220" s="7">
        <v>3.0358151260182802</v>
      </c>
      <c r="AN220" s="7">
        <v>3.0332203583774802</v>
      </c>
      <c r="AO220" s="7">
        <v>3.0394439977408001</v>
      </c>
      <c r="AP220" s="7">
        <v>3.0398625460464799</v>
      </c>
      <c r="AQ220" s="7">
        <v>3.0346622162158501</v>
      </c>
      <c r="AR220" s="7">
        <v>3.0233177513481699</v>
      </c>
      <c r="AS220" s="7">
        <v>3.0056756966553699</v>
      </c>
      <c r="AT220" s="7">
        <v>3.0022788618963498</v>
      </c>
      <c r="AU220" s="7">
        <v>2.9907509395933101</v>
      </c>
      <c r="AV220" s="7">
        <v>2.9730017428332101</v>
      </c>
      <c r="AW220" s="7">
        <v>2.9509621764876099</v>
      </c>
      <c r="AX220" s="7">
        <v>2.9260121984218301</v>
      </c>
      <c r="AY220" s="7">
        <v>2.9300865934790901</v>
      </c>
      <c r="AZ220" s="7">
        <v>2.92943654971126</v>
      </c>
      <c r="BA220" s="7">
        <v>2.9246357809774</v>
      </c>
      <c r="BB220" s="7">
        <v>2.9161746957365402</v>
      </c>
      <c r="BC220" s="7">
        <v>2.9049447667904</v>
      </c>
      <c r="BD220" s="7">
        <v>2.9153572738535001</v>
      </c>
      <c r="BE220" s="7">
        <v>2.9222342589497399</v>
      </c>
      <c r="BF220" s="7">
        <v>2.92668616612379</v>
      </c>
      <c r="BG220" s="7">
        <v>2.9297752660925598</v>
      </c>
      <c r="BH220" s="7">
        <v>2.9325492943367402</v>
      </c>
      <c r="BI220" s="7">
        <v>2.9530542887472899</v>
      </c>
      <c r="BJ220" s="7">
        <v>2.9710493783832401</v>
      </c>
      <c r="BK220" s="7">
        <v>2.9877056065448402</v>
      </c>
      <c r="BL220" s="7">
        <v>3.0041148242581301</v>
      </c>
    </row>
    <row r="221" spans="1:64">
      <c r="A221" s="7" t="s">
        <v>824</v>
      </c>
      <c r="B221" s="7" t="s">
        <v>825</v>
      </c>
      <c r="C221" s="7" t="s">
        <v>528</v>
      </c>
      <c r="D221" s="7" t="s">
        <v>529</v>
      </c>
      <c r="E221" s="7">
        <v>4.7453208975027001</v>
      </c>
      <c r="F221" s="7">
        <v>4.7707730943593898</v>
      </c>
      <c r="G221" s="7">
        <v>4.7936662539467898</v>
      </c>
      <c r="H221" s="7">
        <v>4.8095600362759301</v>
      </c>
      <c r="I221" s="7">
        <v>4.8188895010099797</v>
      </c>
      <c r="J221" s="7">
        <v>4.8250178369276098</v>
      </c>
      <c r="K221" s="7">
        <v>4.8748113381258502</v>
      </c>
      <c r="L221" s="7">
        <v>4.9257963235720901</v>
      </c>
      <c r="M221" s="7">
        <v>4.9790534588471003</v>
      </c>
      <c r="N221" s="7">
        <v>5.0309060012339701</v>
      </c>
      <c r="O221" s="7">
        <v>5.0805127659620499</v>
      </c>
      <c r="P221" s="7">
        <v>5.1176659854329802</v>
      </c>
      <c r="Q221" s="7">
        <v>5.14310994818244</v>
      </c>
      <c r="R221" s="7">
        <v>5.1591480722513801</v>
      </c>
      <c r="S221" s="7">
        <v>5.1685880283402703</v>
      </c>
      <c r="T221" s="7">
        <v>5.1718015546010001</v>
      </c>
      <c r="U221" s="7">
        <v>5.2071504649848501</v>
      </c>
      <c r="V221" s="7">
        <v>5.2352284704297301</v>
      </c>
      <c r="W221" s="7">
        <v>5.2554211482973896</v>
      </c>
      <c r="X221" s="7">
        <v>5.2601013775149204</v>
      </c>
      <c r="Y221" s="7">
        <v>5.2467205205198901</v>
      </c>
      <c r="Z221" s="7">
        <v>5.2398764151770401</v>
      </c>
      <c r="AA221" s="7">
        <v>5.2141909920293896</v>
      </c>
      <c r="AB221" s="7">
        <v>5.1775578044338104</v>
      </c>
      <c r="AC221" s="7">
        <v>5.1386678208636596</v>
      </c>
      <c r="AD221" s="7">
        <v>5.10414724278868</v>
      </c>
      <c r="AE221" s="7">
        <v>5.0897549686576999</v>
      </c>
      <c r="AF221" s="7">
        <v>5.0829503344262497</v>
      </c>
      <c r="AG221" s="7">
        <v>5.0854391139123001</v>
      </c>
      <c r="AH221" s="7">
        <v>5.0952368663211303</v>
      </c>
      <c r="AI221" s="7">
        <v>5.1105897112058001</v>
      </c>
      <c r="AJ221" s="7">
        <v>5.1507097339773997</v>
      </c>
      <c r="AK221" s="7">
        <v>5.1810498861431098</v>
      </c>
      <c r="AL221" s="7">
        <v>5.2051326391292401</v>
      </c>
      <c r="AM221" s="7">
        <v>5.2273169944280999</v>
      </c>
      <c r="AN221" s="7">
        <v>5.2462581858710902</v>
      </c>
      <c r="AO221" s="7">
        <v>5.2857994513397601</v>
      </c>
      <c r="AP221" s="7">
        <v>5.3202174620619997</v>
      </c>
      <c r="AQ221" s="7">
        <v>5.3504687040760404</v>
      </c>
      <c r="AR221" s="7">
        <v>5.3833731189351797</v>
      </c>
      <c r="AS221" s="7">
        <v>5.4156897545237399</v>
      </c>
      <c r="AT221" s="7">
        <v>5.4636603810278697</v>
      </c>
      <c r="AU221" s="7">
        <v>5.5073142213787003</v>
      </c>
      <c r="AV221" s="7">
        <v>5.5447569199594797</v>
      </c>
      <c r="AW221" s="7">
        <v>5.5717111201595699</v>
      </c>
      <c r="AX221" s="7">
        <v>5.5861619275960299</v>
      </c>
      <c r="AY221" s="7">
        <v>5.59503219155068</v>
      </c>
      <c r="AZ221" s="7">
        <v>5.5927054518427903</v>
      </c>
      <c r="BA221" s="7">
        <v>5.5870642243303497</v>
      </c>
      <c r="BB221" s="7">
        <v>5.5867917351109702</v>
      </c>
      <c r="BC221" s="7">
        <v>5.5988798119645002</v>
      </c>
      <c r="BD221" s="7">
        <v>5.62322549701722</v>
      </c>
      <c r="BE221" s="7">
        <v>5.6572553639423901</v>
      </c>
      <c r="BF221" s="7">
        <v>5.6989898113165198</v>
      </c>
      <c r="BG221" s="7">
        <v>5.7456886588106499</v>
      </c>
      <c r="BH221" s="7">
        <v>5.7963600479573998</v>
      </c>
      <c r="BI221" s="7">
        <v>5.8678955113203504</v>
      </c>
      <c r="BJ221" s="7">
        <v>5.9441851743795002</v>
      </c>
      <c r="BK221" s="7">
        <v>6.0301170176124597</v>
      </c>
      <c r="BL221" s="7">
        <v>6.1268820423626096</v>
      </c>
    </row>
    <row r="222" spans="1:64">
      <c r="A222" s="7" t="s">
        <v>113</v>
      </c>
      <c r="B222" s="7" t="s">
        <v>826</v>
      </c>
      <c r="C222" s="7" t="s">
        <v>528</v>
      </c>
      <c r="D222" s="7" t="s">
        <v>529</v>
      </c>
      <c r="E222" s="7">
        <v>3.8148113589001902</v>
      </c>
      <c r="F222" s="7">
        <v>3.62527475929538</v>
      </c>
      <c r="G222" s="7">
        <v>3.3855984118860398</v>
      </c>
      <c r="H222" s="7">
        <v>3.1059768647537802</v>
      </c>
      <c r="I222" s="7">
        <v>2.7661527451498999</v>
      </c>
      <c r="J222" s="7">
        <v>2.3454354928188401</v>
      </c>
      <c r="K222" s="7">
        <v>2.6819576024054501</v>
      </c>
      <c r="L222" s="7">
        <v>3.0567108028274599</v>
      </c>
      <c r="M222" s="7">
        <v>3.5000071167285798</v>
      </c>
      <c r="N222" s="7">
        <v>4.0023721847545799</v>
      </c>
      <c r="O222" s="7">
        <v>4.5370420041843298</v>
      </c>
      <c r="P222" s="7">
        <v>4.2673582459035702</v>
      </c>
      <c r="Q222" s="7">
        <v>4.0290502219826996</v>
      </c>
      <c r="R222" s="7">
        <v>3.81933957515353</v>
      </c>
      <c r="S222" s="7">
        <v>3.6240634858044198</v>
      </c>
      <c r="T222" s="7">
        <v>3.4412663282734699</v>
      </c>
      <c r="U222" s="7">
        <v>3.6335559948994498</v>
      </c>
      <c r="V222" s="7">
        <v>3.8020655998184099</v>
      </c>
      <c r="W222" s="7">
        <v>3.9551754125249099</v>
      </c>
      <c r="X222" s="7">
        <v>4.1204352617669402</v>
      </c>
      <c r="Y222" s="7">
        <v>4.2946322316637797</v>
      </c>
      <c r="Z222" s="7">
        <v>4.20272067096246</v>
      </c>
      <c r="AA222" s="7">
        <v>4.1398168347189701</v>
      </c>
      <c r="AB222" s="7">
        <v>4.0874280173352098</v>
      </c>
      <c r="AC222" s="7">
        <v>4.0367989574925396</v>
      </c>
      <c r="AD222" s="7">
        <v>3.9743052113910999</v>
      </c>
      <c r="AE222" s="7">
        <v>3.9337609025495901</v>
      </c>
      <c r="AF222" s="7">
        <v>3.8710613673880299</v>
      </c>
      <c r="AG222" s="7">
        <v>3.7922054994041599</v>
      </c>
      <c r="AH222" s="7">
        <v>3.7044360385144399</v>
      </c>
      <c r="AI222" s="7">
        <v>3.6079490642484999</v>
      </c>
      <c r="AJ222" s="7">
        <v>3.6422972219488998</v>
      </c>
      <c r="AK222" s="7">
        <v>3.65800796301053</v>
      </c>
      <c r="AL222" s="7">
        <v>3.65333459256111</v>
      </c>
      <c r="AM222" s="7">
        <v>3.64529812172113</v>
      </c>
      <c r="AN222" s="7">
        <v>3.6338644268594602</v>
      </c>
      <c r="AO222" s="7">
        <v>3.6067141981674999</v>
      </c>
      <c r="AP222" s="7">
        <v>3.55512692149125</v>
      </c>
      <c r="AQ222" s="7">
        <v>3.4777436016481902</v>
      </c>
      <c r="AR222" s="7">
        <v>3.3867061067884201</v>
      </c>
      <c r="AS222" s="7">
        <v>3.28478441185981</v>
      </c>
      <c r="AT222" s="7">
        <v>3.3159476356602502</v>
      </c>
      <c r="AU222" s="7">
        <v>3.3523910286407999</v>
      </c>
      <c r="AV222" s="7">
        <v>3.3806468769737101</v>
      </c>
      <c r="AW222" s="7">
        <v>3.37524473614029</v>
      </c>
      <c r="AX222" s="7">
        <v>3.3339260312944501</v>
      </c>
      <c r="AY222" s="7">
        <v>3.2959964374292601</v>
      </c>
      <c r="AZ222" s="7">
        <v>3.23150932050511</v>
      </c>
      <c r="BA222" s="7">
        <v>3.1515895278167401</v>
      </c>
      <c r="BB222" s="7">
        <v>3.0726193454479298</v>
      </c>
      <c r="BC222" s="7">
        <v>3.00269999057498</v>
      </c>
      <c r="BD222" s="7">
        <v>2.9719711257072299</v>
      </c>
      <c r="BE222" s="7">
        <v>2.9452665548502202</v>
      </c>
      <c r="BF222" s="7">
        <v>2.9200310276072798</v>
      </c>
      <c r="BG222" s="7">
        <v>2.8979139311387798</v>
      </c>
      <c r="BH222" s="7">
        <v>2.8791768622889</v>
      </c>
      <c r="BI222" s="7">
        <v>2.8933163408405398</v>
      </c>
      <c r="BJ222" s="7">
        <v>2.9074455910260801</v>
      </c>
      <c r="BK222" s="7">
        <v>2.9256781090661002</v>
      </c>
      <c r="BL222" s="7">
        <v>2.96015921434417</v>
      </c>
    </row>
    <row r="223" spans="1:64">
      <c r="A223" s="7" t="s">
        <v>176</v>
      </c>
      <c r="B223" s="7" t="s">
        <v>827</v>
      </c>
      <c r="C223" s="7" t="s">
        <v>528</v>
      </c>
      <c r="D223" s="7" t="s">
        <v>529</v>
      </c>
      <c r="E223" s="7">
        <v>4.1667969333486203</v>
      </c>
      <c r="F223" s="7">
        <v>4.1011638437935103</v>
      </c>
      <c r="G223" s="7">
        <v>4.06587801707827</v>
      </c>
      <c r="H223" s="7">
        <v>4.0535732031402798</v>
      </c>
      <c r="I223" s="7">
        <v>4.0500202953757798</v>
      </c>
      <c r="J223" s="7">
        <v>4.0402996327553096</v>
      </c>
      <c r="K223" s="7">
        <v>4.0262244276344203</v>
      </c>
      <c r="L223" s="7">
        <v>4.0050624173042602</v>
      </c>
      <c r="M223" s="7">
        <v>3.9781236853176298</v>
      </c>
      <c r="N223" s="7">
        <v>3.94471567076944</v>
      </c>
      <c r="O223" s="7">
        <v>3.9105158304138499</v>
      </c>
      <c r="P223" s="7">
        <v>3.9446316177187501</v>
      </c>
      <c r="Q223" s="7">
        <v>3.9629580301543599</v>
      </c>
      <c r="R223" s="7">
        <v>3.9614704794267199</v>
      </c>
      <c r="S223" s="7">
        <v>3.9445124935368701</v>
      </c>
      <c r="T223" s="7">
        <v>3.92176512835931</v>
      </c>
      <c r="U223" s="7">
        <v>4.0575159308624302</v>
      </c>
      <c r="V223" s="7">
        <v>4.1858306375625904</v>
      </c>
      <c r="W223" s="7">
        <v>4.2968564558962701</v>
      </c>
      <c r="X223" s="7">
        <v>4.3818871962944996</v>
      </c>
      <c r="Y223" s="7">
        <v>4.4378739371215401</v>
      </c>
      <c r="Z223" s="7">
        <v>4.4710017965086104</v>
      </c>
      <c r="AA223" s="7">
        <v>4.4796630832317401</v>
      </c>
      <c r="AB223" s="7">
        <v>4.4841502059203497</v>
      </c>
      <c r="AC223" s="7">
        <v>4.5046650563562904</v>
      </c>
      <c r="AD223" s="7">
        <v>4.5516197462008803</v>
      </c>
      <c r="AE223" s="7">
        <v>4.5589886138878501</v>
      </c>
      <c r="AF223" s="7">
        <v>4.5953542569356802</v>
      </c>
      <c r="AG223" s="7">
        <v>4.6492371702397399</v>
      </c>
      <c r="AH223" s="7">
        <v>4.7025196116700503</v>
      </c>
      <c r="AI223" s="7">
        <v>4.7488942858271104</v>
      </c>
      <c r="AJ223" s="7">
        <v>4.8297236110943</v>
      </c>
      <c r="AK223" s="7">
        <v>4.8995019671702504</v>
      </c>
      <c r="AL223" s="7">
        <v>4.9622689998364597</v>
      </c>
      <c r="AM223" s="7">
        <v>5.0298203881821602</v>
      </c>
      <c r="AN223" s="7">
        <v>5.1076041470993596</v>
      </c>
      <c r="AO223" s="7">
        <v>5.2120308871005498</v>
      </c>
      <c r="AP223" s="7">
        <v>5.3031854342402802</v>
      </c>
      <c r="AQ223" s="7">
        <v>5.37936763724064</v>
      </c>
      <c r="AR223" s="7">
        <v>5.4397971571924302</v>
      </c>
      <c r="AS223" s="7">
        <v>5.4914651055634502</v>
      </c>
      <c r="AT223" s="7">
        <v>5.5879507909496704</v>
      </c>
      <c r="AU223" s="7">
        <v>5.6835360353354698</v>
      </c>
      <c r="AV223" s="7">
        <v>5.7748666849748496</v>
      </c>
      <c r="AW223" s="7">
        <v>5.8509679366552003</v>
      </c>
      <c r="AX223" s="7">
        <v>5.9119375971040897</v>
      </c>
      <c r="AY223" s="7">
        <v>5.9759150595196902</v>
      </c>
      <c r="AZ223" s="7">
        <v>6.0254586927135403</v>
      </c>
      <c r="BA223" s="7">
        <v>6.0678020509627304</v>
      </c>
      <c r="BB223" s="7">
        <v>6.1162927179891096</v>
      </c>
      <c r="BC223" s="7">
        <v>6.1740854344198297</v>
      </c>
      <c r="BD223" s="7">
        <v>6.25753252650048</v>
      </c>
      <c r="BE223" s="7">
        <v>6.3455551552439298</v>
      </c>
      <c r="BF223" s="7">
        <v>6.4356987416200901</v>
      </c>
      <c r="BG223" s="7">
        <v>6.5244463402334798</v>
      </c>
      <c r="BH223" s="7">
        <v>6.6090427672348602</v>
      </c>
      <c r="BI223" s="7">
        <v>6.7077013496480697</v>
      </c>
      <c r="BJ223" s="7">
        <v>6.8049556876823001</v>
      </c>
      <c r="BK223" s="7">
        <v>6.9063699022552498</v>
      </c>
      <c r="BL223" s="7">
        <v>7.0151297276098603</v>
      </c>
    </row>
    <row r="224" spans="1:64">
      <c r="A224" s="7" t="s">
        <v>828</v>
      </c>
      <c r="B224" s="7" t="s">
        <v>829</v>
      </c>
      <c r="C224" s="7" t="s">
        <v>528</v>
      </c>
      <c r="D224" s="7" t="s">
        <v>529</v>
      </c>
      <c r="E224" s="7">
        <v>6.7760932086898702</v>
      </c>
      <c r="F224" s="7">
        <v>6.97054695114831</v>
      </c>
      <c r="G224" s="7">
        <v>7.1888976879204503</v>
      </c>
      <c r="H224" s="7">
        <v>7.4258406954476204</v>
      </c>
      <c r="I224" s="7">
        <v>7.6746666654387701</v>
      </c>
      <c r="J224" s="7">
        <v>7.9324924739679998</v>
      </c>
      <c r="K224" s="7">
        <v>8.1898644358964798</v>
      </c>
      <c r="L224" s="7">
        <v>8.4480785874048792</v>
      </c>
      <c r="M224" s="7">
        <v>8.7060603677964608</v>
      </c>
      <c r="N224" s="7">
        <v>8.9540377754259293</v>
      </c>
      <c r="O224" s="7">
        <v>9.1834457298680405</v>
      </c>
      <c r="P224" s="7">
        <v>9.3973135109275105</v>
      </c>
      <c r="Q224" s="7">
        <v>9.5657531655730104</v>
      </c>
      <c r="R224" s="7">
        <v>9.70508318881887</v>
      </c>
      <c r="S224" s="7">
        <v>9.8427879475718996</v>
      </c>
      <c r="T224" s="7">
        <v>9.9917517790486805</v>
      </c>
      <c r="U224" s="7">
        <v>10.1595233895373</v>
      </c>
      <c r="V224" s="7">
        <v>10.348898721627201</v>
      </c>
      <c r="W224" s="7">
        <v>10.508459573968199</v>
      </c>
      <c r="X224" s="7">
        <v>10.5636994152415</v>
      </c>
      <c r="Y224" s="7">
        <v>10.484254605661199</v>
      </c>
      <c r="Z224" s="7">
        <v>10.310300612962299</v>
      </c>
      <c r="AA224" s="7">
        <v>10.012239130134899</v>
      </c>
      <c r="AB224" s="7">
        <v>9.6755250500833299</v>
      </c>
      <c r="AC224" s="7">
        <v>9.4190866119662804</v>
      </c>
      <c r="AD224" s="7">
        <v>9.3062860208585594</v>
      </c>
      <c r="AE224" s="7">
        <v>9.4070122168389805</v>
      </c>
      <c r="AF224" s="7">
        <v>9.6078532417591802</v>
      </c>
      <c r="AG224" s="7">
        <v>9.8570642917020397</v>
      </c>
      <c r="AH224" s="7">
        <v>10.0798890560575</v>
      </c>
      <c r="AI224" s="7">
        <v>10.2364698643498</v>
      </c>
      <c r="AJ224" s="7">
        <v>10.4075634248625</v>
      </c>
      <c r="AK224" s="7">
        <v>10.522471900624399</v>
      </c>
      <c r="AL224" s="7">
        <v>10.5990334405917</v>
      </c>
      <c r="AM224" s="7">
        <v>10.662298877323</v>
      </c>
      <c r="AN224" s="7">
        <v>10.7267643573492</v>
      </c>
      <c r="AO224" s="7">
        <v>10.8716814849535</v>
      </c>
      <c r="AP224" s="7">
        <v>11.0125493303537</v>
      </c>
      <c r="AQ224" s="7">
        <v>11.139086315491401</v>
      </c>
      <c r="AR224" s="7">
        <v>11.234657376797699</v>
      </c>
      <c r="AS224" s="7">
        <v>11.2915942718297</v>
      </c>
      <c r="AT224" s="7">
        <v>11.4040539319318</v>
      </c>
      <c r="AU224" s="7">
        <v>11.4766110839718</v>
      </c>
      <c r="AV224" s="7">
        <v>11.5262432141432</v>
      </c>
      <c r="AW224" s="7">
        <v>11.5756438702221</v>
      </c>
      <c r="AX224" s="7">
        <v>11.6376793098971</v>
      </c>
      <c r="AY224" s="7">
        <v>11.774319355886201</v>
      </c>
      <c r="AZ224" s="7">
        <v>11.921776608111699</v>
      </c>
      <c r="BA224" s="7">
        <v>12.0821851286011</v>
      </c>
      <c r="BB224" s="7">
        <v>12.257549452866799</v>
      </c>
      <c r="BC224" s="7">
        <v>12.452338825385899</v>
      </c>
      <c r="BD224" s="7">
        <v>12.716102997687001</v>
      </c>
      <c r="BE224" s="7">
        <v>12.996166680425</v>
      </c>
      <c r="BF224" s="7">
        <v>13.303183027542</v>
      </c>
      <c r="BG224" s="7">
        <v>13.6510571483253</v>
      </c>
      <c r="BH224" s="7">
        <v>14.047068489632499</v>
      </c>
      <c r="BI224" s="7">
        <v>14.548117669174401</v>
      </c>
      <c r="BJ224" s="7">
        <v>15.0810220451917</v>
      </c>
      <c r="BK224" s="7">
        <v>15.629246504777001</v>
      </c>
      <c r="BL224" s="7">
        <v>16.1723638921146</v>
      </c>
    </row>
    <row r="225" spans="1:64">
      <c r="A225" s="7" t="s">
        <v>319</v>
      </c>
      <c r="B225" s="7" t="s">
        <v>830</v>
      </c>
      <c r="C225" s="7" t="s">
        <v>528</v>
      </c>
      <c r="D225" s="7" t="s">
        <v>529</v>
      </c>
      <c r="E225" s="7">
        <v>7.7784647654126298</v>
      </c>
      <c r="F225" s="7">
        <v>7.9962744808199604</v>
      </c>
      <c r="G225" s="7">
        <v>8.2270364868946704</v>
      </c>
      <c r="H225" s="7">
        <v>8.4680487230641504</v>
      </c>
      <c r="I225" s="7">
        <v>8.71440391940701</v>
      </c>
      <c r="J225" s="7">
        <v>8.9611539719644799</v>
      </c>
      <c r="K225" s="7">
        <v>9.1649064837257708</v>
      </c>
      <c r="L225" s="7">
        <v>9.3590128119564504</v>
      </c>
      <c r="M225" s="7">
        <v>9.53895389296666</v>
      </c>
      <c r="N225" s="7">
        <v>9.7037517308867294</v>
      </c>
      <c r="O225" s="7">
        <v>9.85780264629269</v>
      </c>
      <c r="P225" s="7">
        <v>10.135141162833699</v>
      </c>
      <c r="Q225" s="7">
        <v>10.3880649496688</v>
      </c>
      <c r="R225" s="7">
        <v>10.615002783664799</v>
      </c>
      <c r="S225" s="7">
        <v>10.8129780302359</v>
      </c>
      <c r="T225" s="7">
        <v>10.979081533986401</v>
      </c>
      <c r="U225" s="7">
        <v>11.1400675899528</v>
      </c>
      <c r="V225" s="7">
        <v>11.2856190377058</v>
      </c>
      <c r="W225" s="7">
        <v>11.3950140478769</v>
      </c>
      <c r="X225" s="7">
        <v>11.431412680878999</v>
      </c>
      <c r="Y225" s="7">
        <v>11.379152002553599</v>
      </c>
      <c r="Z225" s="7">
        <v>11.173602633579</v>
      </c>
      <c r="AA225" s="7">
        <v>10.8551487689171</v>
      </c>
      <c r="AB225" s="7">
        <v>10.4682579082711</v>
      </c>
      <c r="AC225" s="7">
        <v>10.108870835798299</v>
      </c>
      <c r="AD225" s="7">
        <v>9.8518865063003496</v>
      </c>
      <c r="AE225" s="7">
        <v>9.8820962945641408</v>
      </c>
      <c r="AF225" s="7">
        <v>10.014480630577101</v>
      </c>
      <c r="AG225" s="7">
        <v>10.215883406590001</v>
      </c>
      <c r="AH225" s="7">
        <v>10.4341958941936</v>
      </c>
      <c r="AI225" s="7">
        <v>10.640274520847001</v>
      </c>
      <c r="AJ225" s="7">
        <v>10.973219044014</v>
      </c>
      <c r="AK225" s="7">
        <v>11.300049766774301</v>
      </c>
      <c r="AL225" s="7">
        <v>11.623268731292701</v>
      </c>
      <c r="AM225" s="7">
        <v>11.9521784562492</v>
      </c>
      <c r="AN225" s="7">
        <v>12.292661808791101</v>
      </c>
      <c r="AO225" s="7">
        <v>12.689451941475401</v>
      </c>
      <c r="AP225" s="7">
        <v>13.0788370051146</v>
      </c>
      <c r="AQ225" s="7">
        <v>13.451444989269801</v>
      </c>
      <c r="AR225" s="7">
        <v>13.7968195319858</v>
      </c>
      <c r="AS225" s="7">
        <v>14.110056914540699</v>
      </c>
      <c r="AT225" s="7">
        <v>14.428408909659099</v>
      </c>
      <c r="AU225" s="7">
        <v>14.721423945549301</v>
      </c>
      <c r="AV225" s="7">
        <v>14.9950046834237</v>
      </c>
      <c r="AW225" s="7">
        <v>15.2539766920474</v>
      </c>
      <c r="AX225" s="7">
        <v>15.5025925123911</v>
      </c>
      <c r="AY225" s="7">
        <v>15.771637460485501</v>
      </c>
      <c r="AZ225" s="7">
        <v>16.024109918006801</v>
      </c>
      <c r="BA225" s="7">
        <v>16.259245931394702</v>
      </c>
      <c r="BB225" s="7">
        <v>16.478726563621699</v>
      </c>
      <c r="BC225" s="7">
        <v>16.688974946374501</v>
      </c>
      <c r="BD225" s="7">
        <v>16.9008042268098</v>
      </c>
      <c r="BE225" s="7">
        <v>17.105747190113</v>
      </c>
      <c r="BF225" s="7">
        <v>17.336496842146101</v>
      </c>
      <c r="BG225" s="7">
        <v>17.632073317958799</v>
      </c>
      <c r="BH225" s="7">
        <v>18.013286024182101</v>
      </c>
      <c r="BI225" s="7">
        <v>18.4807709923296</v>
      </c>
      <c r="BJ225" s="7">
        <v>19.0233163840774</v>
      </c>
      <c r="BK225" s="7">
        <v>19.606879654178801</v>
      </c>
      <c r="BL225" s="7">
        <v>20.186284008786501</v>
      </c>
    </row>
    <row r="226" spans="1:64">
      <c r="A226" s="7" t="s">
        <v>392</v>
      </c>
      <c r="B226" s="7" t="s">
        <v>831</v>
      </c>
      <c r="C226" s="7" t="s">
        <v>528</v>
      </c>
      <c r="D226" s="7" t="s">
        <v>529</v>
      </c>
      <c r="E226" s="7">
        <v>11.7592374677967</v>
      </c>
      <c r="F226" s="7">
        <v>11.937906937429499</v>
      </c>
      <c r="G226" s="7">
        <v>12.1214196169015</v>
      </c>
      <c r="H226" s="7">
        <v>12.3086980638166</v>
      </c>
      <c r="I226" s="7">
        <v>12.495612568673501</v>
      </c>
      <c r="J226" s="7">
        <v>12.681854759425001</v>
      </c>
      <c r="K226" s="7">
        <v>12.8898695698831</v>
      </c>
      <c r="L226" s="7">
        <v>13.090555792494801</v>
      </c>
      <c r="M226" s="7">
        <v>13.287763956183101</v>
      </c>
      <c r="N226" s="7">
        <v>13.4892670855416</v>
      </c>
      <c r="O226" s="7">
        <v>13.700813267326399</v>
      </c>
      <c r="P226" s="7">
        <v>13.995540646852</v>
      </c>
      <c r="Q226" s="7">
        <v>14.2877463044944</v>
      </c>
      <c r="R226" s="7">
        <v>14.5770436667755</v>
      </c>
      <c r="S226" s="7">
        <v>14.8609463604457</v>
      </c>
      <c r="T226" s="7">
        <v>15.1381179748553</v>
      </c>
      <c r="U226" s="7">
        <v>15.4118037773148</v>
      </c>
      <c r="V226" s="7">
        <v>15.6700859745755</v>
      </c>
      <c r="W226" s="7">
        <v>15.9108267388825</v>
      </c>
      <c r="X226" s="7">
        <v>16.128415857199101</v>
      </c>
      <c r="Y226" s="7">
        <v>16.321270251401501</v>
      </c>
      <c r="Z226" s="7">
        <v>16.560953207215501</v>
      </c>
      <c r="AA226" s="7">
        <v>16.7580355186583</v>
      </c>
      <c r="AB226" s="7">
        <v>16.929776777350899</v>
      </c>
      <c r="AC226" s="7">
        <v>17.0978149833822</v>
      </c>
      <c r="AD226" s="7">
        <v>17.271920391038101</v>
      </c>
      <c r="AE226" s="7">
        <v>17.429575638083701</v>
      </c>
      <c r="AF226" s="7">
        <v>17.579101718359301</v>
      </c>
      <c r="AG226" s="7">
        <v>17.706647550611699</v>
      </c>
      <c r="AH226" s="7">
        <v>17.7914769738952</v>
      </c>
      <c r="AI226" s="7">
        <v>17.823737094076801</v>
      </c>
      <c r="AJ226" s="7">
        <v>17.823844421253799</v>
      </c>
      <c r="AK226" s="7">
        <v>17.780379700642499</v>
      </c>
      <c r="AL226" s="7">
        <v>17.702339696363499</v>
      </c>
      <c r="AM226" s="7">
        <v>17.606385554191899</v>
      </c>
      <c r="AN226" s="7">
        <v>17.508414040980401</v>
      </c>
      <c r="AO226" s="7">
        <v>17.464292168438401</v>
      </c>
      <c r="AP226" s="7">
        <v>17.4271238907669</v>
      </c>
      <c r="AQ226" s="7">
        <v>17.393804966560101</v>
      </c>
      <c r="AR226" s="7">
        <v>17.353641906436302</v>
      </c>
      <c r="AS226" s="7">
        <v>17.3036849050401</v>
      </c>
      <c r="AT226" s="7">
        <v>17.304066300485999</v>
      </c>
      <c r="AU226" s="7">
        <v>17.262594569266302</v>
      </c>
      <c r="AV226" s="7">
        <v>17.218622799738501</v>
      </c>
      <c r="AW226" s="7">
        <v>17.224597899107199</v>
      </c>
      <c r="AX226" s="7">
        <v>17.306607433455302</v>
      </c>
      <c r="AY226" s="7">
        <v>17.395946533511701</v>
      </c>
      <c r="AZ226" s="7">
        <v>17.548703532785701</v>
      </c>
      <c r="BA226" s="7">
        <v>17.748755254736999</v>
      </c>
      <c r="BB226" s="7">
        <v>17.9744052643339</v>
      </c>
      <c r="BC226" s="7">
        <v>18.218566483581501</v>
      </c>
      <c r="BD226" s="7">
        <v>18.5013061559929</v>
      </c>
      <c r="BE226" s="7">
        <v>18.809759638982701</v>
      </c>
      <c r="BF226" s="7">
        <v>19.1200971177424</v>
      </c>
      <c r="BG226" s="7">
        <v>19.394671821914098</v>
      </c>
      <c r="BH226" s="7">
        <v>19.608518220779398</v>
      </c>
      <c r="BI226" s="7">
        <v>19.840195315029799</v>
      </c>
      <c r="BJ226" s="7">
        <v>19.991416366209201</v>
      </c>
      <c r="BK226" s="7">
        <v>20.095524927800199</v>
      </c>
      <c r="BL226" s="7">
        <v>20.198569623566399</v>
      </c>
    </row>
    <row r="227" spans="1:64">
      <c r="A227" s="7" t="s">
        <v>206</v>
      </c>
      <c r="B227" s="7" t="s">
        <v>832</v>
      </c>
      <c r="C227" s="7" t="s">
        <v>528</v>
      </c>
      <c r="D227" s="7" t="s">
        <v>529</v>
      </c>
      <c r="E227" s="7">
        <v>2.9704411690430002</v>
      </c>
      <c r="F227" s="7">
        <v>2.9961117826093302</v>
      </c>
      <c r="G227" s="7">
        <v>3.0118004546544999</v>
      </c>
      <c r="H227" s="7">
        <v>3.0213382891304601</v>
      </c>
      <c r="I227" s="7">
        <v>3.02392077168727</v>
      </c>
      <c r="J227" s="7">
        <v>3.02391694457891</v>
      </c>
      <c r="K227" s="7">
        <v>3.0237659772917902</v>
      </c>
      <c r="L227" s="7">
        <v>3.0152726867414601</v>
      </c>
      <c r="M227" s="7">
        <v>2.99724973309127</v>
      </c>
      <c r="N227" s="7">
        <v>2.96861828263844</v>
      </c>
      <c r="O227" s="7">
        <v>2.93099410322943</v>
      </c>
      <c r="P227" s="7">
        <v>2.92807960772743</v>
      </c>
      <c r="Q227" s="7">
        <v>2.9168189147972101</v>
      </c>
      <c r="R227" s="7">
        <v>2.8965549484761701</v>
      </c>
      <c r="S227" s="7">
        <v>2.8689074139400002</v>
      </c>
      <c r="T227" s="7">
        <v>2.8339432891190399</v>
      </c>
      <c r="U227" s="7">
        <v>2.8095477299219</v>
      </c>
      <c r="V227" s="7">
        <v>2.78209897418555</v>
      </c>
      <c r="W227" s="7">
        <v>2.7510203784676501</v>
      </c>
      <c r="X227" s="7">
        <v>2.7146916762710802</v>
      </c>
      <c r="Y227" s="7">
        <v>2.6747956139067601</v>
      </c>
      <c r="Z227" s="7">
        <v>2.6517965745093499</v>
      </c>
      <c r="AA227" s="7">
        <v>2.6195160135342199</v>
      </c>
      <c r="AB227" s="7">
        <v>2.5834400374167101</v>
      </c>
      <c r="AC227" s="7">
        <v>2.54606146860593</v>
      </c>
      <c r="AD227" s="7">
        <v>2.51087143102363</v>
      </c>
      <c r="AE227" s="7">
        <v>2.4921399401599</v>
      </c>
      <c r="AF227" s="7">
        <v>2.47958943780122</v>
      </c>
      <c r="AG227" s="7">
        <v>2.4712833820990299</v>
      </c>
      <c r="AH227" s="7">
        <v>2.4638481566223001</v>
      </c>
      <c r="AI227" s="7">
        <v>2.4559227645242099</v>
      </c>
      <c r="AJ227" s="7">
        <v>2.47827311165952</v>
      </c>
      <c r="AK227" s="7">
        <v>2.4957525608626598</v>
      </c>
      <c r="AL227" s="7">
        <v>2.5137827163497799</v>
      </c>
      <c r="AM227" s="7">
        <v>2.5376258786716899</v>
      </c>
      <c r="AN227" s="7">
        <v>2.57055956739074</v>
      </c>
      <c r="AO227" s="7">
        <v>2.6136214606328001</v>
      </c>
      <c r="AP227" s="7">
        <v>2.6633078202166001</v>
      </c>
      <c r="AQ227" s="7">
        <v>2.71818662377872</v>
      </c>
      <c r="AR227" s="7">
        <v>2.77495000543201</v>
      </c>
      <c r="AS227" s="7">
        <v>2.8324058740744098</v>
      </c>
      <c r="AT227" s="7">
        <v>2.9291373695379601</v>
      </c>
      <c r="AU227" s="7">
        <v>3.0231811897054</v>
      </c>
      <c r="AV227" s="7">
        <v>3.1146790874480099</v>
      </c>
      <c r="AW227" s="7">
        <v>3.2042724932426201</v>
      </c>
      <c r="AX227" s="7">
        <v>3.2914507281828902</v>
      </c>
      <c r="AY227" s="7">
        <v>3.3780783945827202</v>
      </c>
      <c r="AZ227" s="7">
        <v>3.4578171815716101</v>
      </c>
      <c r="BA227" s="7">
        <v>3.5310421022053502</v>
      </c>
      <c r="BB227" s="7">
        <v>3.6008688687212</v>
      </c>
      <c r="BC227" s="7">
        <v>3.66750967518972</v>
      </c>
      <c r="BD227" s="7">
        <v>3.7384110377199198</v>
      </c>
      <c r="BE227" s="7">
        <v>3.8083440193905602</v>
      </c>
      <c r="BF227" s="7">
        <v>3.8717643670705</v>
      </c>
      <c r="BG227" s="7">
        <v>3.9209365316948799</v>
      </c>
      <c r="BH227" s="7">
        <v>3.9513823724416799</v>
      </c>
      <c r="BI227" s="7">
        <v>3.9884308485570399</v>
      </c>
      <c r="BJ227" s="7">
        <v>4.0078947017482998</v>
      </c>
      <c r="BK227" s="7">
        <v>4.0145879408350602</v>
      </c>
      <c r="BL227" s="7">
        <v>4.0147892660238798</v>
      </c>
    </row>
    <row r="228" spans="1:64">
      <c r="A228" s="7" t="s">
        <v>833</v>
      </c>
      <c r="B228" s="7" t="s">
        <v>834</v>
      </c>
      <c r="C228" s="7" t="s">
        <v>528</v>
      </c>
      <c r="D228" s="7" t="s">
        <v>529</v>
      </c>
    </row>
    <row r="229" spans="1:64">
      <c r="A229" s="7" t="s">
        <v>98</v>
      </c>
      <c r="B229" s="7" t="s">
        <v>835</v>
      </c>
      <c r="C229" s="7" t="s">
        <v>528</v>
      </c>
      <c r="D229" s="7" t="s">
        <v>529</v>
      </c>
      <c r="E229" s="7">
        <v>6.2014758551066</v>
      </c>
      <c r="F229" s="7">
        <v>6.1984833498186598</v>
      </c>
      <c r="G229" s="7">
        <v>6.1739190464137002</v>
      </c>
      <c r="H229" s="7">
        <v>6.1524993827299097</v>
      </c>
      <c r="I229" s="7">
        <v>6.1342440562196199</v>
      </c>
      <c r="J229" s="7">
        <v>6.1091872942584802</v>
      </c>
      <c r="K229" s="7">
        <v>6.0754204533584</v>
      </c>
      <c r="L229" s="7">
        <v>6.0587477770282696</v>
      </c>
      <c r="M229" s="7">
        <v>6.0527263271592604</v>
      </c>
      <c r="N229" s="7">
        <v>6.0511235845181996</v>
      </c>
      <c r="O229" s="7">
        <v>6.0514054384356903</v>
      </c>
      <c r="P229" s="7">
        <v>6.03798175386334</v>
      </c>
      <c r="Q229" s="7">
        <v>6.0242712282547597</v>
      </c>
      <c r="R229" s="7">
        <v>6.0346959686252299</v>
      </c>
      <c r="S229" s="7">
        <v>6.0654044750430298</v>
      </c>
      <c r="T229" s="7">
        <v>6.1122765796760898</v>
      </c>
      <c r="U229" s="7">
        <v>6.1808888816080501</v>
      </c>
      <c r="V229" s="7">
        <v>6.2695071786417396</v>
      </c>
      <c r="W229" s="7">
        <v>6.3588522741511104</v>
      </c>
      <c r="X229" s="7">
        <v>6.4382362427239599</v>
      </c>
      <c r="Y229" s="7">
        <v>6.5198357587102196</v>
      </c>
      <c r="Z229" s="7">
        <v>6.5712968608265001</v>
      </c>
      <c r="AA229" s="7">
        <v>6.5955198027069102</v>
      </c>
      <c r="AB229" s="7">
        <v>6.6222183487304598</v>
      </c>
      <c r="AC229" s="7">
        <v>6.65600322785175</v>
      </c>
      <c r="AD229" s="7">
        <v>6.7158724471515603</v>
      </c>
      <c r="AE229" s="7">
        <v>6.7115629334133997</v>
      </c>
      <c r="AF229" s="7">
        <v>6.7137506076115896</v>
      </c>
      <c r="AG229" s="7">
        <v>6.7122347423211099</v>
      </c>
      <c r="AH229" s="7">
        <v>6.67865142889754</v>
      </c>
      <c r="AI229" s="7">
        <v>6.6302961598412899</v>
      </c>
      <c r="AJ229" s="7">
        <v>6.6955036676185697</v>
      </c>
      <c r="AK229" s="7">
        <v>6.7634711995045098</v>
      </c>
      <c r="AL229" s="7">
        <v>6.8291365692297301</v>
      </c>
      <c r="AM229" s="7">
        <v>6.8968716861081703</v>
      </c>
      <c r="AN229" s="7">
        <v>6.9798692742240602</v>
      </c>
      <c r="AO229" s="7">
        <v>7.0971982369770803</v>
      </c>
      <c r="AP229" s="7">
        <v>7.2209814306681102</v>
      </c>
      <c r="AQ229" s="7">
        <v>7.3560659718708896</v>
      </c>
      <c r="AR229" s="7">
        <v>7.4946493610523603</v>
      </c>
      <c r="AS229" s="7">
        <v>7.6188947602350696</v>
      </c>
      <c r="AT229" s="7">
        <v>7.5448346154779502</v>
      </c>
      <c r="AU229" s="7">
        <v>7.4336620003092397</v>
      </c>
      <c r="AV229" s="7">
        <v>7.2951870411373996</v>
      </c>
      <c r="AW229" s="7">
        <v>7.1435927362603397</v>
      </c>
      <c r="AX229" s="7">
        <v>6.9792888728454097</v>
      </c>
      <c r="AY229" s="7">
        <v>6.9890311194513304</v>
      </c>
      <c r="AZ229" s="7">
        <v>7.0653139152828404</v>
      </c>
      <c r="BA229" s="7">
        <v>7.202954150958</v>
      </c>
      <c r="BB229" s="7">
        <v>7.3841985859342296</v>
      </c>
      <c r="BC229" s="7">
        <v>7.5736325385694201</v>
      </c>
      <c r="BD229" s="7">
        <v>7.5269636385403196</v>
      </c>
      <c r="BE229" s="7">
        <v>7.4371240672548398</v>
      </c>
      <c r="BF229" s="7">
        <v>7.3301568606456398</v>
      </c>
      <c r="BG229" s="7">
        <v>7.2599904473809902</v>
      </c>
      <c r="BH229" s="7">
        <v>7.2406241445387396</v>
      </c>
      <c r="BI229" s="7">
        <v>7.3127154947236397</v>
      </c>
      <c r="BJ229" s="7">
        <v>7.4291107469559599</v>
      </c>
      <c r="BK229" s="7">
        <v>7.5945456043503397</v>
      </c>
      <c r="BL229" s="7">
        <v>7.8054819468175403</v>
      </c>
    </row>
    <row r="230" spans="1:64">
      <c r="A230" s="7" t="s">
        <v>836</v>
      </c>
      <c r="B230" s="7" t="s">
        <v>837</v>
      </c>
      <c r="C230" s="7" t="s">
        <v>528</v>
      </c>
      <c r="D230" s="7" t="s">
        <v>529</v>
      </c>
      <c r="E230" s="7">
        <v>3.9963599089714901</v>
      </c>
      <c r="F230" s="7">
        <v>3.9553814823537001</v>
      </c>
      <c r="G230" s="7">
        <v>3.8910888124145999</v>
      </c>
      <c r="H230" s="7">
        <v>3.8123832340943098</v>
      </c>
      <c r="I230" s="7">
        <v>3.7295282458671899</v>
      </c>
      <c r="J230" s="7">
        <v>3.6468454089296398</v>
      </c>
      <c r="K230" s="7">
        <v>3.59036858802942</v>
      </c>
      <c r="L230" s="7">
        <v>3.53100923056556</v>
      </c>
      <c r="M230" s="7">
        <v>3.4689160458636201</v>
      </c>
      <c r="N230" s="7">
        <v>3.4024656591706099</v>
      </c>
      <c r="O230" s="7">
        <v>3.33198384200653</v>
      </c>
      <c r="P230" s="7">
        <v>3.2958866704906198</v>
      </c>
      <c r="Q230" s="7">
        <v>3.2533737168096999</v>
      </c>
      <c r="R230" s="7">
        <v>3.2061349409073898</v>
      </c>
      <c r="S230" s="7">
        <v>3.15650711221216</v>
      </c>
      <c r="T230" s="7">
        <v>3.1059034352949202</v>
      </c>
      <c r="U230" s="7">
        <v>3.0797743378737898</v>
      </c>
      <c r="V230" s="7">
        <v>3.05196268935665</v>
      </c>
      <c r="W230" s="7">
        <v>3.02321692602266</v>
      </c>
      <c r="X230" s="7">
        <v>2.9938474487258402</v>
      </c>
      <c r="Y230" s="7">
        <v>2.9647262376138999</v>
      </c>
      <c r="Z230" s="7">
        <v>2.9478157597047701</v>
      </c>
      <c r="AA230" s="7">
        <v>2.9297012469047901</v>
      </c>
      <c r="AB230" s="7">
        <v>2.9136880766954198</v>
      </c>
      <c r="AC230" s="7">
        <v>2.9037945899217998</v>
      </c>
      <c r="AD230" s="7">
        <v>2.9020816946251902</v>
      </c>
      <c r="AE230" s="7">
        <v>2.9198932923504599</v>
      </c>
      <c r="AF230" s="7">
        <v>2.9414607284735301</v>
      </c>
      <c r="AG230" s="7">
        <v>2.9661310184058101</v>
      </c>
      <c r="AH230" s="7">
        <v>2.9927707955104998</v>
      </c>
      <c r="AI230" s="7">
        <v>3.0212745751283698</v>
      </c>
      <c r="AJ230" s="7">
        <v>3.0535993372349401</v>
      </c>
      <c r="AK230" s="7">
        <v>3.08513343114697</v>
      </c>
      <c r="AL230" s="7">
        <v>3.1168651371699299</v>
      </c>
      <c r="AM230" s="7">
        <v>3.14924738051949</v>
      </c>
      <c r="AN230" s="7">
        <v>3.18194036147383</v>
      </c>
      <c r="AO230" s="7">
        <v>3.22638890150305</v>
      </c>
      <c r="AP230" s="7">
        <v>3.26496660761463</v>
      </c>
      <c r="AQ230" s="7">
        <v>3.2972531138797199</v>
      </c>
      <c r="AR230" s="7">
        <v>3.3225146645260399</v>
      </c>
      <c r="AS230" s="7">
        <v>3.34054644830054</v>
      </c>
      <c r="AT230" s="7">
        <v>3.3388838653317201</v>
      </c>
      <c r="AU230" s="7">
        <v>3.3389598324388801</v>
      </c>
      <c r="AV230" s="7">
        <v>3.34123370519593</v>
      </c>
      <c r="AW230" s="7">
        <v>3.3456352639764</v>
      </c>
      <c r="AX230" s="7">
        <v>3.35417513562312</v>
      </c>
      <c r="AY230" s="7">
        <v>3.3657920995665198</v>
      </c>
      <c r="AZ230" s="7">
        <v>3.3729572023780401</v>
      </c>
      <c r="BA230" s="7">
        <v>3.37849746501628</v>
      </c>
      <c r="BB230" s="7">
        <v>3.3892356141150102</v>
      </c>
      <c r="BC230" s="7">
        <v>3.41343480446533</v>
      </c>
      <c r="BD230" s="7">
        <v>3.5070367518166701</v>
      </c>
      <c r="BE230" s="7">
        <v>3.6044629895137001</v>
      </c>
      <c r="BF230" s="7">
        <v>3.7147965818150901</v>
      </c>
      <c r="BG230" s="7">
        <v>3.8439373041462699</v>
      </c>
      <c r="BH230" s="7">
        <v>3.9917859282847798</v>
      </c>
      <c r="BI230" s="7">
        <v>4.1457610184606004</v>
      </c>
      <c r="BJ230" s="7">
        <v>4.3183546157104704</v>
      </c>
      <c r="BK230" s="7">
        <v>4.5031244214758299</v>
      </c>
      <c r="BL230" s="7">
        <v>4.6918551024933297</v>
      </c>
    </row>
    <row r="231" spans="1:64">
      <c r="A231" s="7" t="s">
        <v>109</v>
      </c>
      <c r="B231" s="7" t="s">
        <v>838</v>
      </c>
      <c r="C231" s="7" t="s">
        <v>528</v>
      </c>
      <c r="D231" s="7" t="s">
        <v>529</v>
      </c>
    </row>
    <row r="232" spans="1:64">
      <c r="A232" s="7" t="s">
        <v>839</v>
      </c>
      <c r="B232" s="7" t="s">
        <v>840</v>
      </c>
      <c r="C232" s="7" t="s">
        <v>528</v>
      </c>
      <c r="D232" s="7" t="s">
        <v>529</v>
      </c>
      <c r="E232" s="7">
        <v>3.8222166844515701</v>
      </c>
      <c r="F232" s="7">
        <v>3.8354210996847402</v>
      </c>
      <c r="G232" s="7">
        <v>3.83956868368813</v>
      </c>
      <c r="H232" s="7">
        <v>3.8325817666445099</v>
      </c>
      <c r="I232" s="7">
        <v>3.81306400724714</v>
      </c>
      <c r="J232" s="7">
        <v>3.7805030598993299</v>
      </c>
      <c r="K232" s="7">
        <v>3.7931444530540799</v>
      </c>
      <c r="L232" s="7">
        <v>3.7909646051836701</v>
      </c>
      <c r="M232" s="7">
        <v>3.77574540730568</v>
      </c>
      <c r="N232" s="7">
        <v>3.74759205671565</v>
      </c>
      <c r="O232" s="7">
        <v>3.7065498885169701</v>
      </c>
      <c r="P232" s="7">
        <v>3.7145995546656398</v>
      </c>
      <c r="Q232" s="7">
        <v>3.7078731200494901</v>
      </c>
      <c r="R232" s="7">
        <v>3.6879757843684899</v>
      </c>
      <c r="S232" s="7">
        <v>3.6578972434705599</v>
      </c>
      <c r="T232" s="7">
        <v>3.61968162905118</v>
      </c>
      <c r="U232" s="7">
        <v>3.61735242209993</v>
      </c>
      <c r="V232" s="7">
        <v>3.6035032505743501</v>
      </c>
      <c r="W232" s="7">
        <v>3.5786623493789098</v>
      </c>
      <c r="X232" s="7">
        <v>3.5424832315677302</v>
      </c>
      <c r="Y232" s="7">
        <v>3.4948376649986801</v>
      </c>
      <c r="Z232" s="7">
        <v>3.4896221402434802</v>
      </c>
      <c r="AA232" s="7">
        <v>3.4740011046674502</v>
      </c>
      <c r="AB232" s="7">
        <v>3.4484050211068298</v>
      </c>
      <c r="AC232" s="7">
        <v>3.41327322847257</v>
      </c>
      <c r="AD232" s="7">
        <v>3.3687829476031399</v>
      </c>
      <c r="AE232" s="7">
        <v>3.3548409719849301</v>
      </c>
      <c r="AF232" s="7">
        <v>3.3331997006381302</v>
      </c>
      <c r="AG232" s="7">
        <v>3.3041924450759299</v>
      </c>
      <c r="AH232" s="7">
        <v>3.2680916950702499</v>
      </c>
      <c r="AI232" s="7">
        <v>3.2259076088013701</v>
      </c>
      <c r="AJ232" s="7">
        <v>3.2015830883443299</v>
      </c>
      <c r="AK232" s="7">
        <v>3.1694350633374202</v>
      </c>
      <c r="AL232" s="7">
        <v>3.1308720609416101</v>
      </c>
      <c r="AM232" s="7">
        <v>3.0873818564756799</v>
      </c>
      <c r="AN232" s="7">
        <v>3.0399371197029499</v>
      </c>
      <c r="AO232" s="7">
        <v>3.01085026496437</v>
      </c>
      <c r="AP232" s="7">
        <v>2.9773466837378302</v>
      </c>
      <c r="AQ232" s="7">
        <v>2.9403808058843399</v>
      </c>
      <c r="AR232" s="7">
        <v>2.9006389243184598</v>
      </c>
      <c r="AS232" s="7">
        <v>2.8587109997613598</v>
      </c>
      <c r="AT232" s="7">
        <v>2.8301631322517</v>
      </c>
      <c r="AU232" s="7">
        <v>2.7987302246210999</v>
      </c>
      <c r="AV232" s="7">
        <v>2.7651943968774599</v>
      </c>
      <c r="AW232" s="7">
        <v>2.7306970983486298</v>
      </c>
      <c r="AX232" s="7">
        <v>2.6963147021388201</v>
      </c>
      <c r="AY232" s="7">
        <v>2.67313460182742</v>
      </c>
      <c r="AZ232" s="7">
        <v>2.6478865271513499</v>
      </c>
      <c r="BA232" s="7">
        <v>2.6204470336353598</v>
      </c>
      <c r="BB232" s="7">
        <v>2.5892577317572201</v>
      </c>
      <c r="BC232" s="7">
        <v>2.55443043820787</v>
      </c>
      <c r="BD232" s="7">
        <v>2.5313101944099898</v>
      </c>
      <c r="BE232" s="7">
        <v>2.5036312794540398</v>
      </c>
      <c r="BF232" s="7">
        <v>2.4764014915396499</v>
      </c>
      <c r="BG232" s="7">
        <v>2.4557571573921502</v>
      </c>
      <c r="BH232" s="7">
        <v>2.4447070454026001</v>
      </c>
      <c r="BI232" s="7">
        <v>2.4538548489664</v>
      </c>
      <c r="BJ232" s="7">
        <v>2.46671833784574</v>
      </c>
      <c r="BK232" s="7">
        <v>2.4805189443490101</v>
      </c>
      <c r="BL232" s="7">
        <v>2.4916416230990999</v>
      </c>
    </row>
    <row r="233" spans="1:64">
      <c r="A233" s="7" t="s">
        <v>841</v>
      </c>
      <c r="B233" s="7" t="s">
        <v>842</v>
      </c>
      <c r="C233" s="7" t="s">
        <v>528</v>
      </c>
      <c r="D233" s="7" t="s">
        <v>529</v>
      </c>
      <c r="E233" s="7">
        <v>3.65906517867659</v>
      </c>
      <c r="F233" s="7">
        <v>3.6755378290814802</v>
      </c>
      <c r="G233" s="7">
        <v>3.6455883157182898</v>
      </c>
      <c r="H233" s="7">
        <v>3.586346860426</v>
      </c>
      <c r="I233" s="7">
        <v>3.5182731059338801</v>
      </c>
      <c r="J233" s="7">
        <v>3.44937049295556</v>
      </c>
      <c r="K233" s="7">
        <v>3.5052380581796898</v>
      </c>
      <c r="L233" s="7">
        <v>3.56513632250515</v>
      </c>
      <c r="M233" s="7">
        <v>3.6232734081930098</v>
      </c>
      <c r="N233" s="7">
        <v>3.6719625429382199</v>
      </c>
      <c r="O233" s="7">
        <v>3.71003807634871</v>
      </c>
      <c r="P233" s="7">
        <v>3.7653650731971302</v>
      </c>
      <c r="Q233" s="7">
        <v>3.8161436473249899</v>
      </c>
      <c r="R233" s="7">
        <v>3.8641875779100099</v>
      </c>
      <c r="S233" s="7">
        <v>3.9134733993809201</v>
      </c>
      <c r="T233" s="7">
        <v>3.9670241993118802</v>
      </c>
      <c r="U233" s="7">
        <v>4.06118977460505</v>
      </c>
      <c r="V233" s="7">
        <v>4.15548110299956</v>
      </c>
      <c r="W233" s="7">
        <v>4.25041782440855</v>
      </c>
      <c r="X233" s="7">
        <v>4.3448014524071503</v>
      </c>
      <c r="Y233" s="7">
        <v>4.4371737683333201</v>
      </c>
      <c r="Z233" s="7">
        <v>4.5537663670683504</v>
      </c>
      <c r="AA233" s="7">
        <v>4.6599955818152896</v>
      </c>
      <c r="AB233" s="7">
        <v>4.7562568353518504</v>
      </c>
      <c r="AC233" s="7">
        <v>4.8409097003708501</v>
      </c>
      <c r="AD233" s="7">
        <v>4.9132561360680498</v>
      </c>
      <c r="AE233" s="7">
        <v>4.9791969624754397</v>
      </c>
      <c r="AF233" s="7">
        <v>5.03050630501422</v>
      </c>
      <c r="AG233" s="7">
        <v>5.0746825571123697</v>
      </c>
      <c r="AH233" s="7">
        <v>5.12345438310816</v>
      </c>
      <c r="AI233" s="7">
        <v>5.1855763695027797</v>
      </c>
      <c r="AJ233" s="7">
        <v>5.2472877077539897</v>
      </c>
      <c r="AK233" s="7">
        <v>5.3296416888689704</v>
      </c>
      <c r="AL233" s="7">
        <v>5.4255524757792903</v>
      </c>
      <c r="AM233" s="7">
        <v>5.5236152720366896</v>
      </c>
      <c r="AN233" s="7">
        <v>5.61872236926623</v>
      </c>
      <c r="AO233" s="7">
        <v>5.7628815876095096</v>
      </c>
      <c r="AP233" s="7">
        <v>5.8853420352180503</v>
      </c>
      <c r="AQ233" s="7">
        <v>5.9957010493399903</v>
      </c>
      <c r="AR233" s="7">
        <v>6.10779801604561</v>
      </c>
      <c r="AS233" s="7">
        <v>6.2269787981882798</v>
      </c>
      <c r="AT233" s="7">
        <v>6.3379070335526499</v>
      </c>
      <c r="AU233" s="7">
        <v>6.4542406637750398</v>
      </c>
      <c r="AV233" s="7">
        <v>6.5700625034236504</v>
      </c>
      <c r="AW233" s="7">
        <v>6.6726381989594197</v>
      </c>
      <c r="AX233" s="7">
        <v>6.75828674452152</v>
      </c>
      <c r="AY233" s="7">
        <v>6.86427484713073</v>
      </c>
      <c r="AZ233" s="7">
        <v>6.9564583993567801</v>
      </c>
      <c r="BA233" s="7">
        <v>7.0429463814499904</v>
      </c>
      <c r="BB233" s="7">
        <v>7.1362955729205497</v>
      </c>
      <c r="BC233" s="7">
        <v>7.2456079509392604</v>
      </c>
      <c r="BD233" s="7">
        <v>7.3954237040623099</v>
      </c>
      <c r="BE233" s="7">
        <v>7.5514777165062901</v>
      </c>
      <c r="BF233" s="7">
        <v>7.7312639775924499</v>
      </c>
      <c r="BG233" s="7">
        <v>7.9585293592669899</v>
      </c>
      <c r="BH233" s="7">
        <v>8.2460665751688005</v>
      </c>
      <c r="BI233" s="7">
        <v>8.6179305270843702</v>
      </c>
      <c r="BJ233" s="7">
        <v>9.0444684378332294</v>
      </c>
      <c r="BK233" s="7">
        <v>9.4982475645462099</v>
      </c>
      <c r="BL233" s="7">
        <v>9.9395747147941407</v>
      </c>
    </row>
    <row r="234" spans="1:64">
      <c r="A234" s="7" t="s">
        <v>843</v>
      </c>
      <c r="B234" s="7" t="s">
        <v>844</v>
      </c>
      <c r="C234" s="7" t="s">
        <v>528</v>
      </c>
      <c r="D234" s="7" t="s">
        <v>529</v>
      </c>
      <c r="E234" s="7">
        <v>6.0614921703620297</v>
      </c>
      <c r="F234" s="7">
        <v>6.1561727019298704</v>
      </c>
      <c r="G234" s="7">
        <v>6.2545660849855897</v>
      </c>
      <c r="H234" s="7">
        <v>6.3609220075218396</v>
      </c>
      <c r="I234" s="7">
        <v>6.4779359032477597</v>
      </c>
      <c r="J234" s="7">
        <v>6.60773627133511</v>
      </c>
      <c r="K234" s="7">
        <v>6.7608612899854403</v>
      </c>
      <c r="L234" s="7">
        <v>6.9188319882206901</v>
      </c>
      <c r="M234" s="7">
        <v>7.0824570612907296</v>
      </c>
      <c r="N234" s="7">
        <v>7.2515509684044002</v>
      </c>
      <c r="O234" s="7">
        <v>7.4257447324900099</v>
      </c>
      <c r="P234" s="7">
        <v>7.6291779026019499</v>
      </c>
      <c r="Q234" s="7">
        <v>7.8161802798039197</v>
      </c>
      <c r="R234" s="7">
        <v>7.9953622942444298</v>
      </c>
      <c r="S234" s="7">
        <v>8.1798764896433003</v>
      </c>
      <c r="T234" s="7">
        <v>8.3745787489201504</v>
      </c>
      <c r="U234" s="7">
        <v>8.5766889286152406</v>
      </c>
      <c r="V234" s="7">
        <v>8.7917020782786999</v>
      </c>
      <c r="W234" s="7">
        <v>8.9833246922489405</v>
      </c>
      <c r="X234" s="7">
        <v>9.0995583991694708</v>
      </c>
      <c r="Y234" s="7">
        <v>9.1178757429656407</v>
      </c>
      <c r="Z234" s="7">
        <v>9.0675904359577792</v>
      </c>
      <c r="AA234" s="7">
        <v>8.9301208218008998</v>
      </c>
      <c r="AB234" s="7">
        <v>8.7530784323506605</v>
      </c>
      <c r="AC234" s="7">
        <v>8.6003927894451806</v>
      </c>
      <c r="AD234" s="7">
        <v>8.5064888842394204</v>
      </c>
      <c r="AE234" s="7">
        <v>8.5071708515806801</v>
      </c>
      <c r="AF234" s="7">
        <v>8.5420317169710405</v>
      </c>
      <c r="AG234" s="7">
        <v>8.6179281592921093</v>
      </c>
      <c r="AH234" s="7">
        <v>8.7429475414373297</v>
      </c>
      <c r="AI234" s="7">
        <v>8.9168964017912593</v>
      </c>
      <c r="AJ234" s="7">
        <v>9.16619119914386</v>
      </c>
      <c r="AK234" s="7">
        <v>9.4633249707218408</v>
      </c>
      <c r="AL234" s="7">
        <v>9.7708686199179606</v>
      </c>
      <c r="AM234" s="7">
        <v>10.0309885438521</v>
      </c>
      <c r="AN234" s="7">
        <v>10.2128446748832</v>
      </c>
      <c r="AO234" s="7">
        <v>10.3886200407413</v>
      </c>
      <c r="AP234" s="7">
        <v>10.471491596716699</v>
      </c>
      <c r="AQ234" s="7">
        <v>10.5114960620638</v>
      </c>
      <c r="AR234" s="7">
        <v>10.5766710918261</v>
      </c>
      <c r="AS234" s="7">
        <v>10.696535052720099</v>
      </c>
      <c r="AT234" s="7">
        <v>10.931015062693</v>
      </c>
      <c r="AU234" s="7">
        <v>11.214428895235701</v>
      </c>
      <c r="AV234" s="7">
        <v>11.4916228517865</v>
      </c>
      <c r="AW234" s="7">
        <v>11.6729910537794</v>
      </c>
      <c r="AX234" s="7">
        <v>11.714712967197899</v>
      </c>
      <c r="AY234" s="7">
        <v>11.7415226680963</v>
      </c>
      <c r="AZ234" s="7">
        <v>11.6627369493145</v>
      </c>
      <c r="BA234" s="7">
        <v>11.5333001914099</v>
      </c>
      <c r="BB234" s="7">
        <v>11.4244060855792</v>
      </c>
      <c r="BC234" s="7">
        <v>11.367871596713201</v>
      </c>
      <c r="BD234" s="7">
        <v>11.3797309045273</v>
      </c>
      <c r="BE234" s="7">
        <v>11.4291131807919</v>
      </c>
      <c r="BF234" s="7">
        <v>11.5103919935113</v>
      </c>
      <c r="BG234" s="7">
        <v>11.6223374818889</v>
      </c>
      <c r="BH234" s="7">
        <v>11.768558188185599</v>
      </c>
      <c r="BI234" s="7">
        <v>12.010279569385601</v>
      </c>
      <c r="BJ234" s="7">
        <v>12.283092560083499</v>
      </c>
      <c r="BK234" s="7">
        <v>12.5774334916876</v>
      </c>
      <c r="BL234" s="7">
        <v>12.8799871514543</v>
      </c>
    </row>
    <row r="235" spans="1:64">
      <c r="A235" s="7" t="s">
        <v>150</v>
      </c>
      <c r="B235" s="7" t="s">
        <v>845</v>
      </c>
      <c r="C235" s="7" t="s">
        <v>528</v>
      </c>
      <c r="D235" s="7" t="s">
        <v>529</v>
      </c>
      <c r="E235" s="7">
        <v>3.2111093043840802</v>
      </c>
      <c r="F235" s="7">
        <v>3.1896194490731302</v>
      </c>
      <c r="G235" s="7">
        <v>3.1546639136136601</v>
      </c>
      <c r="H235" s="7">
        <v>3.10651540296268</v>
      </c>
      <c r="I235" s="7">
        <v>3.0428868046108701</v>
      </c>
      <c r="J235" s="7">
        <v>2.9621977841896698</v>
      </c>
      <c r="K235" s="7">
        <v>2.93935442994449</v>
      </c>
      <c r="L235" s="7">
        <v>2.9149927618324898</v>
      </c>
      <c r="M235" s="7">
        <v>2.89056316747011</v>
      </c>
      <c r="N235" s="7">
        <v>2.8697134561923501</v>
      </c>
      <c r="O235" s="7">
        <v>2.8567417403364299</v>
      </c>
      <c r="P235" s="7">
        <v>2.8678267728495999</v>
      </c>
      <c r="Q235" s="7">
        <v>2.87148589016997</v>
      </c>
      <c r="R235" s="7">
        <v>2.8700867651176898</v>
      </c>
      <c r="S235" s="7">
        <v>2.8657544570151701</v>
      </c>
      <c r="T235" s="7">
        <v>2.85922190333241</v>
      </c>
      <c r="U235" s="7">
        <v>2.88550301632471</v>
      </c>
      <c r="V235" s="7">
        <v>2.90598568885631</v>
      </c>
      <c r="W235" s="7">
        <v>2.9196612806312299</v>
      </c>
      <c r="X235" s="7">
        <v>2.9241728901091899</v>
      </c>
      <c r="Y235" s="7">
        <v>2.9182175057032</v>
      </c>
      <c r="Z235" s="7">
        <v>2.93211231917426</v>
      </c>
      <c r="AA235" s="7">
        <v>2.9413641009459401</v>
      </c>
      <c r="AB235" s="7">
        <v>2.9466400922637899</v>
      </c>
      <c r="AC235" s="7">
        <v>2.9502879160582798</v>
      </c>
      <c r="AD235" s="7">
        <v>2.9536789800411598</v>
      </c>
      <c r="AE235" s="7">
        <v>2.9638642633663199</v>
      </c>
      <c r="AF235" s="7">
        <v>2.9701829544214</v>
      </c>
      <c r="AG235" s="7">
        <v>2.9740867004261098</v>
      </c>
      <c r="AH235" s="7">
        <v>2.9766754282306098</v>
      </c>
      <c r="AI235" s="7">
        <v>2.9790594948165401</v>
      </c>
      <c r="AJ235" s="7">
        <v>2.9929650384986601</v>
      </c>
      <c r="AK235" s="7">
        <v>3.0024037578198199</v>
      </c>
      <c r="AL235" s="7">
        <v>3.0079773088117698</v>
      </c>
      <c r="AM235" s="7">
        <v>3.0086763726588499</v>
      </c>
      <c r="AN235" s="7">
        <v>3.0043364264315899</v>
      </c>
      <c r="AO235" s="7">
        <v>2.98560179175659</v>
      </c>
      <c r="AP235" s="7">
        <v>2.9591718679049301</v>
      </c>
      <c r="AQ235" s="7">
        <v>2.9277837237606201</v>
      </c>
      <c r="AR235" s="7">
        <v>2.89426848697026</v>
      </c>
      <c r="AS235" s="7">
        <v>2.8608346759667498</v>
      </c>
      <c r="AT235" s="7">
        <v>2.85228817712437</v>
      </c>
      <c r="AU235" s="7">
        <v>2.8378510730453601</v>
      </c>
      <c r="AV235" s="7">
        <v>2.8188553004621002</v>
      </c>
      <c r="AW235" s="7">
        <v>2.7960779594445002</v>
      </c>
      <c r="AX235" s="7">
        <v>2.7706338966861699</v>
      </c>
      <c r="AY235" s="7">
        <v>2.77101032816925</v>
      </c>
      <c r="AZ235" s="7">
        <v>2.7662511682146298</v>
      </c>
      <c r="BA235" s="7">
        <v>2.7572648280079299</v>
      </c>
      <c r="BB235" s="7">
        <v>2.74481729240973</v>
      </c>
      <c r="BC235" s="7">
        <v>2.7303451324801502</v>
      </c>
      <c r="BD235" s="7">
        <v>2.7504179463042702</v>
      </c>
      <c r="BE235" s="7">
        <v>2.7668037288916798</v>
      </c>
      <c r="BF235" s="7">
        <v>2.7804849712181201</v>
      </c>
      <c r="BG235" s="7">
        <v>2.7920706080134501</v>
      </c>
      <c r="BH235" s="7">
        <v>2.80254775330534</v>
      </c>
      <c r="BI235" s="7">
        <v>2.82848716323182</v>
      </c>
      <c r="BJ235" s="7">
        <v>2.8502272008712399</v>
      </c>
      <c r="BK235" s="7">
        <v>2.86946801108822</v>
      </c>
      <c r="BL235" s="7">
        <v>2.8873475910395499</v>
      </c>
    </row>
    <row r="236" spans="1:64">
      <c r="A236" s="7" t="s">
        <v>199</v>
      </c>
      <c r="B236" s="7" t="s">
        <v>846</v>
      </c>
      <c r="C236" s="7" t="s">
        <v>528</v>
      </c>
      <c r="D236" s="7" t="s">
        <v>529</v>
      </c>
      <c r="E236" s="7">
        <v>3.3146590453545102</v>
      </c>
      <c r="F236" s="7">
        <v>3.3356354958957701</v>
      </c>
      <c r="G236" s="7">
        <v>3.3616591046684898</v>
      </c>
      <c r="H236" s="7">
        <v>3.3894369664627901</v>
      </c>
      <c r="I236" s="7">
        <v>3.4139447840296602</v>
      </c>
      <c r="J236" s="7">
        <v>3.4328085709994101</v>
      </c>
      <c r="K236" s="7">
        <v>3.4543459982012301</v>
      </c>
      <c r="L236" s="7">
        <v>3.46842704502312</v>
      </c>
      <c r="M236" s="7">
        <v>3.47821498117538</v>
      </c>
      <c r="N236" s="7">
        <v>3.4880866133371899</v>
      </c>
      <c r="O236" s="7">
        <v>3.5004805265816499</v>
      </c>
      <c r="P236" s="7">
        <v>3.5152733649607399</v>
      </c>
      <c r="Q236" s="7">
        <v>3.5322819917547998</v>
      </c>
      <c r="R236" s="7">
        <v>3.5499348573897</v>
      </c>
      <c r="S236" s="7">
        <v>3.5655106364431699</v>
      </c>
      <c r="T236" s="7">
        <v>3.5781619716832398</v>
      </c>
      <c r="U236" s="7">
        <v>3.61822439221684</v>
      </c>
      <c r="V236" s="7">
        <v>3.6533070016995901</v>
      </c>
      <c r="W236" s="7">
        <v>3.6851805691223798</v>
      </c>
      <c r="X236" s="7">
        <v>3.71587892992149</v>
      </c>
      <c r="Y236" s="7">
        <v>3.7469589106977299</v>
      </c>
      <c r="Z236" s="7">
        <v>3.7911944132088502</v>
      </c>
      <c r="AA236" s="7">
        <v>3.8344218662129799</v>
      </c>
      <c r="AB236" s="7">
        <v>3.8792142308821602</v>
      </c>
      <c r="AC236" s="7">
        <v>3.9279991877070701</v>
      </c>
      <c r="AD236" s="7">
        <v>3.9832931813486301</v>
      </c>
      <c r="AE236" s="7">
        <v>4.0608912471918197</v>
      </c>
      <c r="AF236" s="7">
        <v>4.1473231292672699</v>
      </c>
      <c r="AG236" s="7">
        <v>4.2479676277865899</v>
      </c>
      <c r="AH236" s="7">
        <v>4.3698282560966897</v>
      </c>
      <c r="AI236" s="7">
        <v>4.5179154083902198</v>
      </c>
      <c r="AJ236" s="7">
        <v>4.68484277236705</v>
      </c>
      <c r="AK236" s="7">
        <v>4.8669059140124897</v>
      </c>
      <c r="AL236" s="7">
        <v>5.0608034009114498</v>
      </c>
      <c r="AM236" s="7">
        <v>5.2620600340696502</v>
      </c>
      <c r="AN236" s="7">
        <v>5.4689037873166999</v>
      </c>
      <c r="AO236" s="7">
        <v>5.67008557066496</v>
      </c>
      <c r="AP236" s="7">
        <v>5.8734720711181403</v>
      </c>
      <c r="AQ236" s="7">
        <v>6.0823637820334602</v>
      </c>
      <c r="AR236" s="7">
        <v>6.3010000662775996</v>
      </c>
      <c r="AS236" s="7">
        <v>6.5316289664220903</v>
      </c>
      <c r="AT236" s="7">
        <v>6.7728965283098699</v>
      </c>
      <c r="AU236" s="7">
        <v>7.0234433026960401</v>
      </c>
      <c r="AV236" s="7">
        <v>7.2761018589875901</v>
      </c>
      <c r="AW236" s="7">
        <v>7.5207623862150399</v>
      </c>
      <c r="AX236" s="7">
        <v>7.75413407222484</v>
      </c>
      <c r="AY236" s="7">
        <v>7.9754820570962401</v>
      </c>
      <c r="AZ236" s="7">
        <v>8.1898817091947294</v>
      </c>
      <c r="BA236" s="7">
        <v>8.4081546125937301</v>
      </c>
      <c r="BB236" s="7">
        <v>8.6417917856113995</v>
      </c>
      <c r="BC236" s="7">
        <v>8.8968993360639708</v>
      </c>
      <c r="BD236" s="7">
        <v>9.1898609901646306</v>
      </c>
      <c r="BE236" s="7">
        <v>9.5028150407891303</v>
      </c>
      <c r="BF236" s="7">
        <v>9.8398758943455995</v>
      </c>
      <c r="BG236" s="7">
        <v>10.205365247341</v>
      </c>
      <c r="BH236" s="7">
        <v>10.602031352591601</v>
      </c>
      <c r="BI236" s="7">
        <v>11.006057765353701</v>
      </c>
      <c r="BJ236" s="7">
        <v>11.436963921733099</v>
      </c>
      <c r="BK236" s="7">
        <v>11.9008931395893</v>
      </c>
      <c r="BL236" s="7">
        <v>12.4062503348266</v>
      </c>
    </row>
    <row r="237" spans="1:64">
      <c r="A237" s="7" t="s">
        <v>847</v>
      </c>
      <c r="B237" s="7" t="s">
        <v>848</v>
      </c>
      <c r="C237" s="7" t="s">
        <v>528</v>
      </c>
      <c r="D237" s="7" t="s">
        <v>529</v>
      </c>
      <c r="E237" s="7">
        <v>4.7754988023759903</v>
      </c>
      <c r="F237" s="7">
        <v>4.7826582324209603</v>
      </c>
      <c r="G237" s="7">
        <v>4.7892893327026096</v>
      </c>
      <c r="H237" s="7">
        <v>4.80047863731577</v>
      </c>
      <c r="I237" s="7">
        <v>4.8239795844039302</v>
      </c>
      <c r="J237" s="7">
        <v>4.8617028460081597</v>
      </c>
      <c r="K237" s="7">
        <v>4.9083495856106296</v>
      </c>
      <c r="L237" s="7">
        <v>4.9649676420685802</v>
      </c>
      <c r="M237" s="7">
        <v>5.0212146591986402</v>
      </c>
      <c r="N237" s="7">
        <v>5.06097676904455</v>
      </c>
      <c r="O237" s="7">
        <v>5.0776985277329496</v>
      </c>
      <c r="P237" s="7">
        <v>5.0554344720407398</v>
      </c>
      <c r="Q237" s="7">
        <v>4.99707194654808</v>
      </c>
      <c r="R237" s="7">
        <v>4.9138175146088301</v>
      </c>
      <c r="S237" s="7">
        <v>4.8225434702738399</v>
      </c>
      <c r="T237" s="7">
        <v>4.7321967560037201</v>
      </c>
      <c r="U237" s="7">
        <v>4.72965766079873</v>
      </c>
      <c r="V237" s="7">
        <v>4.7285177951298101</v>
      </c>
      <c r="W237" s="7">
        <v>4.7150283088770601</v>
      </c>
      <c r="X237" s="7">
        <v>4.6717693811304999</v>
      </c>
      <c r="Y237" s="7">
        <v>4.5959155497221102</v>
      </c>
      <c r="Z237" s="7">
        <v>4.4971909965651298</v>
      </c>
      <c r="AA237" s="7">
        <v>4.3747848885164</v>
      </c>
      <c r="AB237" s="7">
        <v>4.2447448862605297</v>
      </c>
      <c r="AC237" s="7">
        <v>4.1251493441138498</v>
      </c>
      <c r="AD237" s="7">
        <v>4.0245298295085199</v>
      </c>
      <c r="AE237" s="7">
        <v>3.9519342055436701</v>
      </c>
      <c r="AF237" s="7">
        <v>3.8887886503762799</v>
      </c>
      <c r="AG237" s="7">
        <v>3.8417418007669801</v>
      </c>
      <c r="AH237" s="7">
        <v>3.8218604960043701</v>
      </c>
      <c r="AI237" s="7">
        <v>3.8351652802312901</v>
      </c>
      <c r="AJ237" s="7">
        <v>3.84157033531273</v>
      </c>
      <c r="AK237" s="7">
        <v>3.8671009909324798</v>
      </c>
      <c r="AL237" s="7">
        <v>3.8930401738503901</v>
      </c>
      <c r="AM237" s="7">
        <v>3.89463806928023</v>
      </c>
      <c r="AN237" s="7">
        <v>3.8600578336493299</v>
      </c>
      <c r="AO237" s="7">
        <v>3.8658738018800798</v>
      </c>
      <c r="AP237" s="7">
        <v>3.8225247351772098</v>
      </c>
      <c r="AQ237" s="7">
        <v>3.7477593942848899</v>
      </c>
      <c r="AR237" s="7">
        <v>3.6689777423945502</v>
      </c>
      <c r="AS237" s="7">
        <v>3.6004459858299298</v>
      </c>
      <c r="AT237" s="7">
        <v>3.65028923735695</v>
      </c>
      <c r="AU237" s="7">
        <v>3.71968176718143</v>
      </c>
      <c r="AV237" s="7">
        <v>3.7866578043389398</v>
      </c>
      <c r="AW237" s="7">
        <v>3.8182850025719</v>
      </c>
      <c r="AX237" s="7">
        <v>3.79915752989143</v>
      </c>
      <c r="AY237" s="7">
        <v>3.7483096998275398</v>
      </c>
      <c r="AZ237" s="7">
        <v>3.65286679035923</v>
      </c>
      <c r="BA237" s="7">
        <v>3.5309080670686099</v>
      </c>
      <c r="BB237" s="7">
        <v>3.4073240473916799</v>
      </c>
      <c r="BC237" s="7">
        <v>3.3001593911518401</v>
      </c>
      <c r="BD237" s="7">
        <v>3.2011650520752801</v>
      </c>
      <c r="BE237" s="7">
        <v>3.1185161339888401</v>
      </c>
      <c r="BF237" s="7">
        <v>3.0496407527312499</v>
      </c>
      <c r="BG237" s="7">
        <v>2.9915666535358199</v>
      </c>
      <c r="BH237" s="7">
        <v>2.9448920680177499</v>
      </c>
      <c r="BI237" s="7">
        <v>2.9591003902659598</v>
      </c>
      <c r="BJ237" s="7">
        <v>2.9827140352070498</v>
      </c>
      <c r="BK237" s="7">
        <v>3.02188755207627</v>
      </c>
      <c r="BL237" s="7">
        <v>3.0859612115328998</v>
      </c>
    </row>
    <row r="238" spans="1:64">
      <c r="A238" s="7" t="s">
        <v>849</v>
      </c>
      <c r="B238" s="7" t="s">
        <v>850</v>
      </c>
      <c r="C238" s="7" t="s">
        <v>528</v>
      </c>
      <c r="D238" s="7" t="s">
        <v>529</v>
      </c>
      <c r="E238" s="7">
        <v>5.2010967667087904</v>
      </c>
      <c r="F238" s="7">
        <v>5.0853794286169096</v>
      </c>
      <c r="G238" s="7">
        <v>4.9636004962084801</v>
      </c>
      <c r="H238" s="7">
        <v>4.8466812075183201</v>
      </c>
      <c r="I238" s="7">
        <v>4.7482248301204999</v>
      </c>
      <c r="J238" s="7">
        <v>4.67447145433343</v>
      </c>
      <c r="K238" s="7">
        <v>4.6614460738235604</v>
      </c>
      <c r="L238" s="7">
        <v>4.6657063154525096</v>
      </c>
      <c r="M238" s="7">
        <v>4.6746533191105302</v>
      </c>
      <c r="N238" s="7">
        <v>4.67324205434916</v>
      </c>
      <c r="O238" s="7">
        <v>4.6539341965902503</v>
      </c>
      <c r="P238" s="7">
        <v>4.6618694844763002</v>
      </c>
      <c r="Q238" s="7">
        <v>4.6345225826855696</v>
      </c>
      <c r="R238" s="7">
        <v>4.5832259511274298</v>
      </c>
      <c r="S238" s="7">
        <v>4.52314331012166</v>
      </c>
      <c r="T238" s="7">
        <v>4.4605450936973803</v>
      </c>
      <c r="U238" s="7">
        <v>4.4554762667419103</v>
      </c>
      <c r="V238" s="7">
        <v>4.4428505047183897</v>
      </c>
      <c r="W238" s="7">
        <v>4.4119061243667499</v>
      </c>
      <c r="X238" s="7">
        <v>4.3492470469406603</v>
      </c>
      <c r="Y238" s="7">
        <v>4.2532904524737098</v>
      </c>
      <c r="Z238" s="7">
        <v>4.1966850296443496</v>
      </c>
      <c r="AA238" s="7">
        <v>4.1203802765491098</v>
      </c>
      <c r="AB238" s="7">
        <v>4.0340441718989997</v>
      </c>
      <c r="AC238" s="7">
        <v>3.9484925404764901</v>
      </c>
      <c r="AD238" s="7">
        <v>3.8705395592749499</v>
      </c>
      <c r="AE238" s="7">
        <v>3.8329255475629398</v>
      </c>
      <c r="AF238" s="7">
        <v>3.7920407264240699</v>
      </c>
      <c r="AG238" s="7">
        <v>3.7599584417963299</v>
      </c>
      <c r="AH238" s="7">
        <v>3.7522295856958499</v>
      </c>
      <c r="AI238" s="7">
        <v>3.7740294633475302</v>
      </c>
      <c r="AJ238" s="7">
        <v>3.8222995182341299</v>
      </c>
      <c r="AK238" s="7">
        <v>3.8985671987308201</v>
      </c>
      <c r="AL238" s="7">
        <v>3.98370495181871</v>
      </c>
      <c r="AM238" s="7">
        <v>4.0545289035362897</v>
      </c>
      <c r="AN238" s="7">
        <v>4.1026977968036302</v>
      </c>
      <c r="AO238" s="7">
        <v>4.1550180461292401</v>
      </c>
      <c r="AP238" s="7">
        <v>4.1827588518882202</v>
      </c>
      <c r="AQ238" s="7">
        <v>4.2016060346044499</v>
      </c>
      <c r="AR238" s="7">
        <v>4.2309289799793302</v>
      </c>
      <c r="AS238" s="7">
        <v>4.2783726697154396</v>
      </c>
      <c r="AT238" s="7">
        <v>4.3820850760163603</v>
      </c>
      <c r="AU238" s="7">
        <v>4.4852012091093201</v>
      </c>
      <c r="AV238" s="7">
        <v>4.5693888172091999</v>
      </c>
      <c r="AW238" s="7">
        <v>4.6093029278175504</v>
      </c>
      <c r="AX238" s="7">
        <v>4.5926657841614302</v>
      </c>
      <c r="AY238" s="7">
        <v>4.5357184213497002</v>
      </c>
      <c r="AZ238" s="7">
        <v>4.4458671730448902</v>
      </c>
      <c r="BA238" s="7">
        <v>4.3387380320019204</v>
      </c>
      <c r="BB238" s="7">
        <v>4.2321075632883201</v>
      </c>
      <c r="BC238" s="7">
        <v>4.1384939061918598</v>
      </c>
      <c r="BD238" s="7">
        <v>4.0964344420317804</v>
      </c>
      <c r="BE238" s="7">
        <v>4.0568917405417704</v>
      </c>
      <c r="BF238" s="7">
        <v>4.0313037955954698</v>
      </c>
      <c r="BG238" s="7">
        <v>4.03492069996532</v>
      </c>
      <c r="BH238" s="7">
        <v>4.0746685660595796</v>
      </c>
      <c r="BI238" s="7">
        <v>4.1576774946453501</v>
      </c>
      <c r="BJ238" s="7">
        <v>4.2774964234645703</v>
      </c>
      <c r="BK238" s="7">
        <v>4.4266344619401403</v>
      </c>
      <c r="BL238" s="7">
        <v>4.5924253238213</v>
      </c>
    </row>
    <row r="239" spans="1:64">
      <c r="A239" s="7" t="s">
        <v>851</v>
      </c>
      <c r="B239" s="7" t="s">
        <v>852</v>
      </c>
      <c r="C239" s="7" t="s">
        <v>528</v>
      </c>
      <c r="D239" s="7" t="s">
        <v>529</v>
      </c>
      <c r="E239" s="7">
        <v>3.52862573969501</v>
      </c>
      <c r="F239" s="7">
        <v>3.5685768528399602</v>
      </c>
      <c r="G239" s="7">
        <v>3.6048737729935199</v>
      </c>
      <c r="H239" s="7">
        <v>3.6373407787691199</v>
      </c>
      <c r="I239" s="7">
        <v>3.6659565608667699</v>
      </c>
      <c r="J239" s="7">
        <v>3.69120215663775</v>
      </c>
      <c r="K239" s="7">
        <v>3.7262209744877799</v>
      </c>
      <c r="L239" s="7">
        <v>3.7573672282741102</v>
      </c>
      <c r="M239" s="7">
        <v>3.7856007338021298</v>
      </c>
      <c r="N239" s="7">
        <v>3.81153586527752</v>
      </c>
      <c r="O239" s="7">
        <v>3.8360413777454401</v>
      </c>
      <c r="P239" s="7">
        <v>3.8765899089504101</v>
      </c>
      <c r="Q239" s="7">
        <v>3.9124054035635201</v>
      </c>
      <c r="R239" s="7">
        <v>3.9453415040434798</v>
      </c>
      <c r="S239" s="7">
        <v>3.97738157924802</v>
      </c>
      <c r="T239" s="7">
        <v>4.00948223505487</v>
      </c>
      <c r="U239" s="7">
        <v>4.0595484008438802</v>
      </c>
      <c r="V239" s="7">
        <v>4.1067869313299399</v>
      </c>
      <c r="W239" s="7">
        <v>4.1499787210012604</v>
      </c>
      <c r="X239" s="7">
        <v>4.1870214324141797</v>
      </c>
      <c r="Y239" s="7">
        <v>4.2176113920320102</v>
      </c>
      <c r="Z239" s="7">
        <v>4.2528408038890202</v>
      </c>
      <c r="AA239" s="7">
        <v>4.2823787838414802</v>
      </c>
      <c r="AB239" s="7">
        <v>4.3098029955035999</v>
      </c>
      <c r="AC239" s="7">
        <v>4.3392344070237296</v>
      </c>
      <c r="AD239" s="7">
        <v>4.3734553447540998</v>
      </c>
      <c r="AE239" s="7">
        <v>4.4288825668772098</v>
      </c>
      <c r="AF239" s="7">
        <v>4.4843349198951801</v>
      </c>
      <c r="AG239" s="7">
        <v>4.5416291662478097</v>
      </c>
      <c r="AH239" s="7">
        <v>4.6029390965503199</v>
      </c>
      <c r="AI239" s="7">
        <v>4.6694622367577203</v>
      </c>
      <c r="AJ239" s="7">
        <v>4.7558070786737199</v>
      </c>
      <c r="AK239" s="7">
        <v>4.8437723936906396</v>
      </c>
      <c r="AL239" s="7">
        <v>4.9314331662227904</v>
      </c>
      <c r="AM239" s="7">
        <v>5.0157818389580404</v>
      </c>
      <c r="AN239" s="7">
        <v>5.0958921454784996</v>
      </c>
      <c r="AO239" s="7">
        <v>5.1877222464654302</v>
      </c>
      <c r="AP239" s="7">
        <v>5.27447725899719</v>
      </c>
      <c r="AQ239" s="7">
        <v>5.3590529152497197</v>
      </c>
      <c r="AR239" s="7">
        <v>5.4451255010453297</v>
      </c>
      <c r="AS239" s="7">
        <v>5.5353899148346297</v>
      </c>
      <c r="AT239" s="7">
        <v>5.64173241747375</v>
      </c>
      <c r="AU239" s="7">
        <v>5.7502718344113903</v>
      </c>
      <c r="AV239" s="7">
        <v>5.8610770164846304</v>
      </c>
      <c r="AW239" s="7">
        <v>5.9732782795008497</v>
      </c>
      <c r="AX239" s="7">
        <v>6.0872335415523304</v>
      </c>
      <c r="AY239" s="7">
        <v>6.2037681242229903</v>
      </c>
      <c r="AZ239" s="7">
        <v>6.3211416324904004</v>
      </c>
      <c r="BA239" s="7">
        <v>6.4424276059164098</v>
      </c>
      <c r="BB239" s="7">
        <v>6.5711570664565198</v>
      </c>
      <c r="BC239" s="7">
        <v>6.7096465979608997</v>
      </c>
      <c r="BD239" s="7">
        <v>6.8606207868460301</v>
      </c>
      <c r="BE239" s="7">
        <v>7.0172306026317299</v>
      </c>
      <c r="BF239" s="7">
        <v>7.1843132105701004</v>
      </c>
      <c r="BG239" s="7">
        <v>7.3678581946108297</v>
      </c>
      <c r="BH239" s="7">
        <v>7.5716333809491196</v>
      </c>
      <c r="BI239" s="7">
        <v>7.7861231938935198</v>
      </c>
      <c r="BJ239" s="7">
        <v>8.0168042583269994</v>
      </c>
      <c r="BK239" s="7">
        <v>8.2611814390668492</v>
      </c>
      <c r="BL239" s="7">
        <v>8.5152939137112096</v>
      </c>
    </row>
    <row r="240" spans="1:64">
      <c r="A240" s="7" t="s">
        <v>70</v>
      </c>
      <c r="B240" s="7" t="s">
        <v>853</v>
      </c>
      <c r="C240" s="7" t="s">
        <v>528</v>
      </c>
      <c r="D240" s="7" t="s">
        <v>529</v>
      </c>
      <c r="E240" s="7">
        <v>2.49698650459821</v>
      </c>
      <c r="F240" s="7">
        <v>2.4775605048316902</v>
      </c>
      <c r="G240" s="7">
        <v>2.4700399331937799</v>
      </c>
      <c r="H240" s="7">
        <v>2.4686056243221302</v>
      </c>
      <c r="I240" s="7">
        <v>2.4666982985448</v>
      </c>
      <c r="J240" s="7">
        <v>2.4601393918635499</v>
      </c>
      <c r="K240" s="7">
        <v>2.51810317629745</v>
      </c>
      <c r="L240" s="7">
        <v>2.5729761425398401</v>
      </c>
      <c r="M240" s="7">
        <v>2.6159522616498898</v>
      </c>
      <c r="N240" s="7">
        <v>2.6369396704227501</v>
      </c>
      <c r="O240" s="7">
        <v>2.6324215093646401</v>
      </c>
      <c r="P240" s="7">
        <v>2.6605678589186499</v>
      </c>
      <c r="Q240" s="7">
        <v>2.6668132864150098</v>
      </c>
      <c r="R240" s="7">
        <v>2.65883927306826</v>
      </c>
      <c r="S240" s="7">
        <v>2.6484456933336502</v>
      </c>
      <c r="T240" s="7">
        <v>2.6424485916847198</v>
      </c>
      <c r="U240" s="7">
        <v>2.6683098153689699</v>
      </c>
      <c r="V240" s="7">
        <v>2.6891851775365598</v>
      </c>
      <c r="W240" s="7">
        <v>2.7030394030692402</v>
      </c>
      <c r="X240" s="7">
        <v>2.7013835625989899</v>
      </c>
      <c r="Y240" s="7">
        <v>2.6757569948575202</v>
      </c>
      <c r="Z240" s="7">
        <v>2.75303804637637</v>
      </c>
      <c r="AA240" s="7">
        <v>2.8090235764906901</v>
      </c>
      <c r="AB240" s="7">
        <v>2.8456536482227599</v>
      </c>
      <c r="AC240" s="7">
        <v>2.8686098179620001</v>
      </c>
      <c r="AD240" s="7">
        <v>2.8833290465152701</v>
      </c>
      <c r="AE240" s="7">
        <v>2.9228048446450501</v>
      </c>
      <c r="AF240" s="7">
        <v>2.9631259004386199</v>
      </c>
      <c r="AG240" s="7">
        <v>3.0016713949236902</v>
      </c>
      <c r="AH240" s="7">
        <v>3.0318292681230101</v>
      </c>
      <c r="AI240" s="7">
        <v>3.05185317708799</v>
      </c>
      <c r="AJ240" s="7">
        <v>3.1082502662841498</v>
      </c>
      <c r="AK240" s="7">
        <v>3.1510550333376699</v>
      </c>
      <c r="AL240" s="7">
        <v>3.1802295317651099</v>
      </c>
      <c r="AM240" s="7">
        <v>3.19681092018241</v>
      </c>
      <c r="AN240" s="7">
        <v>3.2032347388592699</v>
      </c>
      <c r="AO240" s="7">
        <v>3.2595556033585802</v>
      </c>
      <c r="AP240" s="7">
        <v>3.3042259469569499</v>
      </c>
      <c r="AQ240" s="7">
        <v>3.3418346739293501</v>
      </c>
      <c r="AR240" s="7">
        <v>3.37610635685621</v>
      </c>
      <c r="AS240" s="7">
        <v>3.40786506943958</v>
      </c>
      <c r="AT240" s="7">
        <v>3.4739806527639399</v>
      </c>
      <c r="AU240" s="7">
        <v>3.53681718966418</v>
      </c>
      <c r="AV240" s="7">
        <v>3.5966331189262499</v>
      </c>
      <c r="AW240" s="7">
        <v>3.65513487595857</v>
      </c>
      <c r="AX240" s="7">
        <v>3.7121596567299902</v>
      </c>
      <c r="AY240" s="7">
        <v>3.7745761644655</v>
      </c>
      <c r="AZ240" s="7">
        <v>3.8379300496337301</v>
      </c>
      <c r="BA240" s="7">
        <v>3.9031447816105498</v>
      </c>
      <c r="BB240" s="7">
        <v>3.97104285021461</v>
      </c>
      <c r="BC240" s="7">
        <v>4.0430791121905996</v>
      </c>
      <c r="BD240" s="7">
        <v>4.1352880247154298</v>
      </c>
      <c r="BE240" s="7">
        <v>4.2279129456996198</v>
      </c>
      <c r="BF240" s="7">
        <v>4.30982906353454</v>
      </c>
      <c r="BG240" s="7">
        <v>4.3654642515611002</v>
      </c>
      <c r="BH240" s="7">
        <v>4.3877716496336197</v>
      </c>
      <c r="BI240" s="7">
        <v>4.3901850916272496</v>
      </c>
      <c r="BJ240" s="7">
        <v>4.3595939056897297</v>
      </c>
      <c r="BK240" s="7">
        <v>4.3164922940060304</v>
      </c>
      <c r="BL240" s="7">
        <v>4.2865351139376999</v>
      </c>
    </row>
    <row r="241" spans="1:64">
      <c r="A241" s="7" t="s">
        <v>854</v>
      </c>
      <c r="B241" s="7" t="s">
        <v>855</v>
      </c>
      <c r="C241" s="7" t="s">
        <v>528</v>
      </c>
      <c r="D241" s="7" t="s">
        <v>529</v>
      </c>
      <c r="E241" s="7">
        <v>3.6744580355068401</v>
      </c>
      <c r="F241" s="7">
        <v>3.6870762415964999</v>
      </c>
      <c r="G241" s="7">
        <v>3.6911310828928898</v>
      </c>
      <c r="H241" s="7">
        <v>3.6884874182151401</v>
      </c>
      <c r="I241" s="7">
        <v>3.6810460999240799</v>
      </c>
      <c r="J241" s="7">
        <v>3.66971098129213</v>
      </c>
      <c r="K241" s="7">
        <v>3.6808933355707598</v>
      </c>
      <c r="L241" s="7">
        <v>3.68589596704224</v>
      </c>
      <c r="M241" s="7">
        <v>3.6860936935650899</v>
      </c>
      <c r="N241" s="7">
        <v>3.6828463551799802</v>
      </c>
      <c r="O241" s="7">
        <v>3.6773154699359298</v>
      </c>
      <c r="P241" s="7">
        <v>3.6961715975816101</v>
      </c>
      <c r="Q241" s="7">
        <v>3.7108633313655002</v>
      </c>
      <c r="R241" s="7">
        <v>3.71876591006653</v>
      </c>
      <c r="S241" s="7">
        <v>3.7163108230633202</v>
      </c>
      <c r="T241" s="7">
        <v>3.7025534145080998</v>
      </c>
      <c r="U241" s="7">
        <v>3.7030652599877798</v>
      </c>
      <c r="V241" s="7">
        <v>3.6921411316154602</v>
      </c>
      <c r="W241" s="7">
        <v>3.6730517086044601</v>
      </c>
      <c r="X241" s="7">
        <v>3.6492242711519198</v>
      </c>
      <c r="Y241" s="7">
        <v>3.6229680654307299</v>
      </c>
      <c r="Z241" s="7">
        <v>3.6181472924643701</v>
      </c>
      <c r="AA241" s="7">
        <v>3.6094470845187399</v>
      </c>
      <c r="AB241" s="7">
        <v>3.6002316397584999</v>
      </c>
      <c r="AC241" s="7">
        <v>3.5957850283309898</v>
      </c>
      <c r="AD241" s="7">
        <v>3.6004462426840198</v>
      </c>
      <c r="AE241" s="7">
        <v>3.6230794914973101</v>
      </c>
      <c r="AF241" s="7">
        <v>3.6514367597422899</v>
      </c>
      <c r="AG241" s="7">
        <v>3.6844082159595999</v>
      </c>
      <c r="AH241" s="7">
        <v>3.7207501365892202</v>
      </c>
      <c r="AI241" s="7">
        <v>3.7607251328155402</v>
      </c>
      <c r="AJ241" s="7">
        <v>3.8201786142524701</v>
      </c>
      <c r="AK241" s="7">
        <v>3.8817067469378701</v>
      </c>
      <c r="AL241" s="7">
        <v>3.94580652859355</v>
      </c>
      <c r="AM241" s="7">
        <v>4.0130316770097298</v>
      </c>
      <c r="AN241" s="7">
        <v>4.0839107496927101</v>
      </c>
      <c r="AO241" s="7">
        <v>4.1589368004497702</v>
      </c>
      <c r="AP241" s="7">
        <v>4.2300227235043799</v>
      </c>
      <c r="AQ241" s="7">
        <v>4.2975683845463104</v>
      </c>
      <c r="AR241" s="7">
        <v>4.3610682060029502</v>
      </c>
      <c r="AS241" s="7">
        <v>4.4200265380186998</v>
      </c>
      <c r="AT241" s="7">
        <v>4.4734200170656004</v>
      </c>
      <c r="AU241" s="7">
        <v>4.5219044812110898</v>
      </c>
      <c r="AV241" s="7">
        <v>4.5646853300011196</v>
      </c>
      <c r="AW241" s="7">
        <v>4.5992193478682504</v>
      </c>
      <c r="AX241" s="7">
        <v>4.6253288605829201</v>
      </c>
      <c r="AY241" s="7">
        <v>4.6590500796995604</v>
      </c>
      <c r="AZ241" s="7">
        <v>4.6855937059317103</v>
      </c>
      <c r="BA241" s="7">
        <v>4.7105655926555601</v>
      </c>
      <c r="BB241" s="7">
        <v>4.7405308130918504</v>
      </c>
      <c r="BC241" s="7">
        <v>4.7795126042449301</v>
      </c>
      <c r="BD241" s="7">
        <v>4.8264566974948204</v>
      </c>
      <c r="BE241" s="7">
        <v>4.8759823204001203</v>
      </c>
      <c r="BF241" s="7">
        <v>4.9322415124096102</v>
      </c>
      <c r="BG241" s="7">
        <v>5.0019075381944402</v>
      </c>
      <c r="BH241" s="7">
        <v>5.0897731999384899</v>
      </c>
      <c r="BI241" s="7">
        <v>5.17795647069069</v>
      </c>
      <c r="BJ241" s="7">
        <v>5.2832925054968403</v>
      </c>
      <c r="BK241" s="7">
        <v>5.4025147304398802</v>
      </c>
      <c r="BL241" s="7">
        <v>5.5305022629258298</v>
      </c>
    </row>
    <row r="242" spans="1:64">
      <c r="A242" s="7" t="s">
        <v>856</v>
      </c>
      <c r="B242" s="7" t="s">
        <v>857</v>
      </c>
      <c r="C242" s="7" t="s">
        <v>528</v>
      </c>
      <c r="D242" s="7" t="s">
        <v>529</v>
      </c>
      <c r="E242" s="7">
        <v>3.37788459976939</v>
      </c>
      <c r="F242" s="7">
        <v>3.3084830887546102</v>
      </c>
      <c r="G242" s="7">
        <v>3.2535668453234701</v>
      </c>
      <c r="H242" s="7">
        <v>3.1863846566445799</v>
      </c>
      <c r="I242" s="7">
        <v>3.1293123876165598</v>
      </c>
      <c r="J242" s="7">
        <v>3.0681283206671601</v>
      </c>
      <c r="K242" s="7">
        <v>3.0350001953862802</v>
      </c>
      <c r="L242" s="7">
        <v>2.9938377051462099</v>
      </c>
      <c r="M242" s="7">
        <v>2.95390915033486</v>
      </c>
      <c r="N242" s="7">
        <v>2.8954197091304099</v>
      </c>
      <c r="O242" s="7">
        <v>2.8345840594657998</v>
      </c>
      <c r="P242" s="7">
        <v>2.8725482169382102</v>
      </c>
      <c r="Q242" s="7">
        <v>2.9100008109078699</v>
      </c>
      <c r="R242" s="7">
        <v>2.9415146845748699</v>
      </c>
      <c r="S242" s="7">
        <v>2.97435546116782</v>
      </c>
      <c r="T242" s="7">
        <v>3.00391766117892</v>
      </c>
      <c r="U242" s="7">
        <v>3.0515274446959699</v>
      </c>
      <c r="V242" s="7">
        <v>3.0939483566514898</v>
      </c>
      <c r="W242" s="7">
        <v>3.13570920238682</v>
      </c>
      <c r="X242" s="7">
        <v>3.1896215372610199</v>
      </c>
      <c r="Y242" s="7">
        <v>3.2623076012950301</v>
      </c>
      <c r="Z242" s="7">
        <v>3.3615604492072499</v>
      </c>
      <c r="AA242" s="7">
        <v>3.4696340278296902</v>
      </c>
      <c r="AB242" s="7">
        <v>3.5816022789104802</v>
      </c>
      <c r="AC242" s="7">
        <v>3.6806414466669501</v>
      </c>
      <c r="AD242" s="7">
        <v>3.7616085882252701</v>
      </c>
      <c r="AE242" s="7">
        <v>3.8719071507524898</v>
      </c>
      <c r="AF242" s="7">
        <v>3.99168795920315</v>
      </c>
      <c r="AG242" s="7">
        <v>4.1166707192016103</v>
      </c>
      <c r="AH242" s="7">
        <v>4.2498234072387202</v>
      </c>
      <c r="AI242" s="7">
        <v>4.3852359864940196</v>
      </c>
      <c r="AJ242" s="7">
        <v>4.5618713646767297</v>
      </c>
      <c r="AK242" s="7">
        <v>4.73694692816487</v>
      </c>
      <c r="AL242" s="7">
        <v>4.9080653431982997</v>
      </c>
      <c r="AM242" s="7">
        <v>5.0773457002893299</v>
      </c>
      <c r="AN242" s="7">
        <v>5.2544386096524098</v>
      </c>
      <c r="AO242" s="7">
        <v>5.34417749524789</v>
      </c>
      <c r="AP242" s="7">
        <v>5.4347488589200896</v>
      </c>
      <c r="AQ242" s="7">
        <v>5.5146755709456698</v>
      </c>
      <c r="AR242" s="7">
        <v>5.57436244640036</v>
      </c>
      <c r="AS242" s="7">
        <v>5.6107294866953099</v>
      </c>
      <c r="AT242" s="7">
        <v>5.7185212261516698</v>
      </c>
      <c r="AU242" s="7">
        <v>5.8007311506533901</v>
      </c>
      <c r="AV242" s="7">
        <v>5.8510478064846501</v>
      </c>
      <c r="AW242" s="7">
        <v>5.8841725039414099</v>
      </c>
      <c r="AX242" s="7">
        <v>5.9015906050245297</v>
      </c>
      <c r="AY242" s="7">
        <v>5.8993569700902597</v>
      </c>
      <c r="AZ242" s="7">
        <v>5.8812060712997498</v>
      </c>
      <c r="BA242" s="7">
        <v>5.8435465616808102</v>
      </c>
      <c r="BB242" s="7">
        <v>5.7820771970353304</v>
      </c>
      <c r="BC242" s="7">
        <v>5.7171157655838298</v>
      </c>
      <c r="BD242" s="7">
        <v>5.7559722678202396</v>
      </c>
      <c r="BE242" s="7">
        <v>5.8012205923863904</v>
      </c>
      <c r="BF242" s="7">
        <v>5.8485968084270104</v>
      </c>
      <c r="BG242" s="7">
        <v>5.9082630557865201</v>
      </c>
      <c r="BH242" s="7">
        <v>5.9951776624562196</v>
      </c>
      <c r="BI242" s="7">
        <v>5.97332225880771</v>
      </c>
      <c r="BJ242" s="7">
        <v>5.9648228396635199</v>
      </c>
      <c r="BK242" s="7">
        <v>5.9536614436466202</v>
      </c>
      <c r="BL242" s="7">
        <v>5.9419679598828603</v>
      </c>
    </row>
    <row r="243" spans="1:64">
      <c r="A243" s="7" t="s">
        <v>858</v>
      </c>
      <c r="B243" s="7" t="s">
        <v>859</v>
      </c>
      <c r="C243" s="7" t="s">
        <v>528</v>
      </c>
      <c r="D243" s="7" t="s">
        <v>529</v>
      </c>
      <c r="E243" s="7">
        <v>3.1296342658256102</v>
      </c>
      <c r="F243" s="7">
        <v>3.1642815793297601</v>
      </c>
      <c r="G243" s="7">
        <v>3.19587487916561</v>
      </c>
      <c r="H243" s="7">
        <v>3.21902798596859</v>
      </c>
      <c r="I243" s="7">
        <v>3.2283247479275898</v>
      </c>
      <c r="J243" s="7">
        <v>3.2223507714344199</v>
      </c>
      <c r="K243" s="7">
        <v>3.2529812556082902</v>
      </c>
      <c r="L243" s="7">
        <v>3.27009527071883</v>
      </c>
      <c r="M243" s="7">
        <v>3.2782931533169801</v>
      </c>
      <c r="N243" s="7">
        <v>3.2827689006430099</v>
      </c>
      <c r="O243" s="7">
        <v>3.2864597197262801</v>
      </c>
      <c r="P243" s="7">
        <v>3.33194610865301</v>
      </c>
      <c r="Q243" s="7">
        <v>3.3733277253880898</v>
      </c>
      <c r="R243" s="7">
        <v>3.4086483373091698</v>
      </c>
      <c r="S243" s="7">
        <v>3.43574497971023</v>
      </c>
      <c r="T243" s="7">
        <v>3.4542555995353199</v>
      </c>
      <c r="U243" s="7">
        <v>3.4942222011796802</v>
      </c>
      <c r="V243" s="7">
        <v>3.52459379168896</v>
      </c>
      <c r="W243" s="7">
        <v>3.5467254169499398</v>
      </c>
      <c r="X243" s="7">
        <v>3.5621686840183302</v>
      </c>
      <c r="Y243" s="7">
        <v>3.5723666547559199</v>
      </c>
      <c r="Z243" s="7">
        <v>3.60482322915687</v>
      </c>
      <c r="AA243" s="7">
        <v>3.6280869429668501</v>
      </c>
      <c r="AB243" s="7">
        <v>3.64328754125212</v>
      </c>
      <c r="AC243" s="7">
        <v>3.6522040548273198</v>
      </c>
      <c r="AD243" s="7">
        <v>3.6566595083319902</v>
      </c>
      <c r="AE243" s="7">
        <v>3.687157647841</v>
      </c>
      <c r="AF243" s="7">
        <v>3.7118161712900499</v>
      </c>
      <c r="AG243" s="7">
        <v>3.73115854807972</v>
      </c>
      <c r="AH243" s="7">
        <v>3.7456776397011202</v>
      </c>
      <c r="AI243" s="7">
        <v>3.7565145534150099</v>
      </c>
      <c r="AJ243" s="7">
        <v>3.8070846378160699</v>
      </c>
      <c r="AK243" s="7">
        <v>3.8516261185098299</v>
      </c>
      <c r="AL243" s="7">
        <v>3.8914156429261801</v>
      </c>
      <c r="AM243" s="7">
        <v>3.9281870872501701</v>
      </c>
      <c r="AN243" s="7">
        <v>3.96364373086069</v>
      </c>
      <c r="AO243" s="7">
        <v>4.0308492229281603</v>
      </c>
      <c r="AP243" s="7">
        <v>4.0929054163751699</v>
      </c>
      <c r="AQ243" s="7">
        <v>4.1514263425458902</v>
      </c>
      <c r="AR243" s="7">
        <v>4.20809073466123</v>
      </c>
      <c r="AS243" s="7">
        <v>4.2641978388027502</v>
      </c>
      <c r="AT243" s="7">
        <v>4.3413975337761297</v>
      </c>
      <c r="AU243" s="7">
        <v>4.4151947701017802</v>
      </c>
      <c r="AV243" s="7">
        <v>4.4848304648030997</v>
      </c>
      <c r="AW243" s="7">
        <v>4.5489988341791801</v>
      </c>
      <c r="AX243" s="7">
        <v>4.6080729285587996</v>
      </c>
      <c r="AY243" s="7">
        <v>4.6833913620406804</v>
      </c>
      <c r="AZ243" s="7">
        <v>4.7526378739904098</v>
      </c>
      <c r="BA243" s="7">
        <v>4.81739665865926</v>
      </c>
      <c r="BB243" s="7">
        <v>4.8791608333237297</v>
      </c>
      <c r="BC243" s="7">
        <v>4.9400363108961303</v>
      </c>
      <c r="BD243" s="7">
        <v>5.0262564891166601</v>
      </c>
      <c r="BE243" s="7">
        <v>5.1097958852008798</v>
      </c>
      <c r="BF243" s="7">
        <v>5.1965859838067097</v>
      </c>
      <c r="BG243" s="7">
        <v>5.2928765437090997</v>
      </c>
      <c r="BH243" s="7">
        <v>5.4023048120936297</v>
      </c>
      <c r="BI243" s="7">
        <v>5.5434710656372301</v>
      </c>
      <c r="BJ243" s="7">
        <v>5.6898646594140097</v>
      </c>
      <c r="BK243" s="7">
        <v>5.8405604817761896</v>
      </c>
      <c r="BL243" s="7">
        <v>5.9939048851500898</v>
      </c>
    </row>
    <row r="244" spans="1:64">
      <c r="A244" s="7" t="s">
        <v>860</v>
      </c>
      <c r="B244" s="7" t="s">
        <v>861</v>
      </c>
      <c r="C244" s="7" t="s">
        <v>528</v>
      </c>
      <c r="D244" s="7" t="s">
        <v>529</v>
      </c>
      <c r="E244" s="7">
        <v>3.0246753908278601</v>
      </c>
      <c r="F244" s="7">
        <v>3.0373371484835499</v>
      </c>
      <c r="G244" s="7">
        <v>3.0409127255152901</v>
      </c>
      <c r="H244" s="7">
        <v>3.0363698103391199</v>
      </c>
      <c r="I244" s="7">
        <v>3.0247661576779898</v>
      </c>
      <c r="J244" s="7">
        <v>3.0070743148028698</v>
      </c>
      <c r="K244" s="7">
        <v>3.0183740735209801</v>
      </c>
      <c r="L244" s="7">
        <v>3.0220024790039099</v>
      </c>
      <c r="M244" s="7">
        <v>3.0186266696369701</v>
      </c>
      <c r="N244" s="7">
        <v>3.0088883981346801</v>
      </c>
      <c r="O244" s="7">
        <v>2.9937652818438401</v>
      </c>
      <c r="P244" s="7">
        <v>3.0095492035597</v>
      </c>
      <c r="Q244" s="7">
        <v>3.0177493714488399</v>
      </c>
      <c r="R244" s="7">
        <v>3.0189819386279702</v>
      </c>
      <c r="S244" s="7">
        <v>3.0137965569105898</v>
      </c>
      <c r="T244" s="7">
        <v>3.0028788733668001</v>
      </c>
      <c r="U244" s="7">
        <v>3.0163901617863198</v>
      </c>
      <c r="V244" s="7">
        <v>3.02386798635834</v>
      </c>
      <c r="W244" s="7">
        <v>3.0266944695303999</v>
      </c>
      <c r="X244" s="7">
        <v>3.0257963141282</v>
      </c>
      <c r="Y244" s="7">
        <v>3.0217999502479</v>
      </c>
      <c r="Z244" s="7">
        <v>3.02919600444906</v>
      </c>
      <c r="AA244" s="7">
        <v>3.0303054882695402</v>
      </c>
      <c r="AB244" s="7">
        <v>3.0262728423626402</v>
      </c>
      <c r="AC244" s="7">
        <v>3.01815955165848</v>
      </c>
      <c r="AD244" s="7">
        <v>3.0068338758576099</v>
      </c>
      <c r="AE244" s="7">
        <v>3.01773810225033</v>
      </c>
      <c r="AF244" s="7">
        <v>3.0236067844119798</v>
      </c>
      <c r="AG244" s="7">
        <v>3.0251998310380399</v>
      </c>
      <c r="AH244" s="7">
        <v>3.0234197435600199</v>
      </c>
      <c r="AI244" s="7">
        <v>3.0193338967438499</v>
      </c>
      <c r="AJ244" s="7">
        <v>3.02963761914115</v>
      </c>
      <c r="AK244" s="7">
        <v>3.0351348749837701</v>
      </c>
      <c r="AL244" s="7">
        <v>3.0368053880977901</v>
      </c>
      <c r="AM244" s="7">
        <v>3.0358151260182802</v>
      </c>
      <c r="AN244" s="7">
        <v>3.0332203583774802</v>
      </c>
      <c r="AO244" s="7">
        <v>3.0394439977408001</v>
      </c>
      <c r="AP244" s="7">
        <v>3.0398625460464799</v>
      </c>
      <c r="AQ244" s="7">
        <v>3.0346622162158501</v>
      </c>
      <c r="AR244" s="7">
        <v>3.0233177513481699</v>
      </c>
      <c r="AS244" s="7">
        <v>3.0056756966553699</v>
      </c>
      <c r="AT244" s="7">
        <v>3.0022788618963498</v>
      </c>
      <c r="AU244" s="7">
        <v>2.9907509395933101</v>
      </c>
      <c r="AV244" s="7">
        <v>2.9730017428332101</v>
      </c>
      <c r="AW244" s="7">
        <v>2.9509621764876099</v>
      </c>
      <c r="AX244" s="7">
        <v>2.9260121984218301</v>
      </c>
      <c r="AY244" s="7">
        <v>2.9300865934790901</v>
      </c>
      <c r="AZ244" s="7">
        <v>2.92943654971126</v>
      </c>
      <c r="BA244" s="7">
        <v>2.9246357809774</v>
      </c>
      <c r="BB244" s="7">
        <v>2.9161746957365402</v>
      </c>
      <c r="BC244" s="7">
        <v>2.9049447667904</v>
      </c>
      <c r="BD244" s="7">
        <v>2.9153572738535001</v>
      </c>
      <c r="BE244" s="7">
        <v>2.9222342589497399</v>
      </c>
      <c r="BF244" s="7">
        <v>2.9266861661238002</v>
      </c>
      <c r="BG244" s="7">
        <v>2.9297752660925598</v>
      </c>
      <c r="BH244" s="7">
        <v>2.9325492943367402</v>
      </c>
      <c r="BI244" s="7">
        <v>2.9530542887472899</v>
      </c>
      <c r="BJ244" s="7">
        <v>2.9710493783832401</v>
      </c>
      <c r="BK244" s="7">
        <v>2.9877056065448402</v>
      </c>
      <c r="BL244" s="7">
        <v>3.0041148242581399</v>
      </c>
    </row>
    <row r="245" spans="1:64">
      <c r="A245" s="7" t="s">
        <v>172</v>
      </c>
      <c r="B245" s="7" t="s">
        <v>862</v>
      </c>
      <c r="C245" s="7" t="s">
        <v>528</v>
      </c>
      <c r="D245" s="7" t="s">
        <v>529</v>
      </c>
      <c r="E245" s="7">
        <v>3.4662414989050401</v>
      </c>
      <c r="F245" s="7">
        <v>3.4445397759991101</v>
      </c>
      <c r="G245" s="7">
        <v>3.41262233623404</v>
      </c>
      <c r="H245" s="7">
        <v>3.3757724700205398</v>
      </c>
      <c r="I245" s="7">
        <v>3.3416314633181701</v>
      </c>
      <c r="J245" s="7">
        <v>3.3131264827466702</v>
      </c>
      <c r="K245" s="7">
        <v>3.4624033280498501</v>
      </c>
      <c r="L245" s="7">
        <v>3.6304290261393102</v>
      </c>
      <c r="M245" s="7">
        <v>3.81050607276575</v>
      </c>
      <c r="N245" s="7">
        <v>3.9867219527393698</v>
      </c>
      <c r="O245" s="7">
        <v>4.1506939155453999</v>
      </c>
      <c r="P245" s="7">
        <v>4.3044088304258201</v>
      </c>
      <c r="Q245" s="7">
        <v>4.43047257823281</v>
      </c>
      <c r="R245" s="7">
        <v>4.5429272614331797</v>
      </c>
      <c r="S245" s="7">
        <v>4.6628526241529</v>
      </c>
      <c r="T245" s="7">
        <v>4.7975341663567201</v>
      </c>
      <c r="U245" s="7">
        <v>4.9256321535215397</v>
      </c>
      <c r="V245" s="7">
        <v>5.0673972202014603</v>
      </c>
      <c r="W245" s="7">
        <v>5.2110087911629002</v>
      </c>
      <c r="X245" s="7">
        <v>5.3348180865399</v>
      </c>
      <c r="Y245" s="7">
        <v>5.4268103810668702</v>
      </c>
      <c r="Z245" s="7">
        <v>5.48465811178575</v>
      </c>
      <c r="AA245" s="7">
        <v>5.5076695059016796</v>
      </c>
      <c r="AB245" s="7">
        <v>5.50844367354936</v>
      </c>
      <c r="AC245" s="7">
        <v>5.5071796265866899</v>
      </c>
      <c r="AD245" s="7">
        <v>5.5157504368593999</v>
      </c>
      <c r="AE245" s="7">
        <v>5.5436076800286598</v>
      </c>
      <c r="AF245" s="7">
        <v>5.5864972403626201</v>
      </c>
      <c r="AG245" s="7">
        <v>5.63499821036031</v>
      </c>
      <c r="AH245" s="7">
        <v>5.6770089136641797</v>
      </c>
      <c r="AI245" s="7">
        <v>5.7071564044693499</v>
      </c>
      <c r="AJ245" s="7">
        <v>5.7894252963339898</v>
      </c>
      <c r="AK245" s="7">
        <v>5.8565533770578204</v>
      </c>
      <c r="AL245" s="7">
        <v>5.9135617425314599</v>
      </c>
      <c r="AM245" s="7">
        <v>5.9676515782060298</v>
      </c>
      <c r="AN245" s="7">
        <v>6.0216871312390401</v>
      </c>
      <c r="AO245" s="7">
        <v>6.1150698700408501</v>
      </c>
      <c r="AP245" s="7">
        <v>6.2027323931140899</v>
      </c>
      <c r="AQ245" s="7">
        <v>6.2896341825877098</v>
      </c>
      <c r="AR245" s="7">
        <v>6.3798476659759702</v>
      </c>
      <c r="AS245" s="7">
        <v>6.4760135516389896</v>
      </c>
      <c r="AT245" s="7">
        <v>6.6068642500346</v>
      </c>
      <c r="AU245" s="7">
        <v>6.74194515715077</v>
      </c>
      <c r="AV245" s="7">
        <v>6.8853866475947001</v>
      </c>
      <c r="AW245" s="7">
        <v>7.0400264160859098</v>
      </c>
      <c r="AX245" s="7">
        <v>7.2081647386583301</v>
      </c>
      <c r="AY245" s="7">
        <v>7.4058719706792999</v>
      </c>
      <c r="AZ245" s="7">
        <v>7.6156462870982597</v>
      </c>
      <c r="BA245" s="7">
        <v>7.83563836545214</v>
      </c>
      <c r="BB245" s="7">
        <v>8.0622743067384306</v>
      </c>
      <c r="BC245" s="7">
        <v>8.2958437582586892</v>
      </c>
      <c r="BD245" s="7">
        <v>8.5503578116089294</v>
      </c>
      <c r="BE245" s="7">
        <v>8.8098100934029109</v>
      </c>
      <c r="BF245" s="7">
        <v>9.0790225034590293</v>
      </c>
      <c r="BG245" s="7">
        <v>9.3637808337829291</v>
      </c>
      <c r="BH245" s="7">
        <v>9.6676124256382394</v>
      </c>
      <c r="BI245" s="7">
        <v>10.0087836464473</v>
      </c>
      <c r="BJ245" s="7">
        <v>10.3645870587887</v>
      </c>
      <c r="BK245" s="7">
        <v>10.7349535163324</v>
      </c>
      <c r="BL245" s="7">
        <v>11.1182080226642</v>
      </c>
    </row>
    <row r="246" spans="1:64">
      <c r="A246" s="7" t="s">
        <v>338</v>
      </c>
      <c r="B246" s="7" t="s">
        <v>863</v>
      </c>
      <c r="C246" s="7" t="s">
        <v>528</v>
      </c>
      <c r="D246" s="7" t="s">
        <v>529</v>
      </c>
      <c r="E246" s="7">
        <v>3.72918140574156</v>
      </c>
      <c r="F246" s="7">
        <v>3.7176668455186301</v>
      </c>
      <c r="G246" s="7">
        <v>3.6902961597089798</v>
      </c>
      <c r="H246" s="7">
        <v>3.6500574876919698</v>
      </c>
      <c r="I246" s="7">
        <v>3.5976664124700699</v>
      </c>
      <c r="J246" s="7">
        <v>3.5320818805696899</v>
      </c>
      <c r="K246" s="7">
        <v>3.5262874380521398</v>
      </c>
      <c r="L246" s="7">
        <v>3.5164985378158602</v>
      </c>
      <c r="M246" s="7">
        <v>3.5049189727027801</v>
      </c>
      <c r="N246" s="7">
        <v>3.4925576221537198</v>
      </c>
      <c r="O246" s="7">
        <v>3.4797126036941801</v>
      </c>
      <c r="P246" s="7">
        <v>3.53026633914798</v>
      </c>
      <c r="Q246" s="7">
        <v>3.5720454826359598</v>
      </c>
      <c r="R246" s="7">
        <v>3.6047446057682002</v>
      </c>
      <c r="S246" s="7">
        <v>3.63223482297425</v>
      </c>
      <c r="T246" s="7">
        <v>3.6600697836311502</v>
      </c>
      <c r="U246" s="7">
        <v>3.71853137608058</v>
      </c>
      <c r="V246" s="7">
        <v>3.7771844934894001</v>
      </c>
      <c r="W246" s="7">
        <v>3.8326767765357701</v>
      </c>
      <c r="X246" s="7">
        <v>3.8774828700402999</v>
      </c>
      <c r="Y246" s="7">
        <v>3.9078047686874799</v>
      </c>
      <c r="Z246" s="7">
        <v>4.00164488170239</v>
      </c>
      <c r="AA246" s="7">
        <v>4.0975864060521099</v>
      </c>
      <c r="AB246" s="7">
        <v>4.1988194018708302</v>
      </c>
      <c r="AC246" s="7">
        <v>4.3136559653664097</v>
      </c>
      <c r="AD246" s="7">
        <v>4.4499190541795404</v>
      </c>
      <c r="AE246" s="7">
        <v>4.4996992494404697</v>
      </c>
      <c r="AF246" s="7">
        <v>4.5670309954788699</v>
      </c>
      <c r="AG246" s="7">
        <v>4.6551465090557098</v>
      </c>
      <c r="AH246" s="7">
        <v>4.7587469805377296</v>
      </c>
      <c r="AI246" s="7">
        <v>4.8697384869825804</v>
      </c>
      <c r="AJ246" s="7">
        <v>4.98232231515082</v>
      </c>
      <c r="AK246" s="7">
        <v>5.0945331019388398</v>
      </c>
      <c r="AL246" s="7">
        <v>5.2166501514563803</v>
      </c>
      <c r="AM246" s="7">
        <v>5.36662029394566</v>
      </c>
      <c r="AN246" s="7">
        <v>5.5569740629395001</v>
      </c>
      <c r="AO246" s="7">
        <v>5.7766737812576201</v>
      </c>
      <c r="AP246" s="7">
        <v>6.0169302732917904</v>
      </c>
      <c r="AQ246" s="7">
        <v>6.2655831733326801</v>
      </c>
      <c r="AR246" s="7">
        <v>6.5060412407937598</v>
      </c>
      <c r="AS246" s="7">
        <v>6.72865110961183</v>
      </c>
      <c r="AT246" s="7">
        <v>6.8969031039004598</v>
      </c>
      <c r="AU246" s="7">
        <v>7.0472526734453398</v>
      </c>
      <c r="AV246" s="7">
        <v>7.1800413402261203</v>
      </c>
      <c r="AW246" s="7">
        <v>7.2944401756207702</v>
      </c>
      <c r="AX246" s="7">
        <v>7.39068887580415</v>
      </c>
      <c r="AY246" s="7">
        <v>7.4317919416257698</v>
      </c>
      <c r="AZ246" s="7">
        <v>7.4581895724350202</v>
      </c>
      <c r="BA246" s="7">
        <v>7.4738874406316702</v>
      </c>
      <c r="BB246" s="7">
        <v>7.4819294575730604</v>
      </c>
      <c r="BC246" s="7">
        <v>7.4861940167992396</v>
      </c>
      <c r="BD246" s="7">
        <v>7.4945354072099102</v>
      </c>
      <c r="BE246" s="7">
        <v>7.4914156003658903</v>
      </c>
      <c r="BF246" s="7">
        <v>7.4999148631268397</v>
      </c>
      <c r="BG246" s="7">
        <v>7.5518740010237604</v>
      </c>
      <c r="BH246" s="7">
        <v>7.6650081319691203</v>
      </c>
      <c r="BI246" s="7">
        <v>7.82946130753467</v>
      </c>
      <c r="BJ246" s="7">
        <v>8.0523338420456607</v>
      </c>
      <c r="BK246" s="7">
        <v>8.3156790789887705</v>
      </c>
      <c r="BL246" s="7">
        <v>8.5934685561918993</v>
      </c>
    </row>
    <row r="247" spans="1:64">
      <c r="A247" s="7" t="s">
        <v>436</v>
      </c>
      <c r="B247" s="7" t="s">
        <v>864</v>
      </c>
      <c r="C247" s="7" t="s">
        <v>528</v>
      </c>
      <c r="D247" s="7" t="s">
        <v>529</v>
      </c>
      <c r="E247" s="7">
        <v>3.1903537903298802</v>
      </c>
      <c r="F247" s="7">
        <v>3.29114989886989</v>
      </c>
      <c r="G247" s="7">
        <v>3.4096032275988799</v>
      </c>
      <c r="H247" s="7">
        <v>3.5306359865180599</v>
      </c>
      <c r="I247" s="7">
        <v>3.6360914885637299</v>
      </c>
      <c r="J247" s="7">
        <v>3.7175870049889301</v>
      </c>
      <c r="K247" s="7">
        <v>3.7921580658908698</v>
      </c>
      <c r="L247" s="7">
        <v>3.8477009292939002</v>
      </c>
      <c r="M247" s="7">
        <v>3.8935889275540498</v>
      </c>
      <c r="N247" s="7">
        <v>3.9402573278415001</v>
      </c>
      <c r="O247" s="7">
        <v>3.9927855885413099</v>
      </c>
      <c r="P247" s="7">
        <v>4.0837081147491396</v>
      </c>
      <c r="Q247" s="7">
        <v>4.1756173002401002</v>
      </c>
      <c r="R247" s="7">
        <v>4.2688878536955901</v>
      </c>
      <c r="S247" s="7">
        <v>4.3667647694962302</v>
      </c>
      <c r="T247" s="7">
        <v>4.4714883101055598</v>
      </c>
      <c r="U247" s="7">
        <v>4.5455179947572004</v>
      </c>
      <c r="V247" s="7">
        <v>4.6231348382055302</v>
      </c>
      <c r="W247" s="7">
        <v>4.68908747651522</v>
      </c>
      <c r="X247" s="7">
        <v>4.7224009485407503</v>
      </c>
      <c r="Y247" s="7">
        <v>4.7150590489519804</v>
      </c>
      <c r="Z247" s="7">
        <v>4.6786334810558099</v>
      </c>
      <c r="AA247" s="7">
        <v>4.6122782043163104</v>
      </c>
      <c r="AB247" s="7">
        <v>4.5353506110617898</v>
      </c>
      <c r="AC247" s="7">
        <v>4.4717651177704401</v>
      </c>
      <c r="AD247" s="7">
        <v>4.4342711637376002</v>
      </c>
      <c r="AE247" s="7">
        <v>4.43276017149591</v>
      </c>
      <c r="AF247" s="7">
        <v>4.4510017079143198</v>
      </c>
      <c r="AG247" s="7">
        <v>4.48759278027247</v>
      </c>
      <c r="AH247" s="7">
        <v>4.5396718217810799</v>
      </c>
      <c r="AI247" s="7">
        <v>4.6062647064932598</v>
      </c>
      <c r="AJ247" s="7">
        <v>4.7030693871090703</v>
      </c>
      <c r="AK247" s="7">
        <v>4.80769072090831</v>
      </c>
      <c r="AL247" s="7">
        <v>4.92418479083946</v>
      </c>
      <c r="AM247" s="7">
        <v>5.0578428913913198</v>
      </c>
      <c r="AN247" s="7">
        <v>5.2100404237179303</v>
      </c>
      <c r="AO247" s="7">
        <v>5.3855608311907099</v>
      </c>
      <c r="AP247" s="7">
        <v>5.57105008354125</v>
      </c>
      <c r="AQ247" s="7">
        <v>5.7577476848239</v>
      </c>
      <c r="AR247" s="7">
        <v>5.9334298397475198</v>
      </c>
      <c r="AS247" s="7">
        <v>6.0919753029220596</v>
      </c>
      <c r="AT247" s="7">
        <v>6.2274300027185499</v>
      </c>
      <c r="AU247" s="7">
        <v>6.3501016119841598</v>
      </c>
      <c r="AV247" s="7">
        <v>6.4634311564810396</v>
      </c>
      <c r="AW247" s="7">
        <v>6.5714324513926297</v>
      </c>
      <c r="AX247" s="7">
        <v>6.6777103832500799</v>
      </c>
      <c r="AY247" s="7">
        <v>6.7856158539059601</v>
      </c>
      <c r="AZ247" s="7">
        <v>6.88927232861076</v>
      </c>
      <c r="BA247" s="7">
        <v>6.9927642984799903</v>
      </c>
      <c r="BB247" s="7">
        <v>7.0996349917364903</v>
      </c>
      <c r="BC247" s="7">
        <v>7.2116690383954598</v>
      </c>
      <c r="BD247" s="7">
        <v>7.3215537166451599</v>
      </c>
      <c r="BE247" s="7">
        <v>7.4344634134416099</v>
      </c>
      <c r="BF247" s="7">
        <v>7.5575766664416202</v>
      </c>
      <c r="BG247" s="7">
        <v>7.7003486865133102</v>
      </c>
      <c r="BH247" s="7">
        <v>7.8688647714132101</v>
      </c>
      <c r="BI247" s="7">
        <v>8.0500079978332408</v>
      </c>
      <c r="BJ247" s="7">
        <v>8.2557113877641299</v>
      </c>
      <c r="BK247" s="7">
        <v>8.4832129399715992</v>
      </c>
      <c r="BL247" s="7">
        <v>8.7262838261928906</v>
      </c>
    </row>
    <row r="248" spans="1:64">
      <c r="A248" s="7" t="s">
        <v>865</v>
      </c>
      <c r="B248" s="7" t="s">
        <v>866</v>
      </c>
      <c r="C248" s="7" t="s">
        <v>528</v>
      </c>
      <c r="D248" s="7" t="s">
        <v>529</v>
      </c>
    </row>
    <row r="249" spans="1:64">
      <c r="A249" s="7" t="s">
        <v>867</v>
      </c>
      <c r="B249" s="7" t="s">
        <v>868</v>
      </c>
      <c r="C249" s="7" t="s">
        <v>528</v>
      </c>
      <c r="D249" s="7" t="s">
        <v>529</v>
      </c>
      <c r="E249" s="7">
        <v>2.4698094497576202</v>
      </c>
      <c r="F249" s="7">
        <v>2.4877214438578799</v>
      </c>
      <c r="G249" s="7">
        <v>2.5042428803257102</v>
      </c>
      <c r="H249" s="7">
        <v>2.5186550749690402</v>
      </c>
      <c r="I249" s="7">
        <v>2.52965713178338</v>
      </c>
      <c r="J249" s="7">
        <v>2.5371573908415699</v>
      </c>
      <c r="K249" s="7">
        <v>2.5523385040515798</v>
      </c>
      <c r="L249" s="7">
        <v>2.5625215163130401</v>
      </c>
      <c r="M249" s="7">
        <v>2.56877478189107</v>
      </c>
      <c r="N249" s="7">
        <v>2.57234817363257</v>
      </c>
      <c r="O249" s="7">
        <v>2.57405702833907</v>
      </c>
      <c r="P249" s="7">
        <v>2.5832298801254998</v>
      </c>
      <c r="Q249" s="7">
        <v>2.5891959851237201</v>
      </c>
      <c r="R249" s="7">
        <v>2.5925525539308998</v>
      </c>
      <c r="S249" s="7">
        <v>2.5937010849872899</v>
      </c>
      <c r="T249" s="7">
        <v>2.5933840802672701</v>
      </c>
      <c r="U249" s="7">
        <v>2.60240306393611</v>
      </c>
      <c r="V249" s="7">
        <v>2.6072252028279599</v>
      </c>
      <c r="W249" s="7">
        <v>2.6090021216953798</v>
      </c>
      <c r="X249" s="7">
        <v>2.6087850939980601</v>
      </c>
      <c r="Y249" s="7">
        <v>2.6075318075985501</v>
      </c>
      <c r="Z249" s="7">
        <v>2.6153567760142402</v>
      </c>
      <c r="AA249" s="7">
        <v>2.6202736029964901</v>
      </c>
      <c r="AB249" s="7">
        <v>2.6227224425296898</v>
      </c>
      <c r="AC249" s="7">
        <v>2.6229667116835098</v>
      </c>
      <c r="AD249" s="7">
        <v>2.6215648885660201</v>
      </c>
      <c r="AE249" s="7">
        <v>2.6294603504816898</v>
      </c>
      <c r="AF249" s="7">
        <v>2.6328097792017799</v>
      </c>
      <c r="AG249" s="7">
        <v>2.6328547804536302</v>
      </c>
      <c r="AH249" s="7">
        <v>2.6305009499938099</v>
      </c>
      <c r="AI249" s="7">
        <v>2.6263334027010599</v>
      </c>
      <c r="AJ249" s="7">
        <v>2.6286359606324599</v>
      </c>
      <c r="AK249" s="7">
        <v>2.6271348412312698</v>
      </c>
      <c r="AL249" s="7">
        <v>2.62275496040245</v>
      </c>
      <c r="AM249" s="7">
        <v>2.61702305231556</v>
      </c>
      <c r="AN249" s="7">
        <v>2.61154667750003</v>
      </c>
      <c r="AO249" s="7">
        <v>2.6186875105232401</v>
      </c>
      <c r="AP249" s="7">
        <v>2.6206031720659602</v>
      </c>
      <c r="AQ249" s="7">
        <v>2.6170588603077101</v>
      </c>
      <c r="AR249" s="7">
        <v>2.6067614278201701</v>
      </c>
      <c r="AS249" s="7">
        <v>2.58889620581758</v>
      </c>
      <c r="AT249" s="7">
        <v>2.5945086258722201</v>
      </c>
      <c r="AU249" s="7">
        <v>2.5899745033138499</v>
      </c>
      <c r="AV249" s="7">
        <v>2.5771908698224899</v>
      </c>
      <c r="AW249" s="7">
        <v>2.5586515828201901</v>
      </c>
      <c r="AX249" s="7">
        <v>2.53593468142788</v>
      </c>
      <c r="AY249" s="7">
        <v>2.5320881264684001</v>
      </c>
      <c r="AZ249" s="7">
        <v>2.5234004894716802</v>
      </c>
      <c r="BA249" s="7">
        <v>2.5111325231380799</v>
      </c>
      <c r="BB249" s="7">
        <v>2.4966897536913</v>
      </c>
      <c r="BC249" s="7">
        <v>2.4811301449211598</v>
      </c>
      <c r="BD249" s="7">
        <v>2.4979379733268599</v>
      </c>
      <c r="BE249" s="7">
        <v>2.51396987611637</v>
      </c>
      <c r="BF249" s="7">
        <v>2.5273348178497299</v>
      </c>
      <c r="BG249" s="7">
        <v>2.53549194533664</v>
      </c>
      <c r="BH249" s="7">
        <v>2.5378791329495498</v>
      </c>
      <c r="BI249" s="7">
        <v>2.5637092187766002</v>
      </c>
      <c r="BJ249" s="7">
        <v>2.5836612539120898</v>
      </c>
      <c r="BK249" s="7">
        <v>2.6012991783595201</v>
      </c>
      <c r="BL249" s="7">
        <v>2.6205411031716102</v>
      </c>
    </row>
    <row r="250" spans="1:64">
      <c r="A250" s="7" t="s">
        <v>253</v>
      </c>
      <c r="B250" s="7" t="s">
        <v>869</v>
      </c>
      <c r="C250" s="7" t="s">
        <v>528</v>
      </c>
      <c r="D250" s="7" t="s">
        <v>529</v>
      </c>
      <c r="E250" s="7">
        <v>2.73400920188057</v>
      </c>
      <c r="F250" s="7">
        <v>2.72216429465945</v>
      </c>
      <c r="G250" s="7">
        <v>2.7069501410516601</v>
      </c>
      <c r="H250" s="7">
        <v>2.6897459725309498</v>
      </c>
      <c r="I250" s="7">
        <v>2.6724086111548702</v>
      </c>
      <c r="J250" s="7">
        <v>2.65613882980682</v>
      </c>
      <c r="K250" s="7">
        <v>2.6539676761696902</v>
      </c>
      <c r="L250" s="7">
        <v>2.6495820158090102</v>
      </c>
      <c r="M250" s="7">
        <v>2.6432638367416601</v>
      </c>
      <c r="N250" s="7">
        <v>2.6352406704005098</v>
      </c>
      <c r="O250" s="7">
        <v>2.6267223781576901</v>
      </c>
      <c r="P250" s="7">
        <v>2.6339194322498498</v>
      </c>
      <c r="Q250" s="7">
        <v>2.6364511246937901</v>
      </c>
      <c r="R250" s="7">
        <v>2.63457699464632</v>
      </c>
      <c r="S250" s="7">
        <v>2.6279348288923101</v>
      </c>
      <c r="T250" s="7">
        <v>2.6162844032211501</v>
      </c>
      <c r="U250" s="7">
        <v>2.6230433939263098</v>
      </c>
      <c r="V250" s="7">
        <v>2.6227821067034101</v>
      </c>
      <c r="W250" s="7">
        <v>2.6176752588894101</v>
      </c>
      <c r="X250" s="7">
        <v>2.6101666411926998</v>
      </c>
      <c r="Y250" s="7">
        <v>2.6017546225651902</v>
      </c>
      <c r="Z250" s="7">
        <v>2.6085915084207598</v>
      </c>
      <c r="AA250" s="7">
        <v>2.6126549322261701</v>
      </c>
      <c r="AB250" s="7">
        <v>2.6140558991970599</v>
      </c>
      <c r="AC250" s="7">
        <v>2.6123572068913501</v>
      </c>
      <c r="AD250" s="7">
        <v>2.6075674368816499</v>
      </c>
      <c r="AE250" s="7">
        <v>2.6107174229156098</v>
      </c>
      <c r="AF250" s="7">
        <v>2.6084187325311099</v>
      </c>
      <c r="AG250" s="7">
        <v>2.6012656021671998</v>
      </c>
      <c r="AH250" s="7">
        <v>2.5900251278974298</v>
      </c>
      <c r="AI250" s="7">
        <v>2.5755324646348901</v>
      </c>
      <c r="AJ250" s="7">
        <v>2.56594092827756</v>
      </c>
      <c r="AK250" s="7">
        <v>2.5466399205157901</v>
      </c>
      <c r="AL250" s="7">
        <v>2.5202299876282801</v>
      </c>
      <c r="AM250" s="7">
        <v>2.48993851074954</v>
      </c>
      <c r="AN250" s="7">
        <v>2.4570531782646801</v>
      </c>
      <c r="AO250" s="7">
        <v>2.4459533982626498</v>
      </c>
      <c r="AP250" s="7">
        <v>2.42919109591059</v>
      </c>
      <c r="AQ250" s="7">
        <v>2.40110933758262</v>
      </c>
      <c r="AR250" s="7">
        <v>2.3544237838205202</v>
      </c>
      <c r="AS250" s="7">
        <v>2.2870742758234499</v>
      </c>
      <c r="AT250" s="7">
        <v>2.2393649456590401</v>
      </c>
      <c r="AU250" s="7">
        <v>2.1766019236820302</v>
      </c>
      <c r="AV250" s="7">
        <v>2.10652953024247</v>
      </c>
      <c r="AW250" s="7">
        <v>2.0379066679735902</v>
      </c>
      <c r="AX250" s="7">
        <v>1.97480294539362</v>
      </c>
      <c r="AY250" s="7">
        <v>1.95274132679534</v>
      </c>
      <c r="AZ250" s="7">
        <v>1.9335056119888501</v>
      </c>
      <c r="BA250" s="7">
        <v>1.91499426782619</v>
      </c>
      <c r="BB250" s="7">
        <v>1.8945025031918701</v>
      </c>
      <c r="BC250" s="7">
        <v>1.87119426145795</v>
      </c>
      <c r="BD250" s="7">
        <v>1.8749059795848899</v>
      </c>
      <c r="BE250" s="7">
        <v>1.87658657570029</v>
      </c>
      <c r="BF250" s="7">
        <v>1.8776244050241999</v>
      </c>
      <c r="BG250" s="7">
        <v>1.87948083312628</v>
      </c>
      <c r="BH250" s="7">
        <v>1.8828344558794401</v>
      </c>
      <c r="BI250" s="7">
        <v>1.9007764249063901</v>
      </c>
      <c r="BJ250" s="7">
        <v>1.92030488414537</v>
      </c>
      <c r="BK250" s="7">
        <v>1.94098692046317</v>
      </c>
      <c r="BL250" s="7">
        <v>1.9625501873814299</v>
      </c>
    </row>
    <row r="251" spans="1:64">
      <c r="A251" s="7" t="s">
        <v>417</v>
      </c>
      <c r="B251" s="7" t="s">
        <v>870</v>
      </c>
      <c r="C251" s="7" t="s">
        <v>528</v>
      </c>
      <c r="D251" s="7" t="s">
        <v>529</v>
      </c>
      <c r="E251" s="7">
        <v>7.1357994435299696</v>
      </c>
      <c r="F251" s="7">
        <v>7.3238317196235903</v>
      </c>
      <c r="G251" s="7">
        <v>7.4861669908025297</v>
      </c>
      <c r="H251" s="7">
        <v>7.6425206229105198</v>
      </c>
      <c r="I251" s="7">
        <v>7.8200545019077596</v>
      </c>
      <c r="J251" s="7">
        <v>8.0321822720951506</v>
      </c>
      <c r="K251" s="7">
        <v>8.2306309038688603</v>
      </c>
      <c r="L251" s="7">
        <v>8.45968502250863</v>
      </c>
      <c r="M251" s="7">
        <v>8.7168395285596496</v>
      </c>
      <c r="N251" s="7">
        <v>8.9881849097022499</v>
      </c>
      <c r="O251" s="7">
        <v>9.2646037256754799</v>
      </c>
      <c r="P251" s="7">
        <v>9.5433984308214601</v>
      </c>
      <c r="Q251" s="7">
        <v>9.7911904033662207</v>
      </c>
      <c r="R251" s="7">
        <v>10.026345097505001</v>
      </c>
      <c r="S251" s="7">
        <v>10.2783593194722</v>
      </c>
      <c r="T251" s="7">
        <v>10.5601738792815</v>
      </c>
      <c r="U251" s="7">
        <v>10.857370390295801</v>
      </c>
      <c r="V251" s="7">
        <v>11.1922794769515</v>
      </c>
      <c r="W251" s="7">
        <v>11.5121798997539</v>
      </c>
      <c r="X251" s="7">
        <v>11.7366452742442</v>
      </c>
      <c r="Y251" s="7">
        <v>11.8273383950014</v>
      </c>
      <c r="Z251" s="7">
        <v>11.8038657256426</v>
      </c>
      <c r="AA251" s="7">
        <v>11.653682453001601</v>
      </c>
      <c r="AB251" s="7">
        <v>11.4439738199011</v>
      </c>
      <c r="AC251" s="7">
        <v>11.2694000148337</v>
      </c>
      <c r="AD251" s="7">
        <v>11.1834624511052</v>
      </c>
      <c r="AE251" s="7">
        <v>11.2273098028731</v>
      </c>
      <c r="AF251" s="7">
        <v>11.3265052075841</v>
      </c>
      <c r="AG251" s="7">
        <v>11.4848884118536</v>
      </c>
      <c r="AH251" s="7">
        <v>11.7055112999249</v>
      </c>
      <c r="AI251" s="7">
        <v>11.9875199912636</v>
      </c>
      <c r="AJ251" s="7">
        <v>12.325184804503399</v>
      </c>
      <c r="AK251" s="7">
        <v>12.7194286832893</v>
      </c>
      <c r="AL251" s="7">
        <v>13.1060676775143</v>
      </c>
      <c r="AM251" s="7">
        <v>13.392684760683499</v>
      </c>
      <c r="AN251" s="7">
        <v>13.5326734544396</v>
      </c>
      <c r="AO251" s="7">
        <v>13.6956345309134</v>
      </c>
      <c r="AP251" s="7">
        <v>13.6959953754015</v>
      </c>
      <c r="AQ251" s="7">
        <v>13.630544591026</v>
      </c>
      <c r="AR251" s="7">
        <v>13.640411214457201</v>
      </c>
      <c r="AS251" s="7">
        <v>13.7998485402728</v>
      </c>
      <c r="AT251" s="7">
        <v>14.205117279458401</v>
      </c>
      <c r="AU251" s="7">
        <v>14.736194774664501</v>
      </c>
      <c r="AV251" s="7">
        <v>15.2877485676918</v>
      </c>
      <c r="AW251" s="7">
        <v>15.7009881909656</v>
      </c>
      <c r="AX251" s="7">
        <v>15.8879789823038</v>
      </c>
      <c r="AY251" s="7">
        <v>16.048350267162501</v>
      </c>
      <c r="AZ251" s="7">
        <v>16.029177451157299</v>
      </c>
      <c r="BA251" s="7">
        <v>15.9059770971507</v>
      </c>
      <c r="BB251" s="7">
        <v>15.781195342509999</v>
      </c>
      <c r="BC251" s="7">
        <v>15.7074442332726</v>
      </c>
      <c r="BD251" s="7">
        <v>15.6581508696084</v>
      </c>
      <c r="BE251" s="7">
        <v>15.6253009923965</v>
      </c>
      <c r="BF251" s="7">
        <v>15.6131089589254</v>
      </c>
      <c r="BG251" s="7">
        <v>15.625796082474</v>
      </c>
      <c r="BH251" s="7">
        <v>15.6694126854989</v>
      </c>
      <c r="BI251" s="7">
        <v>15.8940764958357</v>
      </c>
      <c r="BJ251" s="7">
        <v>16.155226154711599</v>
      </c>
      <c r="BK251" s="7">
        <v>16.434686439201599</v>
      </c>
      <c r="BL251" s="7">
        <v>16.704990389746801</v>
      </c>
    </row>
    <row r="252" spans="1:64">
      <c r="A252" s="7" t="s">
        <v>871</v>
      </c>
      <c r="B252" s="7" t="s">
        <v>872</v>
      </c>
      <c r="C252" s="7" t="s">
        <v>528</v>
      </c>
      <c r="D252" s="7" t="s">
        <v>529</v>
      </c>
      <c r="E252" s="7">
        <v>3.9899801950382301</v>
      </c>
      <c r="F252" s="7">
        <v>4.0185414395808996</v>
      </c>
      <c r="G252" s="7">
        <v>4.0112413856172298</v>
      </c>
      <c r="H252" s="7">
        <v>3.9808481919313201</v>
      </c>
      <c r="I252" s="7">
        <v>3.9453319983926098</v>
      </c>
      <c r="J252" s="7">
        <v>3.9102984484592902</v>
      </c>
      <c r="K252" s="7">
        <v>3.9672756082645502</v>
      </c>
      <c r="L252" s="7">
        <v>4.0282617452202301</v>
      </c>
      <c r="M252" s="7">
        <v>4.0886402079446302</v>
      </c>
      <c r="N252" s="7">
        <v>4.1425041310611501</v>
      </c>
      <c r="O252" s="7">
        <v>4.1891560525531704</v>
      </c>
      <c r="P252" s="7">
        <v>4.2591343999504501</v>
      </c>
      <c r="Q252" s="7">
        <v>4.32341852904392</v>
      </c>
      <c r="R252" s="7">
        <v>4.3846694822324697</v>
      </c>
      <c r="S252" s="7">
        <v>4.44825941632668</v>
      </c>
      <c r="T252" s="7">
        <v>4.5173688643147596</v>
      </c>
      <c r="U252" s="7">
        <v>4.6149208438698999</v>
      </c>
      <c r="V252" s="7">
        <v>4.71460463245434</v>
      </c>
      <c r="W252" s="7">
        <v>4.8111924104353898</v>
      </c>
      <c r="X252" s="7">
        <v>4.8967028443401404</v>
      </c>
      <c r="Y252" s="7">
        <v>4.9675266060216599</v>
      </c>
      <c r="Z252" s="7">
        <v>5.0483608404194502</v>
      </c>
      <c r="AA252" s="7">
        <v>5.10958991260798</v>
      </c>
      <c r="AB252" s="7">
        <v>5.1584039819485001</v>
      </c>
      <c r="AC252" s="7">
        <v>5.2026070308183003</v>
      </c>
      <c r="AD252" s="7">
        <v>5.2454111233706104</v>
      </c>
      <c r="AE252" s="7">
        <v>5.2975132573315404</v>
      </c>
      <c r="AF252" s="7">
        <v>5.3425208361823504</v>
      </c>
      <c r="AG252" s="7">
        <v>5.3880233479274899</v>
      </c>
      <c r="AH252" s="7">
        <v>5.4451303125879003</v>
      </c>
      <c r="AI252" s="7">
        <v>5.5205463093009097</v>
      </c>
      <c r="AJ252" s="7">
        <v>5.6095737319446402</v>
      </c>
      <c r="AK252" s="7">
        <v>5.7220260797215303</v>
      </c>
      <c r="AL252" s="7">
        <v>5.84616943887037</v>
      </c>
      <c r="AM252" s="7">
        <v>5.96466229729264</v>
      </c>
      <c r="AN252" s="7">
        <v>6.0690586267137396</v>
      </c>
      <c r="AO252" s="7">
        <v>6.2062314955846496</v>
      </c>
      <c r="AP252" s="7">
        <v>6.3137896236503703</v>
      </c>
      <c r="AQ252" s="7">
        <v>6.4067199359007097</v>
      </c>
      <c r="AR252" s="7">
        <v>6.5053159827313003</v>
      </c>
      <c r="AS252" s="7">
        <v>6.6184250791743198</v>
      </c>
      <c r="AT252" s="7">
        <v>6.73938692032372</v>
      </c>
      <c r="AU252" s="7">
        <v>6.8720758975544598</v>
      </c>
      <c r="AV252" s="7">
        <v>7.0051059317774902</v>
      </c>
      <c r="AW252" s="7">
        <v>7.1176566703806499</v>
      </c>
      <c r="AX252" s="7">
        <v>7.2016539770248302</v>
      </c>
      <c r="AY252" s="7">
        <v>7.2981640984571303</v>
      </c>
      <c r="AZ252" s="7">
        <v>7.3739626615955203</v>
      </c>
      <c r="BA252" s="7">
        <v>7.4419151836958601</v>
      </c>
      <c r="BB252" s="7">
        <v>7.5193983628228196</v>
      </c>
      <c r="BC252" s="7">
        <v>7.6163476065331102</v>
      </c>
      <c r="BD252" s="7">
        <v>7.7551264309536103</v>
      </c>
      <c r="BE252" s="7">
        <v>7.9024241662446304</v>
      </c>
      <c r="BF252" s="7">
        <v>8.0717922718756796</v>
      </c>
      <c r="BG252" s="7">
        <v>8.2816404286194594</v>
      </c>
      <c r="BH252" s="7">
        <v>8.5421659933017207</v>
      </c>
      <c r="BI252" s="7">
        <v>8.8691989551516706</v>
      </c>
      <c r="BJ252" s="7">
        <v>9.2418549246087007</v>
      </c>
      <c r="BK252" s="7">
        <v>9.6387357532655802</v>
      </c>
      <c r="BL252" s="7">
        <v>10.028587358074899</v>
      </c>
    </row>
    <row r="253" spans="1:64">
      <c r="A253" s="7" t="s">
        <v>249</v>
      </c>
      <c r="B253" s="7" t="s">
        <v>873</v>
      </c>
      <c r="C253" s="7" t="s">
        <v>528</v>
      </c>
      <c r="D253" s="7" t="s">
        <v>529</v>
      </c>
      <c r="E253" s="7">
        <v>8.1603439317777209</v>
      </c>
      <c r="F253" s="7">
        <v>8.2116716653426298</v>
      </c>
      <c r="G253" s="7">
        <v>8.2570945995248604</v>
      </c>
      <c r="H253" s="7">
        <v>8.3006277498685108</v>
      </c>
      <c r="I253" s="7">
        <v>8.3463645818169798</v>
      </c>
      <c r="J253" s="7">
        <v>8.3980321658348593</v>
      </c>
      <c r="K253" s="7">
        <v>8.5074783087728996</v>
      </c>
      <c r="L253" s="7">
        <v>8.61933045002956</v>
      </c>
      <c r="M253" s="7">
        <v>8.7291184567740796</v>
      </c>
      <c r="N253" s="7">
        <v>8.8284183207264899</v>
      </c>
      <c r="O253" s="7">
        <v>8.9141086193894008</v>
      </c>
      <c r="P253" s="7">
        <v>9.0871705128054998</v>
      </c>
      <c r="Q253" s="7">
        <v>9.2310685846800595</v>
      </c>
      <c r="R253" s="7">
        <v>9.3646719820616902</v>
      </c>
      <c r="S253" s="7">
        <v>9.5115072262087494</v>
      </c>
      <c r="T253" s="7">
        <v>9.6818713747837606</v>
      </c>
      <c r="U253" s="7">
        <v>9.8443639199654207</v>
      </c>
      <c r="V253" s="7">
        <v>10.032279088457001</v>
      </c>
      <c r="W253" s="7">
        <v>10.2252716529519</v>
      </c>
      <c r="X253" s="7">
        <v>10.3931086498269</v>
      </c>
      <c r="Y253" s="7">
        <v>10.521854887975501</v>
      </c>
      <c r="Z253" s="7">
        <v>10.651660031493099</v>
      </c>
      <c r="AA253" s="7">
        <v>10.746069877569999</v>
      </c>
      <c r="AB253" s="7">
        <v>10.8183688323989</v>
      </c>
      <c r="AC253" s="7">
        <v>10.8897797841488</v>
      </c>
      <c r="AD253" s="7">
        <v>10.9730006684334</v>
      </c>
      <c r="AE253" s="7">
        <v>11.1167937956524</v>
      </c>
      <c r="AF253" s="7">
        <v>11.246692578423101</v>
      </c>
      <c r="AG253" s="7">
        <v>11.371995678958999</v>
      </c>
      <c r="AH253" s="7">
        <v>11.5014108356712</v>
      </c>
      <c r="AI253" s="7">
        <v>11.637634538965001</v>
      </c>
      <c r="AJ253" s="7">
        <v>11.8086254574251</v>
      </c>
      <c r="AK253" s="7">
        <v>11.9823843290017</v>
      </c>
      <c r="AL253" s="7">
        <v>12.152516957779801</v>
      </c>
      <c r="AM253" s="7">
        <v>12.3095724006771</v>
      </c>
      <c r="AN253" s="7">
        <v>12.449845407394699</v>
      </c>
      <c r="AO253" s="7">
        <v>12.6208473843999</v>
      </c>
      <c r="AP253" s="7">
        <v>12.775077947161099</v>
      </c>
      <c r="AQ253" s="7">
        <v>12.9076924619567</v>
      </c>
      <c r="AR253" s="7">
        <v>13.0134957188789</v>
      </c>
      <c r="AS253" s="7">
        <v>13.091974783536999</v>
      </c>
      <c r="AT253" s="7">
        <v>13.2359216267881</v>
      </c>
      <c r="AU253" s="7">
        <v>13.3427439237051</v>
      </c>
      <c r="AV253" s="7">
        <v>13.425799448079699</v>
      </c>
      <c r="AW253" s="7">
        <v>13.501377098615199</v>
      </c>
      <c r="AX253" s="7">
        <v>13.578439178964</v>
      </c>
      <c r="AY253" s="7">
        <v>13.6702911919495</v>
      </c>
      <c r="AZ253" s="7">
        <v>13.7582392911351</v>
      </c>
      <c r="BA253" s="7">
        <v>13.8426170004919</v>
      </c>
      <c r="BB253" s="7">
        <v>13.922480860835501</v>
      </c>
      <c r="BC253" s="7">
        <v>14.001533068891399</v>
      </c>
      <c r="BD253" s="7">
        <v>14.104520895927299</v>
      </c>
      <c r="BE253" s="7">
        <v>14.1984773489002</v>
      </c>
      <c r="BF253" s="7">
        <v>14.289604516140299</v>
      </c>
      <c r="BG253" s="7">
        <v>14.383449651750499</v>
      </c>
      <c r="BH253" s="7">
        <v>14.483050894648899</v>
      </c>
      <c r="BI253" s="7">
        <v>14.591331109312801</v>
      </c>
      <c r="BJ253" s="7">
        <v>14.700226180156699</v>
      </c>
      <c r="BK253" s="7">
        <v>14.8145195308593</v>
      </c>
      <c r="BL253" s="7">
        <v>14.941240430373901</v>
      </c>
    </row>
    <row r="254" spans="1:64">
      <c r="A254" s="40" t="s">
        <v>452</v>
      </c>
      <c r="B254" s="7" t="s">
        <v>452</v>
      </c>
      <c r="C254" s="7" t="s">
        <v>528</v>
      </c>
      <c r="D254" s="7" t="s">
        <v>529</v>
      </c>
      <c r="E254" s="7">
        <v>9.1157240516364997</v>
      </c>
      <c r="F254" s="7">
        <v>9.1907028693377093</v>
      </c>
      <c r="G254" s="7">
        <v>9.2566612477092498</v>
      </c>
      <c r="H254" s="7">
        <v>9.3209367557019203</v>
      </c>
      <c r="I254" s="7">
        <v>9.3886238589365707</v>
      </c>
      <c r="J254" s="7">
        <v>9.4604662460625804</v>
      </c>
      <c r="K254" s="7">
        <v>9.5770322269274004</v>
      </c>
      <c r="L254" s="7">
        <v>9.6952631096782902</v>
      </c>
      <c r="M254" s="7">
        <v>9.8163727725513397</v>
      </c>
      <c r="N254" s="7">
        <v>9.9367337155578692</v>
      </c>
      <c r="O254" s="7">
        <v>10.050814854792501</v>
      </c>
      <c r="P254" s="7">
        <v>10.198983870439999</v>
      </c>
      <c r="Q254" s="7">
        <v>10.333096759756</v>
      </c>
      <c r="R254" s="7">
        <v>10.4651258924921</v>
      </c>
      <c r="S254" s="7">
        <v>10.599064848190601</v>
      </c>
      <c r="T254" s="7">
        <v>10.7304526940099</v>
      </c>
      <c r="U254" s="7">
        <v>10.8903418943005</v>
      </c>
      <c r="V254" s="7">
        <v>11.050316058173101</v>
      </c>
      <c r="W254" s="7">
        <v>11.2168348760963</v>
      </c>
      <c r="X254" s="7">
        <v>11.387643029702399</v>
      </c>
      <c r="Y254" s="7">
        <v>11.5565418997375</v>
      </c>
      <c r="Z254" s="7">
        <v>11.6858364944201</v>
      </c>
      <c r="AA254" s="7">
        <v>11.7987714612327</v>
      </c>
      <c r="AB254" s="7">
        <v>11.905936814756799</v>
      </c>
      <c r="AC254" s="7">
        <v>12.016448518053901</v>
      </c>
      <c r="AD254" s="7">
        <v>12.1316674554753</v>
      </c>
      <c r="AE254" s="7">
        <v>12.250240304183199</v>
      </c>
      <c r="AF254" s="7">
        <v>12.360981535288699</v>
      </c>
      <c r="AG254" s="7">
        <v>12.4633778668089</v>
      </c>
      <c r="AH254" s="7">
        <v>12.553206505831501</v>
      </c>
      <c r="AI254" s="7">
        <v>12.6277839838757</v>
      </c>
      <c r="AJ254" s="7">
        <v>12.671255923985401</v>
      </c>
      <c r="AK254" s="7">
        <v>12.695214280064</v>
      </c>
      <c r="AL254" s="7">
        <v>12.7025444314064</v>
      </c>
      <c r="AM254" s="7">
        <v>12.692073368975899</v>
      </c>
      <c r="AN254" s="7">
        <v>12.662510480080901</v>
      </c>
      <c r="AO254" s="7">
        <v>12.610981654152701</v>
      </c>
      <c r="AP254" s="7">
        <v>12.545806175681999</v>
      </c>
      <c r="AQ254" s="7">
        <v>12.4730115222078</v>
      </c>
      <c r="AR254" s="7">
        <v>12.399719761197501</v>
      </c>
      <c r="AS254" s="7">
        <v>12.3337392660218</v>
      </c>
      <c r="AT254" s="7">
        <v>12.3139292858862</v>
      </c>
      <c r="AU254" s="7">
        <v>12.291565660149599</v>
      </c>
      <c r="AV254" s="7">
        <v>12.2776805891466</v>
      </c>
      <c r="AW254" s="7">
        <v>12.2825855574362</v>
      </c>
      <c r="AX254" s="7">
        <v>12.311711493884401</v>
      </c>
      <c r="AY254" s="7">
        <v>12.3809160556302</v>
      </c>
      <c r="AZ254" s="7">
        <v>12.471868179052301</v>
      </c>
      <c r="BA254" s="7">
        <v>12.5951145979011</v>
      </c>
      <c r="BB254" s="7">
        <v>12.762648465684199</v>
      </c>
      <c r="BC254" s="7">
        <v>12.9817726024576</v>
      </c>
      <c r="BD254" s="7">
        <v>13.2502621355322</v>
      </c>
      <c r="BE254" s="7">
        <v>13.5614320272468</v>
      </c>
      <c r="BF254" s="7">
        <v>13.905044308110501</v>
      </c>
      <c r="BG254" s="7">
        <v>14.267699604219599</v>
      </c>
      <c r="BH254" s="7">
        <v>14.6428847122761</v>
      </c>
      <c r="BI254" s="7">
        <v>15.033678750180799</v>
      </c>
      <c r="BJ254" s="7">
        <v>15.419365896074201</v>
      </c>
      <c r="BK254" s="7">
        <v>15.8076540556035</v>
      </c>
      <c r="BL254" s="7">
        <v>16.209606142851101</v>
      </c>
    </row>
    <row r="255" spans="1:64">
      <c r="A255" s="7" t="s">
        <v>283</v>
      </c>
      <c r="B255" s="7" t="s">
        <v>874</v>
      </c>
      <c r="C255" s="7" t="s">
        <v>528</v>
      </c>
      <c r="D255" s="7" t="s">
        <v>529</v>
      </c>
      <c r="E255" s="7">
        <v>5.9192381220459103</v>
      </c>
      <c r="F255" s="7">
        <v>5.9712835231305696</v>
      </c>
      <c r="G255" s="7">
        <v>6.0051988123270501</v>
      </c>
      <c r="H255" s="7">
        <v>6.0212075504835898</v>
      </c>
      <c r="I255" s="7">
        <v>6.0271647032987197</v>
      </c>
      <c r="J255" s="7">
        <v>6.0297107702283403</v>
      </c>
      <c r="K255" s="7">
        <v>6.0173902999932496</v>
      </c>
      <c r="L255" s="7">
        <v>6.0127137045389301</v>
      </c>
      <c r="M255" s="7">
        <v>6.0044683015142004</v>
      </c>
      <c r="N255" s="7">
        <v>5.9763842998544598</v>
      </c>
      <c r="O255" s="7">
        <v>5.9275927941294899</v>
      </c>
      <c r="P255" s="7">
        <v>5.9407494976677304</v>
      </c>
      <c r="Q255" s="7">
        <v>5.9079173367466398</v>
      </c>
      <c r="R255" s="7">
        <v>5.8438845071573704</v>
      </c>
      <c r="S255" s="7">
        <v>5.7680175777884104</v>
      </c>
      <c r="T255" s="7">
        <v>5.6893180707196498</v>
      </c>
      <c r="U255" s="7">
        <v>5.6071259738889303</v>
      </c>
      <c r="V255" s="7">
        <v>5.5272050601360601</v>
      </c>
      <c r="W255" s="7">
        <v>5.4363141572443903</v>
      </c>
      <c r="X255" s="7">
        <v>5.3163671691309196</v>
      </c>
      <c r="Y255" s="7">
        <v>5.1643030961477097</v>
      </c>
      <c r="Z255" s="7">
        <v>5.0443287266225303</v>
      </c>
      <c r="AA255" s="7">
        <v>4.8986274069818299</v>
      </c>
      <c r="AB255" s="7">
        <v>4.7451446250200302</v>
      </c>
      <c r="AC255" s="7">
        <v>4.6043608189365504</v>
      </c>
      <c r="AD255" s="7">
        <v>4.4864473644288001</v>
      </c>
      <c r="AE255" s="7">
        <v>4.3764337251583498</v>
      </c>
      <c r="AF255" s="7">
        <v>4.2748322826168899</v>
      </c>
      <c r="AG255" s="7">
        <v>4.18980011558389</v>
      </c>
      <c r="AH255" s="7">
        <v>4.1328751977031599</v>
      </c>
      <c r="AI255" s="7">
        <v>4.1087788089506097</v>
      </c>
      <c r="AJ255" s="7">
        <v>4.1619794616868599</v>
      </c>
      <c r="AK255" s="7">
        <v>4.2413377909147503</v>
      </c>
      <c r="AL255" s="7">
        <v>4.3286482579913299</v>
      </c>
      <c r="AM255" s="7">
        <v>4.4012898880481099</v>
      </c>
      <c r="AN255" s="7">
        <v>4.4495627357890797</v>
      </c>
      <c r="AO255" s="7">
        <v>4.5046569477816796</v>
      </c>
      <c r="AP255" s="7">
        <v>4.5365643663293103</v>
      </c>
      <c r="AQ255" s="7">
        <v>4.5569910218890701</v>
      </c>
      <c r="AR255" s="7">
        <v>4.5819635348042302</v>
      </c>
      <c r="AS255" s="7">
        <v>4.6195966040309697</v>
      </c>
      <c r="AT255" s="7">
        <v>4.6870304764155604</v>
      </c>
      <c r="AU255" s="7">
        <v>4.7546663493651602</v>
      </c>
      <c r="AV255" s="7">
        <v>4.8127039464406902</v>
      </c>
      <c r="AW255" s="7">
        <v>4.8443325340396504</v>
      </c>
      <c r="AX255" s="7">
        <v>4.8398108521299301</v>
      </c>
      <c r="AY255" s="7">
        <v>4.8190066046681297</v>
      </c>
      <c r="AZ255" s="7">
        <v>4.7694386461227296</v>
      </c>
      <c r="BA255" s="7">
        <v>4.6966802237030398</v>
      </c>
      <c r="BB255" s="7">
        <v>4.60709257419777</v>
      </c>
      <c r="BC255" s="7">
        <v>4.5074488069098502</v>
      </c>
      <c r="BD255" s="7">
        <v>4.3814458427560297</v>
      </c>
      <c r="BE255" s="7">
        <v>4.2539353840431398</v>
      </c>
      <c r="BF255" s="7">
        <v>4.1433511140400601</v>
      </c>
      <c r="BG255" s="7">
        <v>4.0738256542314497</v>
      </c>
      <c r="BH255" s="7">
        <v>4.0586355633868303</v>
      </c>
      <c r="BI255" s="7">
        <v>4.1416268451461198</v>
      </c>
      <c r="BJ255" s="7">
        <v>4.2647596033577804</v>
      </c>
      <c r="BK255" s="7">
        <v>4.4191378781364001</v>
      </c>
      <c r="BL255" s="7">
        <v>4.5952157249792602</v>
      </c>
    </row>
    <row r="256" spans="1:64">
      <c r="A256" s="7" t="s">
        <v>875</v>
      </c>
      <c r="B256" s="7" t="s">
        <v>876</v>
      </c>
      <c r="C256" s="7" t="s">
        <v>528</v>
      </c>
      <c r="D256" s="7" t="s">
        <v>529</v>
      </c>
      <c r="E256" s="7">
        <v>4.0604122158143703</v>
      </c>
      <c r="F256" s="7">
        <v>4.0708783117720797</v>
      </c>
      <c r="G256" s="7">
        <v>4.0967358266155696</v>
      </c>
      <c r="H256" s="7">
        <v>4.1378655074942401</v>
      </c>
      <c r="I256" s="7">
        <v>4.1909976383781196</v>
      </c>
      <c r="J256" s="7">
        <v>4.2668960946855599</v>
      </c>
      <c r="K256" s="7">
        <v>4.3588828924202803</v>
      </c>
      <c r="L256" s="7">
        <v>4.46358385454048</v>
      </c>
      <c r="M256" s="7">
        <v>4.5780604994247804</v>
      </c>
      <c r="N256" s="7">
        <v>4.7048052876027198</v>
      </c>
      <c r="O256" s="7">
        <v>4.8525560993934302</v>
      </c>
      <c r="P256" s="7">
        <v>4.9786317779890901</v>
      </c>
      <c r="Q256" s="7">
        <v>5.0998238085458301</v>
      </c>
      <c r="R256" s="7">
        <v>5.2259781342510001</v>
      </c>
      <c r="S256" s="7">
        <v>5.3427611135772697</v>
      </c>
      <c r="T256" s="7">
        <v>5.4723923815099003</v>
      </c>
      <c r="U256" s="7">
        <v>5.5857775203739699</v>
      </c>
      <c r="V256" s="7">
        <v>5.6775263303343904</v>
      </c>
      <c r="W256" s="7">
        <v>5.7529610829103204</v>
      </c>
      <c r="X256" s="7">
        <v>5.7943381268251599</v>
      </c>
      <c r="Y256" s="7">
        <v>5.8140922379333002</v>
      </c>
      <c r="Z256" s="7">
        <v>5.8538797480209404</v>
      </c>
      <c r="AA256" s="7">
        <v>5.8646925363792803</v>
      </c>
      <c r="AB256" s="7">
        <v>5.8438155136268302</v>
      </c>
      <c r="AC256" s="7">
        <v>5.8017517994970103</v>
      </c>
      <c r="AD256" s="7">
        <v>5.73746961896925</v>
      </c>
      <c r="AE256" s="7">
        <v>5.7946909719912201</v>
      </c>
      <c r="AF256" s="7">
        <v>5.8665231431646898</v>
      </c>
      <c r="AG256" s="7">
        <v>5.9512634701310398</v>
      </c>
      <c r="AH256" s="7">
        <v>6.0529928738874199</v>
      </c>
      <c r="AI256" s="7">
        <v>6.1767332812325604</v>
      </c>
      <c r="AJ256" s="7">
        <v>6.26206205463183</v>
      </c>
      <c r="AK256" s="7">
        <v>6.3464566929133897</v>
      </c>
      <c r="AL256" s="7">
        <v>6.43136819305212</v>
      </c>
      <c r="AM256" s="7">
        <v>6.5125447696963503</v>
      </c>
      <c r="AN256" s="7">
        <v>6.5886055444994698</v>
      </c>
      <c r="AO256" s="7">
        <v>6.6292509446543697</v>
      </c>
      <c r="AP256" s="7">
        <v>6.66481301265119</v>
      </c>
      <c r="AQ256" s="7">
        <v>6.6965983617962701</v>
      </c>
      <c r="AR256" s="7">
        <v>6.7503108817906803</v>
      </c>
      <c r="AS256" s="7">
        <v>6.8284717583314798</v>
      </c>
      <c r="AT256" s="7">
        <v>6.8769926595981303</v>
      </c>
      <c r="AU256" s="7">
        <v>6.9520893271783697</v>
      </c>
      <c r="AV256" s="7">
        <v>7.02509092923213</v>
      </c>
      <c r="AW256" s="7">
        <v>7.0692642288410497</v>
      </c>
      <c r="AX256" s="7">
        <v>7.0709116688456399</v>
      </c>
      <c r="AY256" s="7">
        <v>7.2935370109481301</v>
      </c>
      <c r="AZ256" s="7">
        <v>7.4936876831493402</v>
      </c>
      <c r="BA256" s="7">
        <v>7.6951463655402099</v>
      </c>
      <c r="BB256" s="7">
        <v>7.9307765475080103</v>
      </c>
      <c r="BC256" s="7">
        <v>8.2277954828876307</v>
      </c>
      <c r="BD256" s="7">
        <v>8.3477971860113005</v>
      </c>
      <c r="BE256" s="7">
        <v>8.5175450730852607</v>
      </c>
      <c r="BF256" s="7">
        <v>8.72751376332603</v>
      </c>
      <c r="BG256" s="7">
        <v>8.9701546008212301</v>
      </c>
      <c r="BH256" s="7">
        <v>9.2415802396745708</v>
      </c>
      <c r="BI256" s="7">
        <v>9.3331749787591693</v>
      </c>
      <c r="BJ256" s="7">
        <v>9.4521383630619091</v>
      </c>
      <c r="BK256" s="7">
        <v>9.5897868633802403</v>
      </c>
      <c r="BL256" s="7">
        <v>9.7405709428605007</v>
      </c>
    </row>
    <row r="257" spans="1:64">
      <c r="A257" s="7" t="s">
        <v>877</v>
      </c>
      <c r="B257" s="7" t="s">
        <v>878</v>
      </c>
      <c r="C257" s="7" t="s">
        <v>528</v>
      </c>
      <c r="D257" s="7" t="s">
        <v>529</v>
      </c>
      <c r="E257" s="7">
        <v>2.3075493613790798</v>
      </c>
      <c r="F257" s="7">
        <v>2.33213547963501</v>
      </c>
      <c r="G257" s="7">
        <v>2.3578663850170298</v>
      </c>
      <c r="H257" s="7">
        <v>2.38433340126935</v>
      </c>
      <c r="I257" s="7">
        <v>2.41077687751305</v>
      </c>
      <c r="J257" s="7">
        <v>2.4375074672847798</v>
      </c>
      <c r="K257" s="7">
        <v>2.4786801657694899</v>
      </c>
      <c r="L257" s="7">
        <v>2.5182376593246301</v>
      </c>
      <c r="M257" s="7">
        <v>2.5573029176650102</v>
      </c>
      <c r="N257" s="7">
        <v>2.5977479534790202</v>
      </c>
      <c r="O257" s="7">
        <v>2.6408004708156301</v>
      </c>
      <c r="P257" s="7">
        <v>2.6919673129748198</v>
      </c>
      <c r="Q257" s="7">
        <v>2.74484542260699</v>
      </c>
      <c r="R257" s="7">
        <v>2.79935678646329</v>
      </c>
      <c r="S257" s="7">
        <v>2.8546249869801401</v>
      </c>
      <c r="T257" s="7">
        <v>2.9103585281302</v>
      </c>
      <c r="U257" s="7">
        <v>2.97146197582589</v>
      </c>
      <c r="V257" s="7">
        <v>3.0285414052425801</v>
      </c>
      <c r="W257" s="7">
        <v>3.0840405111771401</v>
      </c>
      <c r="X257" s="7">
        <v>3.1412259649152698</v>
      </c>
      <c r="Y257" s="7">
        <v>3.20194596304944</v>
      </c>
      <c r="Z257" s="7">
        <v>3.2604290094183299</v>
      </c>
      <c r="AA257" s="7">
        <v>3.3208838817216599</v>
      </c>
      <c r="AB257" s="7">
        <v>3.3820377550897498</v>
      </c>
      <c r="AC257" s="7">
        <v>3.4416615615028601</v>
      </c>
      <c r="AD257" s="7">
        <v>3.49934062837769</v>
      </c>
      <c r="AE257" s="7">
        <v>3.56279520803538</v>
      </c>
      <c r="AF257" s="7">
        <v>3.62036842535375</v>
      </c>
      <c r="AG257" s="7">
        <v>3.6745581158025402</v>
      </c>
      <c r="AH257" s="7">
        <v>3.72903285117015</v>
      </c>
      <c r="AI257" s="7">
        <v>3.7862562214554201</v>
      </c>
      <c r="AJ257" s="7">
        <v>3.8482275135289701</v>
      </c>
      <c r="AK257" s="7">
        <v>3.9116081321032099</v>
      </c>
      <c r="AL257" s="7">
        <v>3.9760381418744899</v>
      </c>
      <c r="AM257" s="7">
        <v>4.0401966066900901</v>
      </c>
      <c r="AN257" s="7">
        <v>4.1043890032977801</v>
      </c>
      <c r="AO257" s="7">
        <v>4.1818843768217597</v>
      </c>
      <c r="AP257" s="7">
        <v>4.2561211061881199</v>
      </c>
      <c r="AQ257" s="7">
        <v>4.3296486636101701</v>
      </c>
      <c r="AR257" s="7">
        <v>4.4055054960140598</v>
      </c>
      <c r="AS257" s="7">
        <v>4.4857514614272596</v>
      </c>
      <c r="AT257" s="7">
        <v>4.5757096593784299</v>
      </c>
      <c r="AU257" s="7">
        <v>4.6672986351456904</v>
      </c>
      <c r="AV257" s="7">
        <v>4.76204173949961</v>
      </c>
      <c r="AW257" s="7">
        <v>4.8608636962211298</v>
      </c>
      <c r="AX257" s="7">
        <v>4.9651589200197801</v>
      </c>
      <c r="AY257" s="7">
        <v>5.0766188132569896</v>
      </c>
      <c r="AZ257" s="7">
        <v>5.1908075607365198</v>
      </c>
      <c r="BA257" s="7">
        <v>5.3095199015538901</v>
      </c>
      <c r="BB257" s="7">
        <v>5.4345100456426696</v>
      </c>
      <c r="BC257" s="7">
        <v>5.5678422668964798</v>
      </c>
      <c r="BD257" s="7">
        <v>5.71217875015655</v>
      </c>
      <c r="BE257" s="7">
        <v>5.8592811914728502</v>
      </c>
      <c r="BF257" s="7">
        <v>6.0130908792976996</v>
      </c>
      <c r="BG257" s="7">
        <v>6.1797090087770297</v>
      </c>
      <c r="BH257" s="7">
        <v>6.3648855925615404</v>
      </c>
      <c r="BI257" s="7">
        <v>6.6436402757605997</v>
      </c>
      <c r="BJ257" s="7">
        <v>6.9436820372047503</v>
      </c>
      <c r="BK257" s="7">
        <v>7.2669866201259703</v>
      </c>
      <c r="BL257" s="7">
        <v>7.6109903731011999</v>
      </c>
    </row>
    <row r="258" spans="1:64">
      <c r="A258" s="7" t="s">
        <v>879</v>
      </c>
      <c r="B258" s="7" t="s">
        <v>880</v>
      </c>
      <c r="C258" s="7" t="s">
        <v>528</v>
      </c>
      <c r="D258" s="7" t="s">
        <v>529</v>
      </c>
    </row>
    <row r="259" spans="1:64">
      <c r="A259" s="7" t="s">
        <v>881</v>
      </c>
      <c r="B259" s="7" t="s">
        <v>882</v>
      </c>
      <c r="C259" s="7" t="s">
        <v>528</v>
      </c>
      <c r="D259" s="7" t="s">
        <v>529</v>
      </c>
      <c r="E259" s="7">
        <v>7.2521502942507903</v>
      </c>
      <c r="F259" s="7">
        <v>6.7028782618434297</v>
      </c>
      <c r="G259" s="7">
        <v>6.1554605717795798</v>
      </c>
      <c r="H259" s="7">
        <v>5.6478869956411302</v>
      </c>
      <c r="I259" s="7">
        <v>5.2133715704318799</v>
      </c>
      <c r="J259" s="7">
        <v>4.8653275735074502</v>
      </c>
      <c r="K259" s="7">
        <v>4.6286733640033804</v>
      </c>
      <c r="L259" s="7">
        <v>4.4564459307212196</v>
      </c>
      <c r="M259" s="7">
        <v>4.3212832176202998</v>
      </c>
      <c r="N259" s="7">
        <v>4.2057370232057503</v>
      </c>
      <c r="O259" s="7">
        <v>4.0926366529678999</v>
      </c>
      <c r="P259" s="7">
        <v>4.0529928450933603</v>
      </c>
      <c r="Q259" s="7">
        <v>4.0027840707481497</v>
      </c>
      <c r="R259" s="7">
        <v>3.9482964235794999</v>
      </c>
      <c r="S259" s="7">
        <v>3.9332177455533102</v>
      </c>
      <c r="T259" s="7">
        <v>3.9805712964033799</v>
      </c>
      <c r="U259" s="7">
        <v>4.04683465408245</v>
      </c>
      <c r="V259" s="7">
        <v>4.18505292004272</v>
      </c>
      <c r="W259" s="7">
        <v>4.3891664475414096</v>
      </c>
      <c r="X259" s="7">
        <v>4.6281621143198199</v>
      </c>
      <c r="Y259" s="7">
        <v>4.8698021800565199</v>
      </c>
      <c r="Z259" s="7">
        <v>4.9885002775795098</v>
      </c>
      <c r="AA259" s="7">
        <v>5.0803130550188298</v>
      </c>
      <c r="AB259" s="7">
        <v>5.1531000471966202</v>
      </c>
      <c r="AC259" s="7">
        <v>5.2275916045470598</v>
      </c>
      <c r="AD259" s="7">
        <v>5.3362462006079001</v>
      </c>
      <c r="AE259" s="7">
        <v>5.4316649254440099</v>
      </c>
      <c r="AF259" s="7">
        <v>5.5753646677471602</v>
      </c>
      <c r="AG259" s="7">
        <v>5.7674793162622597</v>
      </c>
      <c r="AH259" s="7">
        <v>5.9909875211831798</v>
      </c>
      <c r="AI259" s="7">
        <v>6.2261459578241301</v>
      </c>
      <c r="AJ259" s="7">
        <v>6.4781100788748098</v>
      </c>
      <c r="AK259" s="7">
        <v>6.7246216386434297</v>
      </c>
      <c r="AL259" s="7">
        <v>6.9587506975776297</v>
      </c>
      <c r="AM259" s="7">
        <v>7.1788909101138403</v>
      </c>
      <c r="AN259" s="7">
        <v>7.3990613825983296</v>
      </c>
      <c r="AO259" s="7">
        <v>7.5242516051922097</v>
      </c>
      <c r="AP259" s="7">
        <v>7.7020376884654098</v>
      </c>
      <c r="AQ259" s="7">
        <v>7.9663952245845504</v>
      </c>
      <c r="AR259" s="7">
        <v>8.2949944792050108</v>
      </c>
      <c r="AS259" s="7">
        <v>8.6587811114585804</v>
      </c>
      <c r="AT259" s="7">
        <v>8.9979851137628692</v>
      </c>
      <c r="AU259" s="7">
        <v>9.3330017225338704</v>
      </c>
      <c r="AV259" s="7">
        <v>9.6843853820597996</v>
      </c>
      <c r="AW259" s="7">
        <v>10.080301964992801</v>
      </c>
      <c r="AX259" s="7">
        <v>10.547896914484999</v>
      </c>
      <c r="AY259" s="7">
        <v>11.0541400681171</v>
      </c>
      <c r="AZ259" s="7">
        <v>11.608084768706499</v>
      </c>
      <c r="BA259" s="7">
        <v>12.200719397504599</v>
      </c>
      <c r="BB259" s="7">
        <v>12.829380145096399</v>
      </c>
      <c r="BC259" s="7">
        <v>13.482330540028499</v>
      </c>
      <c r="BD259" s="7">
        <v>14.2523607422041</v>
      </c>
      <c r="BE259" s="7">
        <v>15.070024826122401</v>
      </c>
      <c r="BF259" s="7">
        <v>15.8998319136207</v>
      </c>
      <c r="BG259" s="7">
        <v>16.716136765797099</v>
      </c>
      <c r="BH259" s="7">
        <v>17.493664132319601</v>
      </c>
      <c r="BI259" s="7">
        <v>18.130395383221298</v>
      </c>
      <c r="BJ259" s="7">
        <v>18.722494295997201</v>
      </c>
      <c r="BK259" s="7">
        <v>19.288307222009902</v>
      </c>
      <c r="BL259" s="7">
        <v>19.875117137447599</v>
      </c>
    </row>
    <row r="260" spans="1:64">
      <c r="A260" s="7" t="s">
        <v>125</v>
      </c>
      <c r="B260" s="7" t="s">
        <v>883</v>
      </c>
      <c r="C260" s="7" t="s">
        <v>528</v>
      </c>
      <c r="D260" s="7" t="s">
        <v>529</v>
      </c>
      <c r="E260" s="7">
        <v>4.7221584277876101</v>
      </c>
      <c r="F260" s="7">
        <v>4.7802136926422403</v>
      </c>
      <c r="G260" s="7">
        <v>4.8247451583980796</v>
      </c>
      <c r="H260" s="7">
        <v>4.8653269568055304</v>
      </c>
      <c r="I260" s="7">
        <v>4.9147309655989897</v>
      </c>
      <c r="J260" s="7">
        <v>4.9788542741186896</v>
      </c>
      <c r="K260" s="7">
        <v>5.0746331027673701</v>
      </c>
      <c r="L260" s="7">
        <v>5.1737146965079797</v>
      </c>
      <c r="M260" s="7">
        <v>5.2666286688556303</v>
      </c>
      <c r="N260" s="7">
        <v>5.3393273089137203</v>
      </c>
      <c r="O260" s="7">
        <v>5.3866378305271496</v>
      </c>
      <c r="P260" s="7">
        <v>5.3349499432774001</v>
      </c>
      <c r="Q260" s="7">
        <v>5.2497669570920298</v>
      </c>
      <c r="R260" s="7">
        <v>5.1461343321132897</v>
      </c>
      <c r="S260" s="7">
        <v>5.0411287308639201</v>
      </c>
      <c r="T260" s="7">
        <v>4.94342677639351</v>
      </c>
      <c r="U260" s="7">
        <v>5.0246958528827896</v>
      </c>
      <c r="V260" s="7">
        <v>5.1132748402405701</v>
      </c>
      <c r="W260" s="7">
        <v>5.20149775741515</v>
      </c>
      <c r="X260" s="7">
        <v>5.2777690304216103</v>
      </c>
      <c r="Y260" s="7">
        <v>5.3371747895235604</v>
      </c>
      <c r="Z260" s="7">
        <v>5.38734688880891</v>
      </c>
      <c r="AA260" s="7">
        <v>5.4187989201170597</v>
      </c>
      <c r="AB260" s="7">
        <v>5.4413154456708499</v>
      </c>
      <c r="AC260" s="7">
        <v>5.4674858117065899</v>
      </c>
      <c r="AD260" s="7">
        <v>5.5037774529764896</v>
      </c>
      <c r="AE260" s="7">
        <v>5.5501075419059003</v>
      </c>
      <c r="AF260" s="7">
        <v>5.6024592142924599</v>
      </c>
      <c r="AG260" s="7">
        <v>5.6563838582230703</v>
      </c>
      <c r="AH260" s="7">
        <v>5.7044803178302903</v>
      </c>
      <c r="AI260" s="7">
        <v>5.7443703058303903</v>
      </c>
      <c r="AJ260" s="7">
        <v>5.7836465579984999</v>
      </c>
      <c r="AK260" s="7">
        <v>5.81113249785236</v>
      </c>
      <c r="AL260" s="7">
        <v>5.83807056534254</v>
      </c>
      <c r="AM260" s="7">
        <v>5.8808640476251197</v>
      </c>
      <c r="AN260" s="7">
        <v>5.9485870738400601</v>
      </c>
      <c r="AO260" s="7">
        <v>6.0292254336317903</v>
      </c>
      <c r="AP260" s="7">
        <v>6.1335289360559999</v>
      </c>
      <c r="AQ260" s="7">
        <v>6.2466615230150202</v>
      </c>
      <c r="AR260" s="7">
        <v>6.3457679867917198</v>
      </c>
      <c r="AS260" s="7">
        <v>6.4194050207124498</v>
      </c>
      <c r="AT260" s="7">
        <v>6.4953055267709798</v>
      </c>
      <c r="AU260" s="7">
        <v>6.5326568205739202</v>
      </c>
      <c r="AV260" s="7">
        <v>6.5444163116231797</v>
      </c>
      <c r="AW260" s="7">
        <v>6.5461670270023697</v>
      </c>
      <c r="AX260" s="7">
        <v>6.5444683904284</v>
      </c>
      <c r="AY260" s="7">
        <v>6.5353412543073199</v>
      </c>
      <c r="AZ260" s="7">
        <v>6.5266175296952698</v>
      </c>
      <c r="BA260" s="7">
        <v>6.5173951313823801</v>
      </c>
      <c r="BB260" s="7">
        <v>6.5043971994202199</v>
      </c>
      <c r="BC260" s="7">
        <v>6.4899948277577604</v>
      </c>
      <c r="BD260" s="7">
        <v>6.4813959229619202</v>
      </c>
      <c r="BE260" s="7">
        <v>6.4773610757524303</v>
      </c>
      <c r="BF260" s="7">
        <v>6.4931004945842199</v>
      </c>
      <c r="BG260" s="7">
        <v>6.5494569587790101</v>
      </c>
      <c r="BH260" s="7">
        <v>6.6583585351786496</v>
      </c>
      <c r="BI260" s="7">
        <v>6.8246915845808598</v>
      </c>
      <c r="BJ260" s="7">
        <v>7.0310279481383704</v>
      </c>
      <c r="BK260" s="7">
        <v>7.2749782978792998</v>
      </c>
      <c r="BL260" s="7">
        <v>7.5536729417871102</v>
      </c>
    </row>
    <row r="261" spans="1:64">
      <c r="A261" s="7" t="s">
        <v>884</v>
      </c>
      <c r="B261" s="7" t="s">
        <v>885</v>
      </c>
      <c r="C261" s="7" t="s">
        <v>528</v>
      </c>
      <c r="D261" s="7" t="s">
        <v>529</v>
      </c>
      <c r="E261" s="7">
        <v>2.4525428252916499</v>
      </c>
      <c r="F261" s="7">
        <v>2.4549121071455802</v>
      </c>
      <c r="G261" s="7">
        <v>2.4456441573000598</v>
      </c>
      <c r="H261" s="7">
        <v>2.4347353672833298</v>
      </c>
      <c r="I261" s="7">
        <v>2.42529293489565</v>
      </c>
      <c r="J261" s="7">
        <v>2.4101252187962801</v>
      </c>
      <c r="K261" s="7">
        <v>2.5197984161267102</v>
      </c>
      <c r="L261" s="7">
        <v>2.62805895616505</v>
      </c>
      <c r="M261" s="7">
        <v>2.74991631228536</v>
      </c>
      <c r="N261" s="7">
        <v>2.8675823314481401</v>
      </c>
      <c r="O261" s="7">
        <v>2.9855815969171999</v>
      </c>
      <c r="P261" s="7">
        <v>2.9792069083058701</v>
      </c>
      <c r="Q261" s="7">
        <v>2.9677675120307501</v>
      </c>
      <c r="R261" s="7">
        <v>2.9536945182245802</v>
      </c>
      <c r="S261" s="7">
        <v>2.9439725546117801</v>
      </c>
      <c r="T261" s="7">
        <v>2.9361399573398499</v>
      </c>
      <c r="U261" s="7">
        <v>2.9600217463060399</v>
      </c>
      <c r="V261" s="7">
        <v>2.9708097928436898</v>
      </c>
      <c r="W261" s="7">
        <v>2.9824962296055899</v>
      </c>
      <c r="X261" s="7">
        <v>2.98803187944806</v>
      </c>
      <c r="Y261" s="7">
        <v>2.9948874105729399</v>
      </c>
      <c r="Z261" s="7">
        <v>3.0588572730110299</v>
      </c>
      <c r="AA261" s="7">
        <v>3.1245108941883899</v>
      </c>
      <c r="AB261" s="7">
        <v>3.1881747699442098</v>
      </c>
      <c r="AC261" s="7">
        <v>3.2467788018795898</v>
      </c>
      <c r="AD261" s="7">
        <v>3.3104074347612</v>
      </c>
      <c r="AE261" s="7">
        <v>3.3565171622993399</v>
      </c>
      <c r="AF261" s="7">
        <v>3.40317021730025</v>
      </c>
      <c r="AG261" s="7">
        <v>3.45260740049528</v>
      </c>
      <c r="AH261" s="7">
        <v>3.50154768407636</v>
      </c>
      <c r="AI261" s="7">
        <v>3.5524960258710698</v>
      </c>
      <c r="AJ261" s="7">
        <v>3.5364526659412401</v>
      </c>
      <c r="AK261" s="7">
        <v>3.5142102210478798</v>
      </c>
      <c r="AL261" s="7">
        <v>3.48995893429487</v>
      </c>
      <c r="AM261" s="7">
        <v>3.4625203346148501</v>
      </c>
      <c r="AN261" s="7">
        <v>3.4467584057850398</v>
      </c>
      <c r="AO261" s="7">
        <v>3.4346210735956899</v>
      </c>
      <c r="AP261" s="7">
        <v>3.41068253668799</v>
      </c>
      <c r="AQ261" s="7">
        <v>3.3777747813042498</v>
      </c>
      <c r="AR261" s="7">
        <v>3.3393098502192902</v>
      </c>
      <c r="AS261" s="7">
        <v>3.2929308219622402</v>
      </c>
      <c r="AT261" s="7">
        <v>3.2750410899539699</v>
      </c>
      <c r="AU261" s="7">
        <v>3.26371699669967</v>
      </c>
      <c r="AV261" s="7">
        <v>3.26047075025508</v>
      </c>
      <c r="AW261" s="7">
        <v>3.2626747074125402</v>
      </c>
      <c r="AX261" s="7">
        <v>3.2692730382928299</v>
      </c>
      <c r="AY261" s="7">
        <v>3.3568129868918199</v>
      </c>
      <c r="AZ261" s="7">
        <v>3.4706021724867</v>
      </c>
      <c r="BA261" s="7">
        <v>3.6114176872685801</v>
      </c>
      <c r="BB261" s="7">
        <v>3.7659556910622101</v>
      </c>
      <c r="BC261" s="7">
        <v>3.90413655587589</v>
      </c>
      <c r="BD261" s="7">
        <v>3.8561237652120499</v>
      </c>
      <c r="BE261" s="7">
        <v>3.7980112144738101</v>
      </c>
      <c r="BF261" s="7">
        <v>3.7586455471778999</v>
      </c>
      <c r="BG261" s="7">
        <v>3.73794943309283</v>
      </c>
      <c r="BH261" s="7">
        <v>3.7247814701434701</v>
      </c>
      <c r="BI261" s="7">
        <v>3.7045952646139502</v>
      </c>
      <c r="BJ261" s="7">
        <v>3.6737767503765202</v>
      </c>
      <c r="BK261" s="7">
        <v>3.6401530681973502</v>
      </c>
      <c r="BL261" s="7">
        <v>3.6160889950046999</v>
      </c>
    </row>
    <row r="262" spans="1:64">
      <c r="A262" s="7" t="s">
        <v>886</v>
      </c>
      <c r="B262" s="7" t="s">
        <v>887</v>
      </c>
      <c r="C262" s="7" t="s">
        <v>528</v>
      </c>
      <c r="D262" s="7" t="s">
        <v>529</v>
      </c>
      <c r="E262" s="7">
        <v>4.9700185962440599</v>
      </c>
      <c r="F262" s="7">
        <v>5.0169756574748403</v>
      </c>
      <c r="G262" s="7">
        <v>5.0426111253471397</v>
      </c>
      <c r="H262" s="7">
        <v>5.0522886633637096</v>
      </c>
      <c r="I262" s="7">
        <v>5.0567282040377401</v>
      </c>
      <c r="J262" s="7">
        <v>5.0578583817682699</v>
      </c>
      <c r="K262" s="7">
        <v>5.1145684076906903</v>
      </c>
      <c r="L262" s="7">
        <v>5.1685867083621497</v>
      </c>
      <c r="M262" s="7">
        <v>5.21816295123263</v>
      </c>
      <c r="N262" s="7">
        <v>5.2630154469030002</v>
      </c>
      <c r="O262" s="7">
        <v>5.30196517289456</v>
      </c>
      <c r="P262" s="7">
        <v>5.3687170488773299</v>
      </c>
      <c r="Q262" s="7">
        <v>5.4274467160247104</v>
      </c>
      <c r="R262" s="7">
        <v>5.47953747235852</v>
      </c>
      <c r="S262" s="7">
        <v>5.5297044184756201</v>
      </c>
      <c r="T262" s="7">
        <v>5.57926153062244</v>
      </c>
      <c r="U262" s="7">
        <v>5.6585855423006901</v>
      </c>
      <c r="V262" s="7">
        <v>5.7364303970012003</v>
      </c>
      <c r="W262" s="7">
        <v>5.8068707190773603</v>
      </c>
      <c r="X262" s="7">
        <v>5.8604650489850503</v>
      </c>
      <c r="Y262" s="7">
        <v>5.8928432574760601</v>
      </c>
      <c r="Z262" s="7">
        <v>5.9274345377880202</v>
      </c>
      <c r="AA262" s="7">
        <v>5.9361618782869998</v>
      </c>
      <c r="AB262" s="7">
        <v>5.9319300768277996</v>
      </c>
      <c r="AC262" s="7">
        <v>5.9301587175829003</v>
      </c>
      <c r="AD262" s="7">
        <v>5.9387732512556299</v>
      </c>
      <c r="AE262" s="7">
        <v>5.9757510491022598</v>
      </c>
      <c r="AF262" s="7">
        <v>6.01606089648714</v>
      </c>
      <c r="AG262" s="7">
        <v>6.0604160821518702</v>
      </c>
      <c r="AH262" s="7">
        <v>6.1093233766082804</v>
      </c>
      <c r="AI262" s="7">
        <v>6.1615963152583397</v>
      </c>
      <c r="AJ262" s="7">
        <v>6.2348379944992498</v>
      </c>
      <c r="AK262" s="7">
        <v>6.3148318469662597</v>
      </c>
      <c r="AL262" s="7">
        <v>6.3932653752863704</v>
      </c>
      <c r="AM262" s="7">
        <v>6.4647881499238302</v>
      </c>
      <c r="AN262" s="7">
        <v>6.5257660706443703</v>
      </c>
      <c r="AO262" s="7">
        <v>6.61345945575684</v>
      </c>
      <c r="AP262" s="7">
        <v>6.6834284179660797</v>
      </c>
      <c r="AQ262" s="7">
        <v>6.7440568427889103</v>
      </c>
      <c r="AR262" s="7">
        <v>6.80600384140243</v>
      </c>
      <c r="AS262" s="7">
        <v>6.8740901837978203</v>
      </c>
      <c r="AT262" s="7">
        <v>6.9581649288026099</v>
      </c>
      <c r="AU262" s="7">
        <v>7.0454886914514603</v>
      </c>
      <c r="AV262" s="7">
        <v>7.1304237490041498</v>
      </c>
      <c r="AW262" s="7">
        <v>7.2023229286555797</v>
      </c>
      <c r="AX262" s="7">
        <v>7.2575611462964602</v>
      </c>
      <c r="AY262" s="7">
        <v>7.3275388463694497</v>
      </c>
      <c r="AZ262" s="7">
        <v>7.3833496535627203</v>
      </c>
      <c r="BA262" s="7">
        <v>7.4346289255026097</v>
      </c>
      <c r="BB262" s="7">
        <v>7.4932017016103698</v>
      </c>
      <c r="BC262" s="7">
        <v>7.5671418162014401</v>
      </c>
      <c r="BD262" s="7">
        <v>7.6679046959772696</v>
      </c>
      <c r="BE262" s="7">
        <v>7.7809173868125203</v>
      </c>
      <c r="BF262" s="7">
        <v>7.9083092121680902</v>
      </c>
      <c r="BG262" s="7">
        <v>8.0547290051595102</v>
      </c>
      <c r="BH262" s="7">
        <v>8.2229300564322099</v>
      </c>
      <c r="BI262" s="7">
        <v>8.4267657267490996</v>
      </c>
      <c r="BJ262" s="7">
        <v>8.6458211560879601</v>
      </c>
      <c r="BK262" s="7">
        <v>8.8731282399237905</v>
      </c>
      <c r="BL262" s="7">
        <v>9.0991226851496396</v>
      </c>
    </row>
    <row r="263" spans="1:64">
      <c r="A263" s="7" t="s">
        <v>888</v>
      </c>
      <c r="B263" s="7" t="s">
        <v>889</v>
      </c>
      <c r="C263" s="7" t="s">
        <v>528</v>
      </c>
      <c r="D263" s="7" t="s">
        <v>529</v>
      </c>
      <c r="E263" s="7">
        <v>1.98197534728295</v>
      </c>
      <c r="F263" s="7">
        <v>2.0373756745907898</v>
      </c>
      <c r="G263" s="7">
        <v>2.1031992813709199</v>
      </c>
      <c r="H263" s="7">
        <v>2.1646216512349601</v>
      </c>
      <c r="I263" s="7">
        <v>2.2028181803440798</v>
      </c>
      <c r="J263" s="7">
        <v>2.21795457049758</v>
      </c>
      <c r="K263" s="7">
        <v>2.2391771827385898</v>
      </c>
      <c r="L263" s="7">
        <v>2.2544847477585601</v>
      </c>
      <c r="M263" s="7">
        <v>2.2605773636780202</v>
      </c>
      <c r="N263" s="7">
        <v>2.2690391459074699</v>
      </c>
      <c r="O263" s="7">
        <v>2.2857302530929302</v>
      </c>
      <c r="P263" s="7">
        <v>2.3312908749561601</v>
      </c>
      <c r="Q263" s="7">
        <v>2.37073647621117</v>
      </c>
      <c r="R263" s="7">
        <v>2.4028643594153101</v>
      </c>
      <c r="S263" s="7">
        <v>2.4334545067177999</v>
      </c>
      <c r="T263" s="7">
        <v>2.46632179123805</v>
      </c>
      <c r="U263" s="7">
        <v>2.53860744124384</v>
      </c>
      <c r="V263" s="7">
        <v>2.6085991750639601</v>
      </c>
      <c r="W263" s="7">
        <v>2.6723035061401301</v>
      </c>
      <c r="X263" s="7">
        <v>2.7232953554049102</v>
      </c>
      <c r="Y263" s="7">
        <v>2.7635428387719001</v>
      </c>
      <c r="Z263" s="7">
        <v>2.8381082688114998</v>
      </c>
      <c r="AA263" s="7">
        <v>2.89695752738734</v>
      </c>
      <c r="AB263" s="7">
        <v>2.9409164393250502</v>
      </c>
      <c r="AC263" s="7">
        <v>2.9815131116246398</v>
      </c>
      <c r="AD263" s="7">
        <v>3.0276892305769101</v>
      </c>
      <c r="AE263" s="7">
        <v>3.1779449870440502</v>
      </c>
      <c r="AF263" s="7">
        <v>3.3485540334855401</v>
      </c>
      <c r="AG263" s="7">
        <v>3.5259270275629602</v>
      </c>
      <c r="AH263" s="7">
        <v>3.6902556502408301</v>
      </c>
      <c r="AI263" s="7">
        <v>3.83285320295081</v>
      </c>
      <c r="AJ263" s="7">
        <v>3.9110471533015798</v>
      </c>
      <c r="AK263" s="7">
        <v>3.96881986826999</v>
      </c>
      <c r="AL263" s="7">
        <v>4.0180948904672702</v>
      </c>
      <c r="AM263" s="7">
        <v>4.0724625653550204</v>
      </c>
      <c r="AN263" s="7">
        <v>4.1339809707504704</v>
      </c>
      <c r="AO263" s="7">
        <v>4.22574708614495</v>
      </c>
      <c r="AP263" s="7">
        <v>4.3075993211985999</v>
      </c>
      <c r="AQ263" s="7">
        <v>4.3653342127644796</v>
      </c>
      <c r="AR263" s="7">
        <v>4.3949334423906601</v>
      </c>
      <c r="AS263" s="7">
        <v>4.4017334082336896</v>
      </c>
      <c r="AT263" s="7">
        <v>4.4813902572523299</v>
      </c>
      <c r="AU263" s="7">
        <v>4.5525404320690201</v>
      </c>
      <c r="AV263" s="7">
        <v>4.6223884969912801</v>
      </c>
      <c r="AW263" s="7">
        <v>4.6889523489557101</v>
      </c>
      <c r="AX263" s="7">
        <v>4.7522075147306797</v>
      </c>
      <c r="AY263" s="7">
        <v>4.8010791923748899</v>
      </c>
      <c r="AZ263" s="7">
        <v>4.8449293035826102</v>
      </c>
      <c r="BA263" s="7">
        <v>4.8907853740253104</v>
      </c>
      <c r="BB263" s="7">
        <v>4.9356292940896003</v>
      </c>
      <c r="BC263" s="7">
        <v>4.9653399588059104</v>
      </c>
      <c r="BD263" s="7">
        <v>4.9176130453568296</v>
      </c>
      <c r="BE263" s="7">
        <v>4.8389911628915501</v>
      </c>
      <c r="BF263" s="7">
        <v>4.7331662454514003</v>
      </c>
      <c r="BG263" s="7">
        <v>4.6170813802862298</v>
      </c>
      <c r="BH263" s="7">
        <v>4.5066739702242202</v>
      </c>
      <c r="BI263" s="7">
        <v>4.59197573701391</v>
      </c>
      <c r="BJ263" s="7">
        <v>4.6884598058888596</v>
      </c>
      <c r="BK263" s="7">
        <v>4.8004119737519702</v>
      </c>
      <c r="BL263" s="7">
        <v>4.9331040046271601</v>
      </c>
    </row>
    <row r="264" spans="1:64">
      <c r="A264" s="7" t="s">
        <v>890</v>
      </c>
      <c r="B264" s="7" t="s">
        <v>891</v>
      </c>
      <c r="C264" s="7" t="s">
        <v>528</v>
      </c>
      <c r="D264" s="7" t="s">
        <v>529</v>
      </c>
    </row>
    <row r="265" spans="1:64">
      <c r="A265" s="7" t="s">
        <v>892</v>
      </c>
      <c r="B265" s="7" t="s">
        <v>893</v>
      </c>
      <c r="C265" s="7" t="s">
        <v>528</v>
      </c>
      <c r="D265" s="7" t="s">
        <v>529</v>
      </c>
      <c r="E265" s="7">
        <v>3.7057167395216299</v>
      </c>
      <c r="F265" s="7">
        <v>3.6888313002175401</v>
      </c>
      <c r="G265" s="7">
        <v>3.6705896280576602</v>
      </c>
      <c r="H265" s="7">
        <v>3.6465634867475099</v>
      </c>
      <c r="I265" s="7">
        <v>3.6099529973516402</v>
      </c>
      <c r="J265" s="7">
        <v>3.5578711434907002</v>
      </c>
      <c r="K265" s="7">
        <v>3.5558668674146698</v>
      </c>
      <c r="L265" s="7">
        <v>3.53775317483074</v>
      </c>
      <c r="M265" s="7">
        <v>3.5051180868838498</v>
      </c>
      <c r="N265" s="7">
        <v>3.4606821184395402</v>
      </c>
      <c r="O265" s="7">
        <v>3.4060377977532199</v>
      </c>
      <c r="P265" s="7">
        <v>3.3989601557302298</v>
      </c>
      <c r="Q265" s="7">
        <v>3.3815272305742798</v>
      </c>
      <c r="R265" s="7">
        <v>3.3526252704275898</v>
      </c>
      <c r="S265" s="7">
        <v>3.3107244812555798</v>
      </c>
      <c r="T265" s="7">
        <v>3.25553322588561</v>
      </c>
      <c r="U265" s="7">
        <v>3.2253573903682602</v>
      </c>
      <c r="V265" s="7">
        <v>3.1871341159754398</v>
      </c>
      <c r="W265" s="7">
        <v>3.14093657027541</v>
      </c>
      <c r="X265" s="7">
        <v>3.0863943202949198</v>
      </c>
      <c r="Y265" s="7">
        <v>3.02384895902718</v>
      </c>
      <c r="Z265" s="7">
        <v>2.9891726221496602</v>
      </c>
      <c r="AA265" s="7">
        <v>2.9449149193857602</v>
      </c>
      <c r="AB265" s="7">
        <v>2.89315926610346</v>
      </c>
      <c r="AC265" s="7">
        <v>2.8359124914089602</v>
      </c>
      <c r="AD265" s="7">
        <v>2.7746045177820098</v>
      </c>
      <c r="AE265" s="7">
        <v>2.7334877829022899</v>
      </c>
      <c r="AF265" s="7">
        <v>2.6883147066912998</v>
      </c>
      <c r="AG265" s="7">
        <v>2.6393778989982399</v>
      </c>
      <c r="AH265" s="7">
        <v>2.58641006393947</v>
      </c>
      <c r="AI265" s="7">
        <v>2.5299075755211802</v>
      </c>
      <c r="AJ265" s="7">
        <v>2.6143859385582502</v>
      </c>
      <c r="AK265" s="7">
        <v>2.7081581160639199</v>
      </c>
      <c r="AL265" s="7">
        <v>2.8112942893966602</v>
      </c>
      <c r="AM265" s="7">
        <v>2.9255862499565501</v>
      </c>
      <c r="AN265" s="7">
        <v>3.0525003998105098</v>
      </c>
      <c r="AO265" s="7">
        <v>2.9961910300380001</v>
      </c>
      <c r="AP265" s="7">
        <v>2.9424998065808601</v>
      </c>
      <c r="AQ265" s="7">
        <v>2.8905412724745001</v>
      </c>
      <c r="AR265" s="7">
        <v>2.8381701502658001</v>
      </c>
      <c r="AS265" s="7">
        <v>2.7849904923134301</v>
      </c>
      <c r="AT265" s="7">
        <v>2.7678126803142198</v>
      </c>
      <c r="AU265" s="7">
        <v>2.74403317643957</v>
      </c>
      <c r="AV265" s="7">
        <v>2.71702923360548</v>
      </c>
      <c r="AW265" s="7">
        <v>2.6902628635741701</v>
      </c>
      <c r="AX265" s="7">
        <v>2.6653657863129001</v>
      </c>
      <c r="AY265" s="7">
        <v>2.6616029682642499</v>
      </c>
      <c r="AZ265" s="7">
        <v>2.6576088399326898</v>
      </c>
      <c r="BA265" s="7">
        <v>2.65534498079814</v>
      </c>
      <c r="BB265" s="7">
        <v>2.6567408908860402</v>
      </c>
      <c r="BC265" s="7">
        <v>2.6630872877415999</v>
      </c>
      <c r="BD265" s="7">
        <v>2.6904405435779601</v>
      </c>
      <c r="BE265" s="7">
        <v>2.7189684968580701</v>
      </c>
      <c r="BF265" s="7">
        <v>2.7470195480522199</v>
      </c>
      <c r="BG265" s="7">
        <v>2.7727628552071901</v>
      </c>
      <c r="BH265" s="7">
        <v>2.7959132895454402</v>
      </c>
      <c r="BI265" s="7">
        <v>2.8256519531947002</v>
      </c>
      <c r="BJ265" s="7">
        <v>2.85163700902815</v>
      </c>
      <c r="BK265" s="7">
        <v>2.8762697560445201</v>
      </c>
      <c r="BL265" s="7">
        <v>2.9021406750899299</v>
      </c>
    </row>
    <row r="266" spans="1:64">
      <c r="A266" s="7" t="s">
        <v>422</v>
      </c>
      <c r="B266" s="7" t="s">
        <v>894</v>
      </c>
      <c r="C266" s="7" t="s">
        <v>528</v>
      </c>
      <c r="D266" s="7" t="s">
        <v>529</v>
      </c>
      <c r="E266" s="7">
        <v>3.86569698897768</v>
      </c>
      <c r="F266" s="7">
        <v>3.8773700845551802</v>
      </c>
      <c r="G266" s="7">
        <v>3.8806338180062299</v>
      </c>
      <c r="H266" s="7">
        <v>3.8752253209967602</v>
      </c>
      <c r="I266" s="7">
        <v>3.86095547664419</v>
      </c>
      <c r="J266" s="7">
        <v>3.8383291356374798</v>
      </c>
      <c r="K266" s="7">
        <v>3.8300302942692301</v>
      </c>
      <c r="L266" s="7">
        <v>3.8123006063057998</v>
      </c>
      <c r="M266" s="7">
        <v>3.791115953022</v>
      </c>
      <c r="N266" s="7">
        <v>3.7726840830244601</v>
      </c>
      <c r="O266" s="7">
        <v>3.7602601856946798</v>
      </c>
      <c r="P266" s="7">
        <v>3.77746641546885</v>
      </c>
      <c r="Q266" s="7">
        <v>3.7939337950101901</v>
      </c>
      <c r="R266" s="7">
        <v>3.80751988690383</v>
      </c>
      <c r="S266" s="7">
        <v>3.8157111239814698</v>
      </c>
      <c r="T266" s="7">
        <v>3.8180704910029002</v>
      </c>
      <c r="U266" s="7">
        <v>3.83856600686584</v>
      </c>
      <c r="V266" s="7">
        <v>3.8510756785462799</v>
      </c>
      <c r="W266" s="7">
        <v>3.8576894881584498</v>
      </c>
      <c r="X266" s="7">
        <v>3.8599728612025901</v>
      </c>
      <c r="Y266" s="7">
        <v>3.8589554721684398</v>
      </c>
      <c r="Z266" s="7">
        <v>3.8825895780613502</v>
      </c>
      <c r="AA266" s="7">
        <v>3.8967082678174498</v>
      </c>
      <c r="AB266" s="7">
        <v>3.9025438606057401</v>
      </c>
      <c r="AC266" s="7">
        <v>3.9015321877897202</v>
      </c>
      <c r="AD266" s="7">
        <v>3.8952137702174201</v>
      </c>
      <c r="AE266" s="7">
        <v>3.91351755240402</v>
      </c>
      <c r="AF266" s="7">
        <v>3.9274060348080799</v>
      </c>
      <c r="AG266" s="7">
        <v>3.9392427130590799</v>
      </c>
      <c r="AH266" s="7">
        <v>3.9515224721368298</v>
      </c>
      <c r="AI266" s="7">
        <v>3.96682828490226</v>
      </c>
      <c r="AJ266" s="7">
        <v>4.0184787752575302</v>
      </c>
      <c r="AK266" s="7">
        <v>4.0777959448143797</v>
      </c>
      <c r="AL266" s="7">
        <v>4.1452146213769803</v>
      </c>
      <c r="AM266" s="7">
        <v>4.2208054179193502</v>
      </c>
      <c r="AN266" s="7">
        <v>4.3053441908797696</v>
      </c>
      <c r="AO266" s="7">
        <v>4.3599690357789997</v>
      </c>
      <c r="AP266" s="7">
        <v>4.4062825669094501</v>
      </c>
      <c r="AQ266" s="7">
        <v>4.4465464927867799</v>
      </c>
      <c r="AR266" s="7">
        <v>4.4826348939792604</v>
      </c>
      <c r="AS266" s="7">
        <v>4.5157338239253804</v>
      </c>
      <c r="AT266" s="7">
        <v>4.5542198359431403</v>
      </c>
      <c r="AU266" s="7">
        <v>4.5817663455542004</v>
      </c>
      <c r="AV266" s="7">
        <v>4.6000641791866403</v>
      </c>
      <c r="AW266" s="7">
        <v>4.6098980347676903</v>
      </c>
      <c r="AX266" s="7">
        <v>4.6118406074309704</v>
      </c>
      <c r="AY266" s="7">
        <v>4.6626917408998096</v>
      </c>
      <c r="AZ266" s="7">
        <v>4.7030198173407198</v>
      </c>
      <c r="BA266" s="7">
        <v>4.7317095836554799</v>
      </c>
      <c r="BB266" s="7">
        <v>4.7474661286897497</v>
      </c>
      <c r="BC266" s="7">
        <v>4.7510625581008696</v>
      </c>
      <c r="BD266" s="7">
        <v>4.79969571428063</v>
      </c>
      <c r="BE266" s="7">
        <v>4.8448120857368204</v>
      </c>
      <c r="BF266" s="7">
        <v>4.8931232501739101</v>
      </c>
      <c r="BG266" s="7">
        <v>4.9529531891813399</v>
      </c>
      <c r="BH266" s="7">
        <v>5.0294326038752502</v>
      </c>
      <c r="BI266" s="7">
        <v>5.1222194930561598</v>
      </c>
      <c r="BJ266" s="7">
        <v>5.2191786261986497</v>
      </c>
      <c r="BK266" s="7">
        <v>5.3180050054230197</v>
      </c>
      <c r="BL266" s="7">
        <v>5.4152556077903302</v>
      </c>
    </row>
    <row r="267" spans="1:64">
      <c r="A267" s="7" t="s">
        <v>255</v>
      </c>
      <c r="B267" s="7" t="s">
        <v>895</v>
      </c>
      <c r="C267" s="7" t="s">
        <v>528</v>
      </c>
      <c r="D267" s="7" t="s">
        <v>529</v>
      </c>
      <c r="E267" s="7">
        <v>2.5471086135882302</v>
      </c>
      <c r="F267" s="7">
        <v>2.54647983822163</v>
      </c>
      <c r="G267" s="7">
        <v>2.5473448545535402</v>
      </c>
      <c r="H267" s="7">
        <v>2.54739139026649</v>
      </c>
      <c r="I267" s="7">
        <v>2.5445157430397698</v>
      </c>
      <c r="J267" s="7">
        <v>2.5382975434005202</v>
      </c>
      <c r="K267" s="7">
        <v>2.5494608163326302</v>
      </c>
      <c r="L267" s="7">
        <v>2.5570628612383799</v>
      </c>
      <c r="M267" s="7">
        <v>2.56132376867629</v>
      </c>
      <c r="N267" s="7">
        <v>2.56145970823632</v>
      </c>
      <c r="O267" s="7">
        <v>2.5576043648020002</v>
      </c>
      <c r="P267" s="7">
        <v>2.5688410695995398</v>
      </c>
      <c r="Q267" s="7">
        <v>2.5723583541527901</v>
      </c>
      <c r="R267" s="7">
        <v>2.57042575179466</v>
      </c>
      <c r="S267" s="7">
        <v>2.5656848983117699</v>
      </c>
      <c r="T267" s="7">
        <v>2.5593922095902699</v>
      </c>
      <c r="U267" s="7">
        <v>2.5606792959584199</v>
      </c>
      <c r="V267" s="7">
        <v>2.5591446167486298</v>
      </c>
      <c r="W267" s="7">
        <v>2.55474225631471</v>
      </c>
      <c r="X267" s="7">
        <v>2.5470378291622602</v>
      </c>
      <c r="Y267" s="7">
        <v>2.5366787284308701</v>
      </c>
      <c r="Z267" s="7">
        <v>2.53847579155414</v>
      </c>
      <c r="AA267" s="7">
        <v>2.5365216991623201</v>
      </c>
      <c r="AB267" s="7">
        <v>2.53215253020866</v>
      </c>
      <c r="AC267" s="7">
        <v>2.52656852007151</v>
      </c>
      <c r="AD267" s="7">
        <v>2.52091930998452</v>
      </c>
      <c r="AE267" s="7">
        <v>2.5295338485447498</v>
      </c>
      <c r="AF267" s="7">
        <v>2.5341262800194801</v>
      </c>
      <c r="AG267" s="7">
        <v>2.53574660037969</v>
      </c>
      <c r="AH267" s="7">
        <v>2.5354066805154098</v>
      </c>
      <c r="AI267" s="7">
        <v>2.5337679151458099</v>
      </c>
      <c r="AJ267" s="7">
        <v>2.5356095852670499</v>
      </c>
      <c r="AK267" s="7">
        <v>2.5309101614216001</v>
      </c>
      <c r="AL267" s="7">
        <v>2.5200063859630801</v>
      </c>
      <c r="AM267" s="7">
        <v>2.5027452890389101</v>
      </c>
      <c r="AN267" s="7">
        <v>2.4791551399329399</v>
      </c>
      <c r="AO267" s="7">
        <v>2.4770943666162601</v>
      </c>
      <c r="AP267" s="7">
        <v>2.46706236938804</v>
      </c>
      <c r="AQ267" s="7">
        <v>2.44939530588226</v>
      </c>
      <c r="AR267" s="7">
        <v>2.4243826352407898</v>
      </c>
      <c r="AS267" s="7">
        <v>2.3923995751129201</v>
      </c>
      <c r="AT267" s="7">
        <v>2.37809960968718</v>
      </c>
      <c r="AU267" s="7">
        <v>2.3553236700463298</v>
      </c>
      <c r="AV267" s="7">
        <v>2.3244823125126</v>
      </c>
      <c r="AW267" s="7">
        <v>2.2858989136707701</v>
      </c>
      <c r="AX267" s="7">
        <v>2.24009334488392</v>
      </c>
      <c r="AY267" s="7">
        <v>2.21832414206777</v>
      </c>
      <c r="AZ267" s="7">
        <v>2.1914094248736999</v>
      </c>
      <c r="BA267" s="7">
        <v>2.1596167032337599</v>
      </c>
      <c r="BB267" s="7">
        <v>2.1231710086439501</v>
      </c>
      <c r="BC267" s="7">
        <v>2.0825028164078399</v>
      </c>
      <c r="BD267" s="7">
        <v>2.0811579209115099</v>
      </c>
      <c r="BE267" s="7">
        <v>2.0771855113842599</v>
      </c>
      <c r="BF267" s="7">
        <v>2.0712296161790702</v>
      </c>
      <c r="BG267" s="7">
        <v>2.0641712730071302</v>
      </c>
      <c r="BH267" s="7">
        <v>2.0567200405608301</v>
      </c>
      <c r="BI267" s="7">
        <v>2.0707053484660798</v>
      </c>
      <c r="BJ267" s="7">
        <v>2.0848069305553101</v>
      </c>
      <c r="BK267" s="7">
        <v>2.09967802593266</v>
      </c>
      <c r="BL267" s="7">
        <v>2.1153147382877702</v>
      </c>
    </row>
    <row r="268" spans="1:64">
      <c r="A268" s="7" t="s">
        <v>241</v>
      </c>
      <c r="B268" s="7" t="s">
        <v>896</v>
      </c>
      <c r="C268" s="7" t="s">
        <v>528</v>
      </c>
      <c r="D268" s="7" t="s">
        <v>529</v>
      </c>
      <c r="E268" s="7">
        <v>3.2626531073182998</v>
      </c>
      <c r="F268" s="7">
        <v>3.2633006524399</v>
      </c>
      <c r="G268" s="7">
        <v>3.2449486915852899</v>
      </c>
      <c r="H268" s="7">
        <v>3.21449647572011</v>
      </c>
      <c r="I268" s="7">
        <v>3.1809951788873199</v>
      </c>
      <c r="J268" s="7">
        <v>3.1480525150312801</v>
      </c>
      <c r="K268" s="7">
        <v>3.12712575791888</v>
      </c>
      <c r="L268" s="7">
        <v>3.1036478935325502</v>
      </c>
      <c r="M268" s="7">
        <v>3.07658624020773</v>
      </c>
      <c r="N268" s="7">
        <v>3.04272639428783</v>
      </c>
      <c r="O268" s="7">
        <v>3.00175656414465</v>
      </c>
      <c r="P268" s="7">
        <v>2.9772235877350002</v>
      </c>
      <c r="Q268" s="7">
        <v>2.9454110224851999</v>
      </c>
      <c r="R268" s="7">
        <v>2.9081314780580101</v>
      </c>
      <c r="S268" s="7">
        <v>2.8672288948334899</v>
      </c>
      <c r="T268" s="7">
        <v>2.8243014041429202</v>
      </c>
      <c r="U268" s="7">
        <v>2.8026000185465199</v>
      </c>
      <c r="V268" s="7">
        <v>2.7736600392055402</v>
      </c>
      <c r="W268" s="7">
        <v>2.7440435784476702</v>
      </c>
      <c r="X268" s="7">
        <v>2.7219186307083101</v>
      </c>
      <c r="Y268" s="7">
        <v>2.7109352559935598</v>
      </c>
      <c r="Z268" s="7">
        <v>2.7176148390397601</v>
      </c>
      <c r="AA268" s="7">
        <v>2.7360317436981401</v>
      </c>
      <c r="AB268" s="7">
        <v>2.7571287163616298</v>
      </c>
      <c r="AC268" s="7">
        <v>2.7690855521721001</v>
      </c>
      <c r="AD268" s="7">
        <v>2.7676970368535501</v>
      </c>
      <c r="AE268" s="7">
        <v>2.7620639622249601</v>
      </c>
      <c r="AF268" s="7">
        <v>2.7403530710954702</v>
      </c>
      <c r="AG268" s="7">
        <v>2.7122003223636599</v>
      </c>
      <c r="AH268" s="7">
        <v>2.68951133028136</v>
      </c>
      <c r="AI268" s="7">
        <v>2.6779306548307402</v>
      </c>
      <c r="AJ268" s="7">
        <v>2.6996174045582801</v>
      </c>
      <c r="AK268" s="7">
        <v>2.7270211959045598</v>
      </c>
      <c r="AL268" s="7">
        <v>2.7563368775650701</v>
      </c>
      <c r="AM268" s="7">
        <v>2.7815052446583799</v>
      </c>
      <c r="AN268" s="7">
        <v>2.8002191624467998</v>
      </c>
      <c r="AO268" s="7">
        <v>2.8548809020747101</v>
      </c>
      <c r="AP268" s="7">
        <v>2.8982492597339</v>
      </c>
      <c r="AQ268" s="7">
        <v>2.9331564495390898</v>
      </c>
      <c r="AR268" s="7">
        <v>2.9634130693624701</v>
      </c>
      <c r="AS268" s="7">
        <v>2.9904110406475599</v>
      </c>
      <c r="AT268" s="7">
        <v>3.0330225461203399</v>
      </c>
      <c r="AU268" s="7">
        <v>3.0654936428679598</v>
      </c>
      <c r="AV268" s="7">
        <v>3.0890342226952199</v>
      </c>
      <c r="AW268" s="7">
        <v>3.1044237262302801</v>
      </c>
      <c r="AX268" s="7">
        <v>3.1110819272716799</v>
      </c>
      <c r="AY268" s="7">
        <v>3.1346409618500801</v>
      </c>
      <c r="AZ268" s="7">
        <v>3.1502158711519201</v>
      </c>
      <c r="BA268" s="7">
        <v>3.1503894043312899</v>
      </c>
      <c r="BB268" s="7">
        <v>3.1255528073513101</v>
      </c>
      <c r="BC268" s="7">
        <v>3.0719129721131901</v>
      </c>
      <c r="BD268" s="7">
        <v>3.0392136942136201</v>
      </c>
      <c r="BE268" s="7">
        <v>2.9877889311216399</v>
      </c>
      <c r="BF268" s="7">
        <v>2.9290792099965999</v>
      </c>
      <c r="BG268" s="7">
        <v>2.8785341437038401</v>
      </c>
      <c r="BH268" s="7">
        <v>2.8441950920288899</v>
      </c>
      <c r="BI268" s="7">
        <v>2.86177852824712</v>
      </c>
      <c r="BJ268" s="7">
        <v>2.8961911187331002</v>
      </c>
      <c r="BK268" s="7">
        <v>2.9395236530011299</v>
      </c>
      <c r="BL268" s="7">
        <v>2.9806080625078</v>
      </c>
    </row>
  </sheetData>
  <autoFilter ref="A4:BM268" xr:uid="{00000000-0009-0000-0000-000003000000}"/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268"/>
  <sheetViews>
    <sheetView topLeftCell="A66" workbookViewId="0">
      <selection activeCell="A84" sqref="A84"/>
    </sheetView>
  </sheetViews>
  <sheetFormatPr baseColWidth="10" defaultColWidth="8.83203125" defaultRowHeight="15"/>
  <cols>
    <col min="1" max="1" width="44" style="7" customWidth="1"/>
    <col min="2" max="2" width="25.6640625" style="7" customWidth="1"/>
    <col min="3" max="3" width="33.6640625" style="7" customWidth="1"/>
    <col min="4" max="4" width="16" style="7" customWidth="1"/>
    <col min="5" max="64" width="11.5" style="7" customWidth="1"/>
    <col min="65" max="65" width="5" style="7" customWidth="1"/>
    <col min="66" max="256" width="9.1640625" style="7" customWidth="1"/>
    <col min="257" max="257" width="44" style="7" customWidth="1"/>
    <col min="258" max="258" width="25.6640625" style="7" customWidth="1"/>
    <col min="259" max="259" width="33.6640625" style="7" customWidth="1"/>
    <col min="260" max="260" width="16" style="7" customWidth="1"/>
    <col min="261" max="320" width="11.5" style="7" customWidth="1"/>
    <col min="321" max="321" width="5" style="7" customWidth="1"/>
    <col min="322" max="512" width="9.1640625" style="7" customWidth="1"/>
    <col min="513" max="513" width="44" style="7" customWidth="1"/>
    <col min="514" max="514" width="25.6640625" style="7" customWidth="1"/>
    <col min="515" max="515" width="33.6640625" style="7" customWidth="1"/>
    <col min="516" max="516" width="16" style="7" customWidth="1"/>
    <col min="517" max="576" width="11.5" style="7" customWidth="1"/>
    <col min="577" max="577" width="5" style="7" customWidth="1"/>
    <col min="578" max="768" width="9.1640625" style="7" customWidth="1"/>
    <col min="769" max="769" width="44" style="7" customWidth="1"/>
    <col min="770" max="770" width="25.6640625" style="7" customWidth="1"/>
    <col min="771" max="771" width="33.6640625" style="7" customWidth="1"/>
    <col min="772" max="772" width="16" style="7" customWidth="1"/>
    <col min="773" max="832" width="11.5" style="7" customWidth="1"/>
    <col min="833" max="833" width="5" style="7" customWidth="1"/>
    <col min="834" max="1024" width="9.1640625" style="7" customWidth="1"/>
    <col min="1025" max="1025" width="44" style="7" customWidth="1"/>
    <col min="1026" max="1026" width="25.6640625" style="7" customWidth="1"/>
    <col min="1027" max="1027" width="33.6640625" style="7" customWidth="1"/>
    <col min="1028" max="1028" width="16" style="7" customWidth="1"/>
    <col min="1029" max="1088" width="11.5" style="7" customWidth="1"/>
    <col min="1089" max="1089" width="5" style="7" customWidth="1"/>
    <col min="1090" max="1280" width="9.1640625" style="7" customWidth="1"/>
    <col min="1281" max="1281" width="44" style="7" customWidth="1"/>
    <col min="1282" max="1282" width="25.6640625" style="7" customWidth="1"/>
    <col min="1283" max="1283" width="33.6640625" style="7" customWidth="1"/>
    <col min="1284" max="1284" width="16" style="7" customWidth="1"/>
    <col min="1285" max="1344" width="11.5" style="7" customWidth="1"/>
    <col min="1345" max="1345" width="5" style="7" customWidth="1"/>
    <col min="1346" max="1536" width="9.1640625" style="7" customWidth="1"/>
    <col min="1537" max="1537" width="44" style="7" customWidth="1"/>
    <col min="1538" max="1538" width="25.6640625" style="7" customWidth="1"/>
    <col min="1539" max="1539" width="33.6640625" style="7" customWidth="1"/>
    <col min="1540" max="1540" width="16" style="7" customWidth="1"/>
    <col min="1541" max="1600" width="11.5" style="7" customWidth="1"/>
    <col min="1601" max="1601" width="5" style="7" customWidth="1"/>
    <col min="1602" max="1792" width="9.1640625" style="7" customWidth="1"/>
    <col min="1793" max="1793" width="44" style="7" customWidth="1"/>
    <col min="1794" max="1794" width="25.6640625" style="7" customWidth="1"/>
    <col min="1795" max="1795" width="33.6640625" style="7" customWidth="1"/>
    <col min="1796" max="1796" width="16" style="7" customWidth="1"/>
    <col min="1797" max="1856" width="11.5" style="7" customWidth="1"/>
    <col min="1857" max="1857" width="5" style="7" customWidth="1"/>
    <col min="1858" max="2048" width="9.1640625" style="7" customWidth="1"/>
    <col min="2049" max="2049" width="44" style="7" customWidth="1"/>
    <col min="2050" max="2050" width="25.6640625" style="7" customWidth="1"/>
    <col min="2051" max="2051" width="33.6640625" style="7" customWidth="1"/>
    <col min="2052" max="2052" width="16" style="7" customWidth="1"/>
    <col min="2053" max="2112" width="11.5" style="7" customWidth="1"/>
    <col min="2113" max="2113" width="5" style="7" customWidth="1"/>
    <col min="2114" max="2304" width="9.1640625" style="7" customWidth="1"/>
    <col min="2305" max="2305" width="44" style="7" customWidth="1"/>
    <col min="2306" max="2306" width="25.6640625" style="7" customWidth="1"/>
    <col min="2307" max="2307" width="33.6640625" style="7" customWidth="1"/>
    <col min="2308" max="2308" width="16" style="7" customWidth="1"/>
    <col min="2309" max="2368" width="11.5" style="7" customWidth="1"/>
    <col min="2369" max="2369" width="5" style="7" customWidth="1"/>
    <col min="2370" max="2560" width="9.1640625" style="7" customWidth="1"/>
    <col min="2561" max="2561" width="44" style="7" customWidth="1"/>
    <col min="2562" max="2562" width="25.6640625" style="7" customWidth="1"/>
    <col min="2563" max="2563" width="33.6640625" style="7" customWidth="1"/>
    <col min="2564" max="2564" width="16" style="7" customWidth="1"/>
    <col min="2565" max="2624" width="11.5" style="7" customWidth="1"/>
    <col min="2625" max="2625" width="5" style="7" customWidth="1"/>
    <col min="2626" max="2816" width="9.1640625" style="7" customWidth="1"/>
    <col min="2817" max="2817" width="44" style="7" customWidth="1"/>
    <col min="2818" max="2818" width="25.6640625" style="7" customWidth="1"/>
    <col min="2819" max="2819" width="33.6640625" style="7" customWidth="1"/>
    <col min="2820" max="2820" width="16" style="7" customWidth="1"/>
    <col min="2821" max="2880" width="11.5" style="7" customWidth="1"/>
    <col min="2881" max="2881" width="5" style="7" customWidth="1"/>
    <col min="2882" max="3072" width="9.1640625" style="7" customWidth="1"/>
    <col min="3073" max="3073" width="44" style="7" customWidth="1"/>
    <col min="3074" max="3074" width="25.6640625" style="7" customWidth="1"/>
    <col min="3075" max="3075" width="33.6640625" style="7" customWidth="1"/>
    <col min="3076" max="3076" width="16" style="7" customWidth="1"/>
    <col min="3077" max="3136" width="11.5" style="7" customWidth="1"/>
    <col min="3137" max="3137" width="5" style="7" customWidth="1"/>
    <col min="3138" max="3328" width="9.1640625" style="7" customWidth="1"/>
    <col min="3329" max="3329" width="44" style="7" customWidth="1"/>
    <col min="3330" max="3330" width="25.6640625" style="7" customWidth="1"/>
    <col min="3331" max="3331" width="33.6640625" style="7" customWidth="1"/>
    <col min="3332" max="3332" width="16" style="7" customWidth="1"/>
    <col min="3333" max="3392" width="11.5" style="7" customWidth="1"/>
    <col min="3393" max="3393" width="5" style="7" customWidth="1"/>
    <col min="3394" max="3584" width="9.1640625" style="7" customWidth="1"/>
    <col min="3585" max="3585" width="44" style="7" customWidth="1"/>
    <col min="3586" max="3586" width="25.6640625" style="7" customWidth="1"/>
    <col min="3587" max="3587" width="33.6640625" style="7" customWidth="1"/>
    <col min="3588" max="3588" width="16" style="7" customWidth="1"/>
    <col min="3589" max="3648" width="11.5" style="7" customWidth="1"/>
    <col min="3649" max="3649" width="5" style="7" customWidth="1"/>
    <col min="3650" max="3840" width="9.1640625" style="7" customWidth="1"/>
    <col min="3841" max="3841" width="44" style="7" customWidth="1"/>
    <col min="3842" max="3842" width="25.6640625" style="7" customWidth="1"/>
    <col min="3843" max="3843" width="33.6640625" style="7" customWidth="1"/>
    <col min="3844" max="3844" width="16" style="7" customWidth="1"/>
    <col min="3845" max="3904" width="11.5" style="7" customWidth="1"/>
    <col min="3905" max="3905" width="5" style="7" customWidth="1"/>
    <col min="3906" max="4096" width="9.1640625" style="7" customWidth="1"/>
    <col min="4097" max="4097" width="44" style="7" customWidth="1"/>
    <col min="4098" max="4098" width="25.6640625" style="7" customWidth="1"/>
    <col min="4099" max="4099" width="33.6640625" style="7" customWidth="1"/>
    <col min="4100" max="4100" width="16" style="7" customWidth="1"/>
    <col min="4101" max="4160" width="11.5" style="7" customWidth="1"/>
    <col min="4161" max="4161" width="5" style="7" customWidth="1"/>
    <col min="4162" max="4352" width="9.1640625" style="7" customWidth="1"/>
    <col min="4353" max="4353" width="44" style="7" customWidth="1"/>
    <col min="4354" max="4354" width="25.6640625" style="7" customWidth="1"/>
    <col min="4355" max="4355" width="33.6640625" style="7" customWidth="1"/>
    <col min="4356" max="4356" width="16" style="7" customWidth="1"/>
    <col min="4357" max="4416" width="11.5" style="7" customWidth="1"/>
    <col min="4417" max="4417" width="5" style="7" customWidth="1"/>
    <col min="4418" max="4608" width="9.1640625" style="7" customWidth="1"/>
    <col min="4609" max="4609" width="44" style="7" customWidth="1"/>
    <col min="4610" max="4610" width="25.6640625" style="7" customWidth="1"/>
    <col min="4611" max="4611" width="33.6640625" style="7" customWidth="1"/>
    <col min="4612" max="4612" width="16" style="7" customWidth="1"/>
    <col min="4613" max="4672" width="11.5" style="7" customWidth="1"/>
    <col min="4673" max="4673" width="5" style="7" customWidth="1"/>
    <col min="4674" max="4864" width="9.1640625" style="7" customWidth="1"/>
    <col min="4865" max="4865" width="44" style="7" customWidth="1"/>
    <col min="4866" max="4866" width="25.6640625" style="7" customWidth="1"/>
    <col min="4867" max="4867" width="33.6640625" style="7" customWidth="1"/>
    <col min="4868" max="4868" width="16" style="7" customWidth="1"/>
    <col min="4869" max="4928" width="11.5" style="7" customWidth="1"/>
    <col min="4929" max="4929" width="5" style="7" customWidth="1"/>
    <col min="4930" max="5120" width="9.1640625" style="7" customWidth="1"/>
    <col min="5121" max="5121" width="44" style="7" customWidth="1"/>
    <col min="5122" max="5122" width="25.6640625" style="7" customWidth="1"/>
    <col min="5123" max="5123" width="33.6640625" style="7" customWidth="1"/>
    <col min="5124" max="5124" width="16" style="7" customWidth="1"/>
    <col min="5125" max="5184" width="11.5" style="7" customWidth="1"/>
    <col min="5185" max="5185" width="5" style="7" customWidth="1"/>
    <col min="5186" max="5376" width="9.1640625" style="7" customWidth="1"/>
    <col min="5377" max="5377" width="44" style="7" customWidth="1"/>
    <col min="5378" max="5378" width="25.6640625" style="7" customWidth="1"/>
    <col min="5379" max="5379" width="33.6640625" style="7" customWidth="1"/>
    <col min="5380" max="5380" width="16" style="7" customWidth="1"/>
    <col min="5381" max="5440" width="11.5" style="7" customWidth="1"/>
    <col min="5441" max="5441" width="5" style="7" customWidth="1"/>
    <col min="5442" max="5632" width="9.1640625" style="7" customWidth="1"/>
    <col min="5633" max="5633" width="44" style="7" customWidth="1"/>
    <col min="5634" max="5634" width="25.6640625" style="7" customWidth="1"/>
    <col min="5635" max="5635" width="33.6640625" style="7" customWidth="1"/>
    <col min="5636" max="5636" width="16" style="7" customWidth="1"/>
    <col min="5637" max="5696" width="11.5" style="7" customWidth="1"/>
    <col min="5697" max="5697" width="5" style="7" customWidth="1"/>
    <col min="5698" max="5888" width="9.1640625" style="7" customWidth="1"/>
    <col min="5889" max="5889" width="44" style="7" customWidth="1"/>
    <col min="5890" max="5890" width="25.6640625" style="7" customWidth="1"/>
    <col min="5891" max="5891" width="33.6640625" style="7" customWidth="1"/>
    <col min="5892" max="5892" width="16" style="7" customWidth="1"/>
    <col min="5893" max="5952" width="11.5" style="7" customWidth="1"/>
    <col min="5953" max="5953" width="5" style="7" customWidth="1"/>
    <col min="5954" max="6144" width="9.1640625" style="7" customWidth="1"/>
    <col min="6145" max="6145" width="44" style="7" customWidth="1"/>
    <col min="6146" max="6146" width="25.6640625" style="7" customWidth="1"/>
    <col min="6147" max="6147" width="33.6640625" style="7" customWidth="1"/>
    <col min="6148" max="6148" width="16" style="7" customWidth="1"/>
    <col min="6149" max="6208" width="11.5" style="7" customWidth="1"/>
    <col min="6209" max="6209" width="5" style="7" customWidth="1"/>
    <col min="6210" max="6400" width="9.1640625" style="7" customWidth="1"/>
    <col min="6401" max="6401" width="44" style="7" customWidth="1"/>
    <col min="6402" max="6402" width="25.6640625" style="7" customWidth="1"/>
    <col min="6403" max="6403" width="33.6640625" style="7" customWidth="1"/>
    <col min="6404" max="6404" width="16" style="7" customWidth="1"/>
    <col min="6405" max="6464" width="11.5" style="7" customWidth="1"/>
    <col min="6465" max="6465" width="5" style="7" customWidth="1"/>
    <col min="6466" max="6656" width="9.1640625" style="7" customWidth="1"/>
    <col min="6657" max="6657" width="44" style="7" customWidth="1"/>
    <col min="6658" max="6658" width="25.6640625" style="7" customWidth="1"/>
    <col min="6659" max="6659" width="33.6640625" style="7" customWidth="1"/>
    <col min="6660" max="6660" width="16" style="7" customWidth="1"/>
    <col min="6661" max="6720" width="11.5" style="7" customWidth="1"/>
    <col min="6721" max="6721" width="5" style="7" customWidth="1"/>
    <col min="6722" max="6912" width="9.1640625" style="7" customWidth="1"/>
    <col min="6913" max="6913" width="44" style="7" customWidth="1"/>
    <col min="6914" max="6914" width="25.6640625" style="7" customWidth="1"/>
    <col min="6915" max="6915" width="33.6640625" style="7" customWidth="1"/>
    <col min="6916" max="6916" width="16" style="7" customWidth="1"/>
    <col min="6917" max="6976" width="11.5" style="7" customWidth="1"/>
    <col min="6977" max="6977" width="5" style="7" customWidth="1"/>
    <col min="6978" max="7168" width="9.1640625" style="7" customWidth="1"/>
    <col min="7169" max="7169" width="44" style="7" customWidth="1"/>
    <col min="7170" max="7170" width="25.6640625" style="7" customWidth="1"/>
    <col min="7171" max="7171" width="33.6640625" style="7" customWidth="1"/>
    <col min="7172" max="7172" width="16" style="7" customWidth="1"/>
    <col min="7173" max="7232" width="11.5" style="7" customWidth="1"/>
    <col min="7233" max="7233" width="5" style="7" customWidth="1"/>
    <col min="7234" max="7424" width="9.1640625" style="7" customWidth="1"/>
    <col min="7425" max="7425" width="44" style="7" customWidth="1"/>
    <col min="7426" max="7426" width="25.6640625" style="7" customWidth="1"/>
    <col min="7427" max="7427" width="33.6640625" style="7" customWidth="1"/>
    <col min="7428" max="7428" width="16" style="7" customWidth="1"/>
    <col min="7429" max="7488" width="11.5" style="7" customWidth="1"/>
    <col min="7489" max="7489" width="5" style="7" customWidth="1"/>
    <col min="7490" max="7680" width="9.1640625" style="7" customWidth="1"/>
    <col min="7681" max="7681" width="44" style="7" customWidth="1"/>
    <col min="7682" max="7682" width="25.6640625" style="7" customWidth="1"/>
    <col min="7683" max="7683" width="33.6640625" style="7" customWidth="1"/>
    <col min="7684" max="7684" width="16" style="7" customWidth="1"/>
    <col min="7685" max="7744" width="11.5" style="7" customWidth="1"/>
    <col min="7745" max="7745" width="5" style="7" customWidth="1"/>
    <col min="7746" max="7936" width="9.1640625" style="7" customWidth="1"/>
    <col min="7937" max="7937" width="44" style="7" customWidth="1"/>
    <col min="7938" max="7938" width="25.6640625" style="7" customWidth="1"/>
    <col min="7939" max="7939" width="33.6640625" style="7" customWidth="1"/>
    <col min="7940" max="7940" width="16" style="7" customWidth="1"/>
    <col min="7941" max="8000" width="11.5" style="7" customWidth="1"/>
    <col min="8001" max="8001" width="5" style="7" customWidth="1"/>
    <col min="8002" max="8192" width="9.1640625" style="7" customWidth="1"/>
    <col min="8193" max="8193" width="44" style="7" customWidth="1"/>
    <col min="8194" max="8194" width="25.6640625" style="7" customWidth="1"/>
    <col min="8195" max="8195" width="33.6640625" style="7" customWidth="1"/>
    <col min="8196" max="8196" width="16" style="7" customWidth="1"/>
    <col min="8197" max="8256" width="11.5" style="7" customWidth="1"/>
    <col min="8257" max="8257" width="5" style="7" customWidth="1"/>
    <col min="8258" max="8448" width="9.1640625" style="7" customWidth="1"/>
    <col min="8449" max="8449" width="44" style="7" customWidth="1"/>
    <col min="8450" max="8450" width="25.6640625" style="7" customWidth="1"/>
    <col min="8451" max="8451" width="33.6640625" style="7" customWidth="1"/>
    <col min="8452" max="8452" width="16" style="7" customWidth="1"/>
    <col min="8453" max="8512" width="11.5" style="7" customWidth="1"/>
    <col min="8513" max="8513" width="5" style="7" customWidth="1"/>
    <col min="8514" max="8704" width="9.1640625" style="7" customWidth="1"/>
    <col min="8705" max="8705" width="44" style="7" customWidth="1"/>
    <col min="8706" max="8706" width="25.6640625" style="7" customWidth="1"/>
    <col min="8707" max="8707" width="33.6640625" style="7" customWidth="1"/>
    <col min="8708" max="8708" width="16" style="7" customWidth="1"/>
    <col min="8709" max="8768" width="11.5" style="7" customWidth="1"/>
    <col min="8769" max="8769" width="5" style="7" customWidth="1"/>
    <col min="8770" max="8960" width="9.1640625" style="7" customWidth="1"/>
    <col min="8961" max="8961" width="44" style="7" customWidth="1"/>
    <col min="8962" max="8962" width="25.6640625" style="7" customWidth="1"/>
    <col min="8963" max="8963" width="33.6640625" style="7" customWidth="1"/>
    <col min="8964" max="8964" width="16" style="7" customWidth="1"/>
    <col min="8965" max="9024" width="11.5" style="7" customWidth="1"/>
    <col min="9025" max="9025" width="5" style="7" customWidth="1"/>
    <col min="9026" max="9216" width="9.1640625" style="7" customWidth="1"/>
    <col min="9217" max="9217" width="44" style="7" customWidth="1"/>
    <col min="9218" max="9218" width="25.6640625" style="7" customWidth="1"/>
    <col min="9219" max="9219" width="33.6640625" style="7" customWidth="1"/>
    <col min="9220" max="9220" width="16" style="7" customWidth="1"/>
    <col min="9221" max="9280" width="11.5" style="7" customWidth="1"/>
    <col min="9281" max="9281" width="5" style="7" customWidth="1"/>
    <col min="9282" max="9472" width="9.1640625" style="7" customWidth="1"/>
    <col min="9473" max="9473" width="44" style="7" customWidth="1"/>
    <col min="9474" max="9474" width="25.6640625" style="7" customWidth="1"/>
    <col min="9475" max="9475" width="33.6640625" style="7" customWidth="1"/>
    <col min="9476" max="9476" width="16" style="7" customWidth="1"/>
    <col min="9477" max="9536" width="11.5" style="7" customWidth="1"/>
    <col min="9537" max="9537" width="5" style="7" customWidth="1"/>
    <col min="9538" max="9728" width="9.1640625" style="7" customWidth="1"/>
    <col min="9729" max="9729" width="44" style="7" customWidth="1"/>
    <col min="9730" max="9730" width="25.6640625" style="7" customWidth="1"/>
    <col min="9731" max="9731" width="33.6640625" style="7" customWidth="1"/>
    <col min="9732" max="9732" width="16" style="7" customWidth="1"/>
    <col min="9733" max="9792" width="11.5" style="7" customWidth="1"/>
    <col min="9793" max="9793" width="5" style="7" customWidth="1"/>
    <col min="9794" max="9984" width="9.1640625" style="7" customWidth="1"/>
    <col min="9985" max="9985" width="44" style="7" customWidth="1"/>
    <col min="9986" max="9986" width="25.6640625" style="7" customWidth="1"/>
    <col min="9987" max="9987" width="33.6640625" style="7" customWidth="1"/>
    <col min="9988" max="9988" width="16" style="7" customWidth="1"/>
    <col min="9989" max="10048" width="11.5" style="7" customWidth="1"/>
    <col min="10049" max="10049" width="5" style="7" customWidth="1"/>
    <col min="10050" max="10240" width="9.1640625" style="7" customWidth="1"/>
    <col min="10241" max="10241" width="44" style="7" customWidth="1"/>
    <col min="10242" max="10242" width="25.6640625" style="7" customWidth="1"/>
    <col min="10243" max="10243" width="33.6640625" style="7" customWidth="1"/>
    <col min="10244" max="10244" width="16" style="7" customWidth="1"/>
    <col min="10245" max="10304" width="11.5" style="7" customWidth="1"/>
    <col min="10305" max="10305" width="5" style="7" customWidth="1"/>
    <col min="10306" max="10496" width="9.1640625" style="7" customWidth="1"/>
    <col min="10497" max="10497" width="44" style="7" customWidth="1"/>
    <col min="10498" max="10498" width="25.6640625" style="7" customWidth="1"/>
    <col min="10499" max="10499" width="33.6640625" style="7" customWidth="1"/>
    <col min="10500" max="10500" width="16" style="7" customWidth="1"/>
    <col min="10501" max="10560" width="11.5" style="7" customWidth="1"/>
    <col min="10561" max="10561" width="5" style="7" customWidth="1"/>
    <col min="10562" max="10752" width="9.1640625" style="7" customWidth="1"/>
    <col min="10753" max="10753" width="44" style="7" customWidth="1"/>
    <col min="10754" max="10754" width="25.6640625" style="7" customWidth="1"/>
    <col min="10755" max="10755" width="33.6640625" style="7" customWidth="1"/>
    <col min="10756" max="10756" width="16" style="7" customWidth="1"/>
    <col min="10757" max="10816" width="11.5" style="7" customWidth="1"/>
    <col min="10817" max="10817" width="5" style="7" customWidth="1"/>
    <col min="10818" max="11008" width="9.1640625" style="7" customWidth="1"/>
    <col min="11009" max="11009" width="44" style="7" customWidth="1"/>
    <col min="11010" max="11010" width="25.6640625" style="7" customWidth="1"/>
    <col min="11011" max="11011" width="33.6640625" style="7" customWidth="1"/>
    <col min="11012" max="11012" width="16" style="7" customWidth="1"/>
    <col min="11013" max="11072" width="11.5" style="7" customWidth="1"/>
    <col min="11073" max="11073" width="5" style="7" customWidth="1"/>
    <col min="11074" max="11264" width="9.1640625" style="7" customWidth="1"/>
    <col min="11265" max="11265" width="44" style="7" customWidth="1"/>
    <col min="11266" max="11266" width="25.6640625" style="7" customWidth="1"/>
    <col min="11267" max="11267" width="33.6640625" style="7" customWidth="1"/>
    <col min="11268" max="11268" width="16" style="7" customWidth="1"/>
    <col min="11269" max="11328" width="11.5" style="7" customWidth="1"/>
    <col min="11329" max="11329" width="5" style="7" customWidth="1"/>
    <col min="11330" max="11520" width="9.1640625" style="7" customWidth="1"/>
    <col min="11521" max="11521" width="44" style="7" customWidth="1"/>
    <col min="11522" max="11522" width="25.6640625" style="7" customWidth="1"/>
    <col min="11523" max="11523" width="33.6640625" style="7" customWidth="1"/>
    <col min="11524" max="11524" width="16" style="7" customWidth="1"/>
    <col min="11525" max="11584" width="11.5" style="7" customWidth="1"/>
    <col min="11585" max="11585" width="5" style="7" customWidth="1"/>
    <col min="11586" max="11776" width="9.1640625" style="7" customWidth="1"/>
    <col min="11777" max="11777" width="44" style="7" customWidth="1"/>
    <col min="11778" max="11778" width="25.6640625" style="7" customWidth="1"/>
    <col min="11779" max="11779" width="33.6640625" style="7" customWidth="1"/>
    <col min="11780" max="11780" width="16" style="7" customWidth="1"/>
    <col min="11781" max="11840" width="11.5" style="7" customWidth="1"/>
    <col min="11841" max="11841" width="5" style="7" customWidth="1"/>
    <col min="11842" max="12032" width="9.1640625" style="7" customWidth="1"/>
    <col min="12033" max="12033" width="44" style="7" customWidth="1"/>
    <col min="12034" max="12034" width="25.6640625" style="7" customWidth="1"/>
    <col min="12035" max="12035" width="33.6640625" style="7" customWidth="1"/>
    <col min="12036" max="12036" width="16" style="7" customWidth="1"/>
    <col min="12037" max="12096" width="11.5" style="7" customWidth="1"/>
    <col min="12097" max="12097" width="5" style="7" customWidth="1"/>
    <col min="12098" max="12288" width="9.1640625" style="7" customWidth="1"/>
    <col min="12289" max="12289" width="44" style="7" customWidth="1"/>
    <col min="12290" max="12290" width="25.6640625" style="7" customWidth="1"/>
    <col min="12291" max="12291" width="33.6640625" style="7" customWidth="1"/>
    <col min="12292" max="12292" width="16" style="7" customWidth="1"/>
    <col min="12293" max="12352" width="11.5" style="7" customWidth="1"/>
    <col min="12353" max="12353" width="5" style="7" customWidth="1"/>
    <col min="12354" max="12544" width="9.1640625" style="7" customWidth="1"/>
    <col min="12545" max="12545" width="44" style="7" customWidth="1"/>
    <col min="12546" max="12546" width="25.6640625" style="7" customWidth="1"/>
    <col min="12547" max="12547" width="33.6640625" style="7" customWidth="1"/>
    <col min="12548" max="12548" width="16" style="7" customWidth="1"/>
    <col min="12549" max="12608" width="11.5" style="7" customWidth="1"/>
    <col min="12609" max="12609" width="5" style="7" customWidth="1"/>
    <col min="12610" max="12800" width="9.1640625" style="7" customWidth="1"/>
    <col min="12801" max="12801" width="44" style="7" customWidth="1"/>
    <col min="12802" max="12802" width="25.6640625" style="7" customWidth="1"/>
    <col min="12803" max="12803" width="33.6640625" style="7" customWidth="1"/>
    <col min="12804" max="12804" width="16" style="7" customWidth="1"/>
    <col min="12805" max="12864" width="11.5" style="7" customWidth="1"/>
    <col min="12865" max="12865" width="5" style="7" customWidth="1"/>
    <col min="12866" max="13056" width="9.1640625" style="7" customWidth="1"/>
    <col min="13057" max="13057" width="44" style="7" customWidth="1"/>
    <col min="13058" max="13058" width="25.6640625" style="7" customWidth="1"/>
    <col min="13059" max="13059" width="33.6640625" style="7" customWidth="1"/>
    <col min="13060" max="13060" width="16" style="7" customWidth="1"/>
    <col min="13061" max="13120" width="11.5" style="7" customWidth="1"/>
    <col min="13121" max="13121" width="5" style="7" customWidth="1"/>
    <col min="13122" max="13312" width="9.1640625" style="7" customWidth="1"/>
    <col min="13313" max="13313" width="44" style="7" customWidth="1"/>
    <col min="13314" max="13314" width="25.6640625" style="7" customWidth="1"/>
    <col min="13315" max="13315" width="33.6640625" style="7" customWidth="1"/>
    <col min="13316" max="13316" width="16" style="7" customWidth="1"/>
    <col min="13317" max="13376" width="11.5" style="7" customWidth="1"/>
    <col min="13377" max="13377" width="5" style="7" customWidth="1"/>
    <col min="13378" max="13568" width="9.1640625" style="7" customWidth="1"/>
    <col min="13569" max="13569" width="44" style="7" customWidth="1"/>
    <col min="13570" max="13570" width="25.6640625" style="7" customWidth="1"/>
    <col min="13571" max="13571" width="33.6640625" style="7" customWidth="1"/>
    <col min="13572" max="13572" width="16" style="7" customWidth="1"/>
    <col min="13573" max="13632" width="11.5" style="7" customWidth="1"/>
    <col min="13633" max="13633" width="5" style="7" customWidth="1"/>
    <col min="13634" max="13824" width="9.1640625" style="7" customWidth="1"/>
    <col min="13825" max="13825" width="44" style="7" customWidth="1"/>
    <col min="13826" max="13826" width="25.6640625" style="7" customWidth="1"/>
    <col min="13827" max="13827" width="33.6640625" style="7" customWidth="1"/>
    <col min="13828" max="13828" width="16" style="7" customWidth="1"/>
    <col min="13829" max="13888" width="11.5" style="7" customWidth="1"/>
    <col min="13889" max="13889" width="5" style="7" customWidth="1"/>
    <col min="13890" max="14080" width="9.1640625" style="7" customWidth="1"/>
    <col min="14081" max="14081" width="44" style="7" customWidth="1"/>
    <col min="14082" max="14082" width="25.6640625" style="7" customWidth="1"/>
    <col min="14083" max="14083" width="33.6640625" style="7" customWidth="1"/>
    <col min="14084" max="14084" width="16" style="7" customWidth="1"/>
    <col min="14085" max="14144" width="11.5" style="7" customWidth="1"/>
    <col min="14145" max="14145" width="5" style="7" customWidth="1"/>
    <col min="14146" max="14336" width="9.1640625" style="7" customWidth="1"/>
    <col min="14337" max="14337" width="44" style="7" customWidth="1"/>
    <col min="14338" max="14338" width="25.6640625" style="7" customWidth="1"/>
    <col min="14339" max="14339" width="33.6640625" style="7" customWidth="1"/>
    <col min="14340" max="14340" width="16" style="7" customWidth="1"/>
    <col min="14341" max="14400" width="11.5" style="7" customWidth="1"/>
    <col min="14401" max="14401" width="5" style="7" customWidth="1"/>
    <col min="14402" max="14592" width="9.1640625" style="7" customWidth="1"/>
    <col min="14593" max="14593" width="44" style="7" customWidth="1"/>
    <col min="14594" max="14594" width="25.6640625" style="7" customWidth="1"/>
    <col min="14595" max="14595" width="33.6640625" style="7" customWidth="1"/>
    <col min="14596" max="14596" width="16" style="7" customWidth="1"/>
    <col min="14597" max="14656" width="11.5" style="7" customWidth="1"/>
    <col min="14657" max="14657" width="5" style="7" customWidth="1"/>
    <col min="14658" max="14848" width="9.1640625" style="7" customWidth="1"/>
    <col min="14849" max="14849" width="44" style="7" customWidth="1"/>
    <col min="14850" max="14850" width="25.6640625" style="7" customWidth="1"/>
    <col min="14851" max="14851" width="33.6640625" style="7" customWidth="1"/>
    <col min="14852" max="14852" width="16" style="7" customWidth="1"/>
    <col min="14853" max="14912" width="11.5" style="7" customWidth="1"/>
    <col min="14913" max="14913" width="5" style="7" customWidth="1"/>
    <col min="14914" max="15104" width="9.1640625" style="7" customWidth="1"/>
    <col min="15105" max="15105" width="44" style="7" customWidth="1"/>
    <col min="15106" max="15106" width="25.6640625" style="7" customWidth="1"/>
    <col min="15107" max="15107" width="33.6640625" style="7" customWidth="1"/>
    <col min="15108" max="15108" width="16" style="7" customWidth="1"/>
    <col min="15109" max="15168" width="11.5" style="7" customWidth="1"/>
    <col min="15169" max="15169" width="5" style="7" customWidth="1"/>
    <col min="15170" max="15360" width="9.1640625" style="7" customWidth="1"/>
    <col min="15361" max="15361" width="44" style="7" customWidth="1"/>
    <col min="15362" max="15362" width="25.6640625" style="7" customWidth="1"/>
    <col min="15363" max="15363" width="33.6640625" style="7" customWidth="1"/>
    <col min="15364" max="15364" width="16" style="7" customWidth="1"/>
    <col min="15365" max="15424" width="11.5" style="7" customWidth="1"/>
    <col min="15425" max="15425" width="5" style="7" customWidth="1"/>
    <col min="15426" max="15616" width="9.1640625" style="7" customWidth="1"/>
    <col min="15617" max="15617" width="44" style="7" customWidth="1"/>
    <col min="15618" max="15618" width="25.6640625" style="7" customWidth="1"/>
    <col min="15619" max="15619" width="33.6640625" style="7" customWidth="1"/>
    <col min="15620" max="15620" width="16" style="7" customWidth="1"/>
    <col min="15621" max="15680" width="11.5" style="7" customWidth="1"/>
    <col min="15681" max="15681" width="5" style="7" customWidth="1"/>
    <col min="15682" max="15872" width="9.1640625" style="7" customWidth="1"/>
    <col min="15873" max="15873" width="44" style="7" customWidth="1"/>
    <col min="15874" max="15874" width="25.6640625" style="7" customWidth="1"/>
    <col min="15875" max="15875" width="33.6640625" style="7" customWidth="1"/>
    <col min="15876" max="15876" width="16" style="7" customWidth="1"/>
    <col min="15877" max="15936" width="11.5" style="7" customWidth="1"/>
    <col min="15937" max="15937" width="5" style="7" customWidth="1"/>
    <col min="15938" max="16128" width="9.1640625" style="7" customWidth="1"/>
    <col min="16129" max="16129" width="44" style="7" customWidth="1"/>
    <col min="16130" max="16130" width="25.6640625" style="7" customWidth="1"/>
    <col min="16131" max="16131" width="33.6640625" style="7" customWidth="1"/>
    <col min="16132" max="16132" width="16" style="7" customWidth="1"/>
    <col min="16133" max="16192" width="11.5" style="7" customWidth="1"/>
    <col min="16193" max="16193" width="5" style="7" customWidth="1"/>
    <col min="16194" max="16384" width="9.1640625" style="7" customWidth="1"/>
  </cols>
  <sheetData>
    <row r="1" spans="1:65">
      <c r="A1" s="7" t="s">
        <v>459</v>
      </c>
      <c r="B1" s="7" t="s">
        <v>460</v>
      </c>
    </row>
    <row r="2" spans="1:65">
      <c r="A2" s="7" t="s">
        <v>461</v>
      </c>
      <c r="B2" s="8">
        <v>44181</v>
      </c>
    </row>
    <row r="4" spans="1:65">
      <c r="A4" s="7" t="s">
        <v>462</v>
      </c>
      <c r="B4" s="7" t="s">
        <v>463</v>
      </c>
      <c r="C4" s="7" t="s">
        <v>464</v>
      </c>
      <c r="D4" s="7" t="s">
        <v>465</v>
      </c>
      <c r="E4" s="7" t="s">
        <v>466</v>
      </c>
      <c r="F4" s="7" t="s">
        <v>467</v>
      </c>
      <c r="G4" s="7" t="s">
        <v>468</v>
      </c>
      <c r="H4" s="7" t="s">
        <v>469</v>
      </c>
      <c r="I4" s="7" t="s">
        <v>470</v>
      </c>
      <c r="J4" s="7" t="s">
        <v>471</v>
      </c>
      <c r="K4" s="7" t="s">
        <v>472</v>
      </c>
      <c r="L4" s="7" t="s">
        <v>473</v>
      </c>
      <c r="M4" s="7" t="s">
        <v>474</v>
      </c>
      <c r="N4" s="7" t="s">
        <v>475</v>
      </c>
      <c r="O4" s="7" t="s">
        <v>476</v>
      </c>
      <c r="P4" s="7" t="s">
        <v>477</v>
      </c>
      <c r="Q4" s="7" t="s">
        <v>478</v>
      </c>
      <c r="R4" s="7" t="s">
        <v>479</v>
      </c>
      <c r="S4" s="7" t="s">
        <v>480</v>
      </c>
      <c r="T4" s="7" t="s">
        <v>481</v>
      </c>
      <c r="U4" s="7" t="s">
        <v>482</v>
      </c>
      <c r="V4" s="7" t="s">
        <v>483</v>
      </c>
      <c r="W4" s="7" t="s">
        <v>484</v>
      </c>
      <c r="X4" s="7" t="s">
        <v>485</v>
      </c>
      <c r="Y4" s="7" t="s">
        <v>486</v>
      </c>
      <c r="Z4" s="7" t="s">
        <v>487</v>
      </c>
      <c r="AA4" s="7" t="s">
        <v>488</v>
      </c>
      <c r="AB4" s="7" t="s">
        <v>489</v>
      </c>
      <c r="AC4" s="7" t="s">
        <v>490</v>
      </c>
      <c r="AD4" s="7" t="s">
        <v>491</v>
      </c>
      <c r="AE4" s="7" t="s">
        <v>492</v>
      </c>
      <c r="AF4" s="7" t="s">
        <v>493</v>
      </c>
      <c r="AG4" s="7" t="s">
        <v>494</v>
      </c>
      <c r="AH4" s="7" t="s">
        <v>495</v>
      </c>
      <c r="AI4" s="7" t="s">
        <v>496</v>
      </c>
      <c r="AJ4" s="7" t="s">
        <v>497</v>
      </c>
      <c r="AK4" s="7" t="s">
        <v>498</v>
      </c>
      <c r="AL4" s="7" t="s">
        <v>499</v>
      </c>
      <c r="AM4" s="7" t="s">
        <v>500</v>
      </c>
      <c r="AN4" s="7" t="s">
        <v>501</v>
      </c>
      <c r="AO4" s="7" t="s">
        <v>502</v>
      </c>
      <c r="AP4" s="7" t="s">
        <v>503</v>
      </c>
      <c r="AQ4" s="7" t="s">
        <v>504</v>
      </c>
      <c r="AR4" s="7" t="s">
        <v>505</v>
      </c>
      <c r="AS4" s="7" t="s">
        <v>506</v>
      </c>
      <c r="AT4" s="7" t="s">
        <v>507</v>
      </c>
      <c r="AU4" s="7" t="s">
        <v>508</v>
      </c>
      <c r="AV4" s="7" t="s">
        <v>509</v>
      </c>
      <c r="AW4" s="7" t="s">
        <v>510</v>
      </c>
      <c r="AX4" s="7" t="s">
        <v>511</v>
      </c>
      <c r="AY4" s="7" t="s">
        <v>512</v>
      </c>
      <c r="AZ4" s="7" t="s">
        <v>513</v>
      </c>
      <c r="BA4" s="7" t="s">
        <v>514</v>
      </c>
      <c r="BB4" s="7" t="s">
        <v>515</v>
      </c>
      <c r="BC4" s="7" t="s">
        <v>516</v>
      </c>
      <c r="BD4" s="7" t="s">
        <v>517</v>
      </c>
      <c r="BE4" s="7" t="s">
        <v>518</v>
      </c>
      <c r="BF4" s="7" t="s">
        <v>519</v>
      </c>
      <c r="BG4" s="7" t="s">
        <v>520</v>
      </c>
      <c r="BH4" s="7" t="s">
        <v>521</v>
      </c>
      <c r="BI4" s="7" t="s">
        <v>522</v>
      </c>
      <c r="BJ4" s="7" t="s">
        <v>523</v>
      </c>
      <c r="BK4" s="7" t="s">
        <v>524</v>
      </c>
      <c r="BL4" s="7" t="s">
        <v>525</v>
      </c>
      <c r="BM4" s="7" t="s">
        <v>526</v>
      </c>
    </row>
    <row r="5" spans="1:65">
      <c r="A5" s="7" t="s">
        <v>164</v>
      </c>
      <c r="B5" s="7" t="s">
        <v>527</v>
      </c>
      <c r="C5" s="7" t="s">
        <v>897</v>
      </c>
      <c r="D5" s="7" t="s">
        <v>898</v>
      </c>
      <c r="E5" s="7">
        <v>50.776000000000003</v>
      </c>
      <c r="F5" s="7">
        <v>50.761000000000003</v>
      </c>
      <c r="G5" s="7">
        <v>50.746000000000002</v>
      </c>
      <c r="H5" s="7">
        <v>50.73</v>
      </c>
      <c r="I5" s="7">
        <v>50.715000000000003</v>
      </c>
      <c r="J5" s="7">
        <v>50.7</v>
      </c>
      <c r="K5" s="7">
        <v>50.685000000000002</v>
      </c>
      <c r="L5" s="7">
        <v>50.67</v>
      </c>
      <c r="M5" s="7">
        <v>50.654000000000003</v>
      </c>
      <c r="N5" s="7">
        <v>50.639000000000003</v>
      </c>
      <c r="O5" s="7">
        <v>50.624000000000002</v>
      </c>
      <c r="P5" s="7">
        <v>50.609000000000002</v>
      </c>
      <c r="Q5" s="7">
        <v>50.593000000000004</v>
      </c>
      <c r="R5" s="7">
        <v>50.578000000000003</v>
      </c>
      <c r="S5" s="7">
        <v>50.563000000000002</v>
      </c>
      <c r="T5" s="7">
        <v>50.548000000000002</v>
      </c>
      <c r="U5" s="7">
        <v>50.531999999999996</v>
      </c>
      <c r="V5" s="7">
        <v>50.517000000000003</v>
      </c>
      <c r="W5" s="7">
        <v>50.502000000000002</v>
      </c>
      <c r="X5" s="7">
        <v>50.487000000000002</v>
      </c>
      <c r="Y5" s="7">
        <v>50.472000000000001</v>
      </c>
      <c r="Z5" s="7">
        <v>50.456000000000003</v>
      </c>
      <c r="AA5" s="7">
        <v>50.441000000000003</v>
      </c>
      <c r="AB5" s="7">
        <v>50.426000000000002</v>
      </c>
      <c r="AC5" s="7">
        <v>50.411000000000001</v>
      </c>
      <c r="AD5" s="7">
        <v>50.395000000000003</v>
      </c>
      <c r="AE5" s="7">
        <v>50.38</v>
      </c>
      <c r="AF5" s="7">
        <v>50.365000000000002</v>
      </c>
      <c r="AG5" s="7">
        <v>50.35</v>
      </c>
      <c r="AH5" s="7">
        <v>50.335000000000001</v>
      </c>
      <c r="AI5" s="7">
        <v>50.319000000000003</v>
      </c>
      <c r="AJ5" s="7">
        <v>50.304000000000002</v>
      </c>
      <c r="AK5" s="7">
        <v>49.997999999999998</v>
      </c>
      <c r="AL5" s="7">
        <v>49.588000000000001</v>
      </c>
      <c r="AM5" s="7">
        <v>49.177</v>
      </c>
      <c r="AN5" s="7">
        <v>48.767000000000003</v>
      </c>
      <c r="AO5" s="7">
        <v>48.356000000000002</v>
      </c>
      <c r="AP5" s="7">
        <v>47.945999999999998</v>
      </c>
      <c r="AQ5" s="7">
        <v>47.536000000000001</v>
      </c>
      <c r="AR5" s="7">
        <v>47.127000000000002</v>
      </c>
      <c r="AS5" s="7">
        <v>46.716999999999999</v>
      </c>
      <c r="AT5" s="7">
        <v>46.338999999999999</v>
      </c>
      <c r="AU5" s="7">
        <v>45.972000000000001</v>
      </c>
      <c r="AV5" s="7">
        <v>45.606000000000002</v>
      </c>
      <c r="AW5" s="7">
        <v>45.24</v>
      </c>
      <c r="AX5" s="7">
        <v>44.875</v>
      </c>
      <c r="AY5" s="7">
        <v>44.511000000000003</v>
      </c>
      <c r="AZ5" s="7">
        <v>44.146999999999998</v>
      </c>
      <c r="BA5" s="7">
        <v>43.783000000000001</v>
      </c>
      <c r="BB5" s="7">
        <v>43.420999999999999</v>
      </c>
      <c r="BC5" s="7">
        <v>43.058999999999997</v>
      </c>
      <c r="BD5" s="7">
        <v>42.94</v>
      </c>
      <c r="BE5" s="7">
        <v>42.957000000000001</v>
      </c>
      <c r="BF5" s="7">
        <v>42.99</v>
      </c>
      <c r="BG5" s="7">
        <v>43.040999999999997</v>
      </c>
      <c r="BH5" s="7">
        <v>43.107999999999997</v>
      </c>
      <c r="BI5" s="7">
        <v>43.192</v>
      </c>
      <c r="BJ5" s="7">
        <v>43.292999999999999</v>
      </c>
      <c r="BK5" s="7">
        <v>43.411000000000001</v>
      </c>
      <c r="BL5" s="7">
        <v>43.545999999999999</v>
      </c>
    </row>
    <row r="6" spans="1:65">
      <c r="A6" s="7" t="s">
        <v>264</v>
      </c>
      <c r="B6" s="7" t="s">
        <v>530</v>
      </c>
      <c r="C6" s="7" t="s">
        <v>897</v>
      </c>
      <c r="D6" s="7" t="s">
        <v>898</v>
      </c>
      <c r="E6" s="7">
        <v>8.4009999999999998</v>
      </c>
      <c r="F6" s="7">
        <v>8.6839999999999993</v>
      </c>
      <c r="G6" s="7">
        <v>8.9760000000000009</v>
      </c>
      <c r="H6" s="7">
        <v>9.2759999999999998</v>
      </c>
      <c r="I6" s="7">
        <v>9.5860000000000003</v>
      </c>
      <c r="J6" s="7">
        <v>9.9039999999999999</v>
      </c>
      <c r="K6" s="7">
        <v>10.233000000000001</v>
      </c>
      <c r="L6" s="7">
        <v>10.57</v>
      </c>
      <c r="M6" s="7">
        <v>10.917999999999999</v>
      </c>
      <c r="N6" s="7">
        <v>11.275</v>
      </c>
      <c r="O6" s="7">
        <v>11.643000000000001</v>
      </c>
      <c r="P6" s="7">
        <v>12.021000000000001</v>
      </c>
      <c r="Q6" s="7">
        <v>12.41</v>
      </c>
      <c r="R6" s="7">
        <v>12.808999999999999</v>
      </c>
      <c r="S6" s="7">
        <v>13.218999999999999</v>
      </c>
      <c r="T6" s="7">
        <v>13.641</v>
      </c>
      <c r="U6" s="7">
        <v>14.074</v>
      </c>
      <c r="V6" s="7">
        <v>14.516999999999999</v>
      </c>
      <c r="W6" s="7">
        <v>14.973000000000001</v>
      </c>
      <c r="X6" s="7">
        <v>15.442</v>
      </c>
      <c r="Y6" s="7">
        <v>15.994999999999999</v>
      </c>
      <c r="Z6" s="7">
        <v>16.562000000000001</v>
      </c>
      <c r="AA6" s="7">
        <v>17.146999999999998</v>
      </c>
      <c r="AB6" s="7">
        <v>17.747</v>
      </c>
      <c r="AC6" s="7">
        <v>18.364999999999998</v>
      </c>
      <c r="AD6" s="7">
        <v>18.997</v>
      </c>
      <c r="AE6" s="7">
        <v>19.646999999999998</v>
      </c>
      <c r="AF6" s="7">
        <v>20.314</v>
      </c>
      <c r="AG6" s="7">
        <v>20.998000000000001</v>
      </c>
      <c r="AH6" s="7">
        <v>21.088000000000001</v>
      </c>
      <c r="AI6" s="7">
        <v>21.177</v>
      </c>
      <c r="AJ6" s="7">
        <v>21.265999999999998</v>
      </c>
      <c r="AK6" s="7">
        <v>21.355</v>
      </c>
      <c r="AL6" s="7">
        <v>21.443999999999999</v>
      </c>
      <c r="AM6" s="7">
        <v>21.533999999999999</v>
      </c>
      <c r="AN6" s="7">
        <v>21.623999999999999</v>
      </c>
      <c r="AO6" s="7">
        <v>21.713999999999999</v>
      </c>
      <c r="AP6" s="7">
        <v>21.805</v>
      </c>
      <c r="AQ6" s="7">
        <v>21.895</v>
      </c>
      <c r="AR6" s="7">
        <v>21.986000000000001</v>
      </c>
      <c r="AS6" s="7">
        <v>22.077999999999999</v>
      </c>
      <c r="AT6" s="7">
        <v>22.169</v>
      </c>
      <c r="AU6" s="7">
        <v>22.260999999999999</v>
      </c>
      <c r="AV6" s="7">
        <v>22.353000000000002</v>
      </c>
      <c r="AW6" s="7">
        <v>22.5</v>
      </c>
      <c r="AX6" s="7">
        <v>22.702999999999999</v>
      </c>
      <c r="AY6" s="7">
        <v>22.907</v>
      </c>
      <c r="AZ6" s="7">
        <v>23.113</v>
      </c>
      <c r="BA6" s="7">
        <v>23.32</v>
      </c>
      <c r="BB6" s="7">
        <v>23.527999999999999</v>
      </c>
      <c r="BC6" s="7">
        <v>23.736999999999998</v>
      </c>
      <c r="BD6" s="7">
        <v>23.948</v>
      </c>
      <c r="BE6" s="7">
        <v>24.16</v>
      </c>
      <c r="BF6" s="7">
        <v>24.373000000000001</v>
      </c>
      <c r="BG6" s="7">
        <v>24.587</v>
      </c>
      <c r="BH6" s="7">
        <v>24.803000000000001</v>
      </c>
      <c r="BI6" s="7">
        <v>25.02</v>
      </c>
      <c r="BJ6" s="7">
        <v>25.25</v>
      </c>
      <c r="BK6" s="7">
        <v>25.495000000000001</v>
      </c>
      <c r="BL6" s="7">
        <v>25.754000000000001</v>
      </c>
    </row>
    <row r="7" spans="1:65">
      <c r="A7" s="7" t="s">
        <v>230</v>
      </c>
      <c r="B7" s="7" t="s">
        <v>531</v>
      </c>
      <c r="C7" s="7" t="s">
        <v>897</v>
      </c>
      <c r="D7" s="7" t="s">
        <v>898</v>
      </c>
      <c r="E7" s="7">
        <v>10.435</v>
      </c>
      <c r="F7" s="7">
        <v>10.798</v>
      </c>
      <c r="G7" s="7">
        <v>11.204000000000001</v>
      </c>
      <c r="H7" s="7">
        <v>11.624000000000001</v>
      </c>
      <c r="I7" s="7">
        <v>12.058</v>
      </c>
      <c r="J7" s="7">
        <v>12.504</v>
      </c>
      <c r="K7" s="7">
        <v>12.965</v>
      </c>
      <c r="L7" s="7">
        <v>13.441000000000001</v>
      </c>
      <c r="M7" s="7">
        <v>13.932</v>
      </c>
      <c r="N7" s="7">
        <v>14.436</v>
      </c>
      <c r="O7" s="7">
        <v>14.957000000000001</v>
      </c>
      <c r="P7" s="7">
        <v>15.632</v>
      </c>
      <c r="Q7" s="7">
        <v>16.454999999999998</v>
      </c>
      <c r="R7" s="7">
        <v>17.309999999999999</v>
      </c>
      <c r="S7" s="7">
        <v>18.202000000000002</v>
      </c>
      <c r="T7" s="7">
        <v>19.128</v>
      </c>
      <c r="U7" s="7">
        <v>20.091999999999999</v>
      </c>
      <c r="V7" s="7">
        <v>21.088000000000001</v>
      </c>
      <c r="W7" s="7">
        <v>22.122</v>
      </c>
      <c r="X7" s="7">
        <v>23.192</v>
      </c>
      <c r="Y7" s="7">
        <v>24.297999999999998</v>
      </c>
      <c r="Z7" s="7">
        <v>25.437000000000001</v>
      </c>
      <c r="AA7" s="7">
        <v>26.611999999999998</v>
      </c>
      <c r="AB7" s="7">
        <v>27.821000000000002</v>
      </c>
      <c r="AC7" s="7">
        <v>29.065000000000001</v>
      </c>
      <c r="AD7" s="7">
        <v>30.338000000000001</v>
      </c>
      <c r="AE7" s="7">
        <v>31.643000000000001</v>
      </c>
      <c r="AF7" s="7">
        <v>32.978000000000002</v>
      </c>
      <c r="AG7" s="7">
        <v>34.343000000000004</v>
      </c>
      <c r="AH7" s="7">
        <v>35.731000000000002</v>
      </c>
      <c r="AI7" s="7">
        <v>37.143999999999998</v>
      </c>
      <c r="AJ7" s="7">
        <v>38.58</v>
      </c>
      <c r="AK7" s="7">
        <v>40.039000000000001</v>
      </c>
      <c r="AL7" s="7">
        <v>41.511000000000003</v>
      </c>
      <c r="AM7" s="7">
        <v>43</v>
      </c>
      <c r="AN7" s="7">
        <v>44.168999999999997</v>
      </c>
      <c r="AO7" s="7">
        <v>45.345999999999997</v>
      </c>
      <c r="AP7" s="7">
        <v>46.524999999999999</v>
      </c>
      <c r="AQ7" s="7">
        <v>47.71</v>
      </c>
      <c r="AR7" s="7">
        <v>48.896999999999998</v>
      </c>
      <c r="AS7" s="7">
        <v>50.087000000000003</v>
      </c>
      <c r="AT7" s="7">
        <v>51.274000000000001</v>
      </c>
      <c r="AU7" s="7">
        <v>52.460999999999999</v>
      </c>
      <c r="AV7" s="7">
        <v>53.645000000000003</v>
      </c>
      <c r="AW7" s="7">
        <v>54.826999999999998</v>
      </c>
      <c r="AX7" s="7">
        <v>56</v>
      </c>
      <c r="AY7" s="7">
        <v>56.764000000000003</v>
      </c>
      <c r="AZ7" s="7">
        <v>57.524000000000001</v>
      </c>
      <c r="BA7" s="7">
        <v>58.281999999999996</v>
      </c>
      <c r="BB7" s="7">
        <v>59.033999999999999</v>
      </c>
      <c r="BC7" s="7">
        <v>59.783000000000001</v>
      </c>
      <c r="BD7" s="7">
        <v>60.527999999999999</v>
      </c>
      <c r="BE7" s="7">
        <v>61.268000000000001</v>
      </c>
      <c r="BF7" s="7">
        <v>62.002000000000002</v>
      </c>
      <c r="BG7" s="7">
        <v>62.731000000000002</v>
      </c>
      <c r="BH7" s="7">
        <v>63.445999999999998</v>
      </c>
      <c r="BI7" s="7">
        <v>64.149000000000001</v>
      </c>
      <c r="BJ7" s="7">
        <v>64.838999999999999</v>
      </c>
      <c r="BK7" s="7">
        <v>65.513999999999996</v>
      </c>
      <c r="BL7" s="7">
        <v>66.177000000000007</v>
      </c>
    </row>
    <row r="8" spans="1:65">
      <c r="A8" s="7" t="s">
        <v>278</v>
      </c>
      <c r="B8" s="7" t="s">
        <v>532</v>
      </c>
      <c r="C8" s="7" t="s">
        <v>897</v>
      </c>
      <c r="D8" s="7" t="s">
        <v>898</v>
      </c>
      <c r="E8" s="7">
        <v>30.704999999999998</v>
      </c>
      <c r="F8" s="7">
        <v>30.943000000000001</v>
      </c>
      <c r="G8" s="7">
        <v>31.015000000000001</v>
      </c>
      <c r="H8" s="7">
        <v>31.085999999999999</v>
      </c>
      <c r="I8" s="7">
        <v>31.158000000000001</v>
      </c>
      <c r="J8" s="7">
        <v>31.23</v>
      </c>
      <c r="K8" s="7">
        <v>31.302</v>
      </c>
      <c r="L8" s="7">
        <v>31.373999999999999</v>
      </c>
      <c r="M8" s="7">
        <v>31.446000000000002</v>
      </c>
      <c r="N8" s="7">
        <v>31.547999999999998</v>
      </c>
      <c r="O8" s="7">
        <v>31.74</v>
      </c>
      <c r="P8" s="7">
        <v>31.933</v>
      </c>
      <c r="Q8" s="7">
        <v>32.127000000000002</v>
      </c>
      <c r="R8" s="7">
        <v>32.320999999999998</v>
      </c>
      <c r="S8" s="7">
        <v>32.515999999999998</v>
      </c>
      <c r="T8" s="7">
        <v>32.712000000000003</v>
      </c>
      <c r="U8" s="7">
        <v>32.908000000000001</v>
      </c>
      <c r="V8" s="7">
        <v>33.104999999999997</v>
      </c>
      <c r="W8" s="7">
        <v>33.302</v>
      </c>
      <c r="X8" s="7">
        <v>33.5</v>
      </c>
      <c r="Y8" s="7">
        <v>33.762</v>
      </c>
      <c r="Z8" s="7">
        <v>34.024000000000001</v>
      </c>
      <c r="AA8" s="7">
        <v>34.286999999999999</v>
      </c>
      <c r="AB8" s="7">
        <v>34.552</v>
      </c>
      <c r="AC8" s="7">
        <v>34.817</v>
      </c>
      <c r="AD8" s="7">
        <v>35.082999999999998</v>
      </c>
      <c r="AE8" s="7">
        <v>35.35</v>
      </c>
      <c r="AF8" s="7">
        <v>35.619</v>
      </c>
      <c r="AG8" s="7">
        <v>35.887999999999998</v>
      </c>
      <c r="AH8" s="7">
        <v>36.158000000000001</v>
      </c>
      <c r="AI8" s="7">
        <v>36.427999999999997</v>
      </c>
      <c r="AJ8" s="7">
        <v>36.700000000000003</v>
      </c>
      <c r="AK8" s="7">
        <v>37.249000000000002</v>
      </c>
      <c r="AL8" s="7">
        <v>37.798999999999999</v>
      </c>
      <c r="AM8" s="7">
        <v>38.353999999999999</v>
      </c>
      <c r="AN8" s="7">
        <v>38.911000000000001</v>
      </c>
      <c r="AO8" s="7">
        <v>39.472999999999999</v>
      </c>
      <c r="AP8" s="7">
        <v>40.034999999999997</v>
      </c>
      <c r="AQ8" s="7">
        <v>40.600999999999999</v>
      </c>
      <c r="AR8" s="7">
        <v>41.168999999999997</v>
      </c>
      <c r="AS8" s="7">
        <v>41.741</v>
      </c>
      <c r="AT8" s="7">
        <v>42.435000000000002</v>
      </c>
      <c r="AU8" s="7">
        <v>43.500999999999998</v>
      </c>
      <c r="AV8" s="7">
        <v>44.573</v>
      </c>
      <c r="AW8" s="7">
        <v>45.651000000000003</v>
      </c>
      <c r="AX8" s="7">
        <v>46.731000000000002</v>
      </c>
      <c r="AY8" s="7">
        <v>47.814999999999998</v>
      </c>
      <c r="AZ8" s="7">
        <v>48.902000000000001</v>
      </c>
      <c r="BA8" s="7">
        <v>49.991</v>
      </c>
      <c r="BB8" s="7">
        <v>51.076000000000001</v>
      </c>
      <c r="BC8" s="7">
        <v>52.162999999999997</v>
      </c>
      <c r="BD8" s="7">
        <v>53.247</v>
      </c>
      <c r="BE8" s="7">
        <v>54.33</v>
      </c>
      <c r="BF8" s="7">
        <v>55.387</v>
      </c>
      <c r="BG8" s="7">
        <v>56.423000000000002</v>
      </c>
      <c r="BH8" s="7">
        <v>57.433999999999997</v>
      </c>
      <c r="BI8" s="7">
        <v>58.420999999999999</v>
      </c>
      <c r="BJ8" s="7">
        <v>59.383000000000003</v>
      </c>
      <c r="BK8" s="7">
        <v>60.319000000000003</v>
      </c>
      <c r="BL8" s="7">
        <v>61.228999999999999</v>
      </c>
    </row>
    <row r="9" spans="1:65">
      <c r="A9" s="7" t="s">
        <v>184</v>
      </c>
      <c r="B9" s="7" t="s">
        <v>533</v>
      </c>
      <c r="C9" s="7" t="s">
        <v>897</v>
      </c>
      <c r="D9" s="7" t="s">
        <v>898</v>
      </c>
      <c r="E9" s="7">
        <v>58.45</v>
      </c>
      <c r="F9" s="7">
        <v>60.982999999999997</v>
      </c>
      <c r="G9" s="7">
        <v>63.462000000000003</v>
      </c>
      <c r="H9" s="7">
        <v>65.872</v>
      </c>
      <c r="I9" s="7">
        <v>68.204999999999998</v>
      </c>
      <c r="J9" s="7">
        <v>70.444999999999993</v>
      </c>
      <c r="K9" s="7">
        <v>72.593000000000004</v>
      </c>
      <c r="L9" s="7">
        <v>74.641000000000005</v>
      </c>
      <c r="M9" s="7">
        <v>76.587999999999994</v>
      </c>
      <c r="N9" s="7">
        <v>78.424000000000007</v>
      </c>
      <c r="O9" s="7">
        <v>80.155000000000001</v>
      </c>
      <c r="P9" s="7">
        <v>81.78</v>
      </c>
      <c r="Q9" s="7">
        <v>83.301000000000002</v>
      </c>
      <c r="R9" s="7">
        <v>84.715999999999994</v>
      </c>
      <c r="S9" s="7">
        <v>86.031999999999996</v>
      </c>
      <c r="T9" s="7">
        <v>87.251999999999995</v>
      </c>
      <c r="U9" s="7">
        <v>88.382000000000005</v>
      </c>
      <c r="V9" s="7">
        <v>89.42</v>
      </c>
      <c r="W9" s="7">
        <v>90.378</v>
      </c>
      <c r="X9" s="7">
        <v>91.257000000000005</v>
      </c>
      <c r="Y9" s="7">
        <v>92.063999999999993</v>
      </c>
      <c r="Z9" s="7">
        <v>92.8</v>
      </c>
      <c r="AA9" s="7">
        <v>93.474000000000004</v>
      </c>
      <c r="AB9" s="7">
        <v>94.088999999999999</v>
      </c>
      <c r="AC9" s="7">
        <v>94.649000000000001</v>
      </c>
      <c r="AD9" s="7">
        <v>95.159000000000006</v>
      </c>
      <c r="AE9" s="7">
        <v>95.325000000000003</v>
      </c>
      <c r="AF9" s="7">
        <v>95.177999999999997</v>
      </c>
      <c r="AG9" s="7">
        <v>95.027000000000001</v>
      </c>
      <c r="AH9" s="7">
        <v>94.872</v>
      </c>
      <c r="AI9" s="7">
        <v>94.712000000000003</v>
      </c>
      <c r="AJ9" s="7">
        <v>94.53</v>
      </c>
      <c r="AK9" s="7">
        <v>94.323999999999998</v>
      </c>
      <c r="AL9" s="7">
        <v>94.111000000000004</v>
      </c>
      <c r="AM9" s="7">
        <v>93.89</v>
      </c>
      <c r="AN9" s="7">
        <v>93.661000000000001</v>
      </c>
      <c r="AO9" s="7">
        <v>93.424999999999997</v>
      </c>
      <c r="AP9" s="7">
        <v>93.18</v>
      </c>
      <c r="AQ9" s="7">
        <v>92.927000000000007</v>
      </c>
      <c r="AR9" s="7">
        <v>92.665999999999997</v>
      </c>
      <c r="AS9" s="7">
        <v>92.394999999999996</v>
      </c>
      <c r="AT9" s="7">
        <v>92.055999999999997</v>
      </c>
      <c r="AU9" s="7">
        <v>91.641000000000005</v>
      </c>
      <c r="AV9" s="7">
        <v>91.206999999999994</v>
      </c>
      <c r="AW9" s="7">
        <v>90.751000000000005</v>
      </c>
      <c r="AX9" s="7">
        <v>90.284999999999997</v>
      </c>
      <c r="AY9" s="7">
        <v>89.807000000000002</v>
      </c>
      <c r="AZ9" s="7">
        <v>89.308000000000007</v>
      </c>
      <c r="BA9" s="7">
        <v>89.004000000000005</v>
      </c>
      <c r="BB9" s="7">
        <v>88.912000000000006</v>
      </c>
      <c r="BC9" s="7">
        <v>88.819000000000003</v>
      </c>
      <c r="BD9" s="7">
        <v>88.725999999999999</v>
      </c>
      <c r="BE9" s="7">
        <v>88.631</v>
      </c>
      <c r="BF9" s="7">
        <v>88.537000000000006</v>
      </c>
      <c r="BG9" s="7">
        <v>88.441000000000003</v>
      </c>
      <c r="BH9" s="7">
        <v>88.344999999999999</v>
      </c>
      <c r="BI9" s="7">
        <v>88.248000000000005</v>
      </c>
      <c r="BJ9" s="7">
        <v>88.15</v>
      </c>
      <c r="BK9" s="7">
        <v>88.061999999999998</v>
      </c>
      <c r="BL9" s="7">
        <v>87.983999999999995</v>
      </c>
    </row>
    <row r="10" spans="1:65">
      <c r="A10" s="7" t="s">
        <v>534</v>
      </c>
      <c r="B10" s="7" t="s">
        <v>535</v>
      </c>
      <c r="C10" s="7" t="s">
        <v>897</v>
      </c>
      <c r="D10" s="7" t="s">
        <v>898</v>
      </c>
      <c r="E10" s="7">
        <v>31.2341425374</v>
      </c>
      <c r="F10" s="7">
        <v>31.9799192663863</v>
      </c>
      <c r="G10" s="7">
        <v>32.729128516902598</v>
      </c>
      <c r="H10" s="7">
        <v>33.501597134415398</v>
      </c>
      <c r="I10" s="7">
        <v>34.303597464757303</v>
      </c>
      <c r="J10" s="7">
        <v>35.147699573054403</v>
      </c>
      <c r="K10" s="7">
        <v>35.949789854752702</v>
      </c>
      <c r="L10" s="7">
        <v>36.641060328278598</v>
      </c>
      <c r="M10" s="7">
        <v>37.3439600633955</v>
      </c>
      <c r="N10" s="7">
        <v>38.056209524575401</v>
      </c>
      <c r="O10" s="7">
        <v>38.780665081600297</v>
      </c>
      <c r="P10" s="7">
        <v>39.491237539796003</v>
      </c>
      <c r="Q10" s="7">
        <v>40.223999763279203</v>
      </c>
      <c r="R10" s="7">
        <v>40.946494934629101</v>
      </c>
      <c r="S10" s="7">
        <v>41.595287247246198</v>
      </c>
      <c r="T10" s="7">
        <v>42.201907432769801</v>
      </c>
      <c r="U10" s="7">
        <v>42.7717411190973</v>
      </c>
      <c r="V10" s="7">
        <v>43.2934845203457</v>
      </c>
      <c r="W10" s="7">
        <v>43.801717347557698</v>
      </c>
      <c r="X10" s="7">
        <v>44.309737852150597</v>
      </c>
      <c r="Y10" s="7">
        <v>44.8465760180746</v>
      </c>
      <c r="Z10" s="7">
        <v>45.406736869665799</v>
      </c>
      <c r="AA10" s="7">
        <v>45.974635719860601</v>
      </c>
      <c r="AB10" s="7">
        <v>46.574891293577899</v>
      </c>
      <c r="AC10" s="7">
        <v>47.216695724093903</v>
      </c>
      <c r="AD10" s="7">
        <v>47.833211428035597</v>
      </c>
      <c r="AE10" s="7">
        <v>48.440340906397097</v>
      </c>
      <c r="AF10" s="7">
        <v>48.979882816523101</v>
      </c>
      <c r="AG10" s="7">
        <v>49.438816746247902</v>
      </c>
      <c r="AH10" s="7">
        <v>49.845017961302403</v>
      </c>
      <c r="AI10" s="7">
        <v>50.395248490212602</v>
      </c>
      <c r="AJ10" s="7">
        <v>50.7830532362537</v>
      </c>
      <c r="AK10" s="7">
        <v>50.778710560916601</v>
      </c>
      <c r="AL10" s="7">
        <v>51.151209224258999</v>
      </c>
      <c r="AM10" s="7">
        <v>51.409424517599902</v>
      </c>
      <c r="AN10" s="7">
        <v>51.895683568733602</v>
      </c>
      <c r="AO10" s="7">
        <v>52.062573164875602</v>
      </c>
      <c r="AP10" s="7">
        <v>52.264071406803701</v>
      </c>
      <c r="AQ10" s="7">
        <v>52.4970153101089</v>
      </c>
      <c r="AR10" s="7">
        <v>52.740848307967198</v>
      </c>
      <c r="AS10" s="7">
        <v>52.989302196368499</v>
      </c>
      <c r="AT10" s="7">
        <v>53.251444357601002</v>
      </c>
      <c r="AU10" s="7">
        <v>53.5156238393009</v>
      </c>
      <c r="AV10" s="7">
        <v>53.801166821065102</v>
      </c>
      <c r="AW10" s="7">
        <v>54.1055805221905</v>
      </c>
      <c r="AX10" s="7">
        <v>54.470309554323599</v>
      </c>
      <c r="AY10" s="7">
        <v>54.865738182800598</v>
      </c>
      <c r="AZ10" s="7">
        <v>55.149075723802703</v>
      </c>
      <c r="BA10" s="7">
        <v>55.5790757364122</v>
      </c>
      <c r="BB10" s="7">
        <v>56.009770049158</v>
      </c>
      <c r="BC10" s="7">
        <v>56.440879193336201</v>
      </c>
      <c r="BD10" s="7">
        <v>56.791947889840301</v>
      </c>
      <c r="BE10" s="7">
        <v>57.098537440945201</v>
      </c>
      <c r="BF10" s="7">
        <v>57.400938487829002</v>
      </c>
      <c r="BG10" s="7">
        <v>57.692480126471899</v>
      </c>
      <c r="BH10" s="7">
        <v>58.031466675902401</v>
      </c>
      <c r="BI10" s="7">
        <v>58.345275482268796</v>
      </c>
      <c r="BJ10" s="7">
        <v>58.641483693553397</v>
      </c>
      <c r="BK10" s="7">
        <v>58.925418886675303</v>
      </c>
      <c r="BL10" s="7">
        <v>59.201646873273098</v>
      </c>
    </row>
    <row r="11" spans="1:65">
      <c r="A11" s="40" t="s">
        <v>363</v>
      </c>
      <c r="B11" s="7" t="s">
        <v>536</v>
      </c>
      <c r="C11" s="7" t="s">
        <v>897</v>
      </c>
      <c r="D11" s="7" t="s">
        <v>898</v>
      </c>
      <c r="E11" s="7">
        <v>73.5</v>
      </c>
      <c r="F11" s="7">
        <v>74.382999999999996</v>
      </c>
      <c r="G11" s="7">
        <v>75.248000000000005</v>
      </c>
      <c r="H11" s="7">
        <v>76.093000000000004</v>
      </c>
      <c r="I11" s="7">
        <v>76.918999999999997</v>
      </c>
      <c r="J11" s="7">
        <v>77.722999999999999</v>
      </c>
      <c r="K11" s="7">
        <v>78.507999999999996</v>
      </c>
      <c r="L11" s="7">
        <v>79.272000000000006</v>
      </c>
      <c r="M11" s="7">
        <v>79.8</v>
      </c>
      <c r="N11" s="7">
        <v>79.8</v>
      </c>
      <c r="O11" s="7">
        <v>79.8</v>
      </c>
      <c r="P11" s="7">
        <v>79.8</v>
      </c>
      <c r="Q11" s="7">
        <v>79.8</v>
      </c>
      <c r="R11" s="7">
        <v>79.8</v>
      </c>
      <c r="S11" s="7">
        <v>79.8</v>
      </c>
      <c r="T11" s="7">
        <v>79.8</v>
      </c>
      <c r="U11" s="7">
        <v>79.903000000000006</v>
      </c>
      <c r="V11" s="7">
        <v>80.105999999999995</v>
      </c>
      <c r="W11" s="7">
        <v>80.308999999999997</v>
      </c>
      <c r="X11" s="7">
        <v>80.510000000000005</v>
      </c>
      <c r="Y11" s="7">
        <v>80.709999999999994</v>
      </c>
      <c r="Z11" s="7">
        <v>80.683000000000007</v>
      </c>
      <c r="AA11" s="7">
        <v>80.465999999999994</v>
      </c>
      <c r="AB11" s="7">
        <v>80.247</v>
      </c>
      <c r="AC11" s="7">
        <v>80.025999999999996</v>
      </c>
      <c r="AD11" s="7">
        <v>79.804000000000002</v>
      </c>
      <c r="AE11" s="7">
        <v>79.623999999999995</v>
      </c>
      <c r="AF11" s="7">
        <v>79.481999999999999</v>
      </c>
      <c r="AG11" s="7">
        <v>79.338999999999999</v>
      </c>
      <c r="AH11" s="7">
        <v>79.195999999999998</v>
      </c>
      <c r="AI11" s="7">
        <v>79.051000000000002</v>
      </c>
      <c r="AJ11" s="7">
        <v>78.906000000000006</v>
      </c>
      <c r="AK11" s="7">
        <v>78.760000000000005</v>
      </c>
      <c r="AL11" s="7">
        <v>78.614000000000004</v>
      </c>
      <c r="AM11" s="7">
        <v>78.466999999999999</v>
      </c>
      <c r="AN11" s="7">
        <v>78.319000000000003</v>
      </c>
      <c r="AO11" s="7">
        <v>78.492999999999995</v>
      </c>
      <c r="AP11" s="7">
        <v>78.938000000000002</v>
      </c>
      <c r="AQ11" s="7">
        <v>79.378</v>
      </c>
      <c r="AR11" s="7">
        <v>79.81</v>
      </c>
      <c r="AS11" s="7">
        <v>80.236000000000004</v>
      </c>
      <c r="AT11" s="7">
        <v>80.655000000000001</v>
      </c>
      <c r="AU11" s="7">
        <v>81.066999999999993</v>
      </c>
      <c r="AV11" s="7">
        <v>81.471999999999994</v>
      </c>
      <c r="AW11" s="7">
        <v>81.870999999999995</v>
      </c>
      <c r="AX11" s="7">
        <v>82.262</v>
      </c>
      <c r="AY11" s="7">
        <v>82.647999999999996</v>
      </c>
      <c r="AZ11" s="7">
        <v>83.022999999999996</v>
      </c>
      <c r="BA11" s="7">
        <v>83.387</v>
      </c>
      <c r="BB11" s="7">
        <v>83.742000000000004</v>
      </c>
      <c r="BC11" s="7">
        <v>84.087000000000003</v>
      </c>
      <c r="BD11" s="7">
        <v>84.423000000000002</v>
      </c>
      <c r="BE11" s="7">
        <v>84.748999999999995</v>
      </c>
      <c r="BF11" s="7">
        <v>85.066000000000003</v>
      </c>
      <c r="BG11" s="7">
        <v>85.375</v>
      </c>
      <c r="BH11" s="7">
        <v>85.674000000000007</v>
      </c>
      <c r="BI11" s="7">
        <v>85.965000000000003</v>
      </c>
      <c r="BJ11" s="7">
        <v>86.248000000000005</v>
      </c>
      <c r="BK11" s="7">
        <v>86.522000000000006</v>
      </c>
      <c r="BL11" s="7">
        <v>86.789000000000001</v>
      </c>
    </row>
    <row r="12" spans="1:65">
      <c r="A12" s="7" t="s">
        <v>428</v>
      </c>
      <c r="B12" s="7" t="s">
        <v>537</v>
      </c>
      <c r="C12" s="7" t="s">
        <v>897</v>
      </c>
      <c r="D12" s="7" t="s">
        <v>898</v>
      </c>
      <c r="E12" s="7">
        <v>73.611000000000004</v>
      </c>
      <c r="F12" s="7">
        <v>74.216999999999999</v>
      </c>
      <c r="G12" s="7">
        <v>74.766999999999996</v>
      </c>
      <c r="H12" s="7">
        <v>75.308999999999997</v>
      </c>
      <c r="I12" s="7">
        <v>75.843999999999994</v>
      </c>
      <c r="J12" s="7">
        <v>76.369</v>
      </c>
      <c r="K12" s="7">
        <v>76.888000000000005</v>
      </c>
      <c r="L12" s="7">
        <v>77.397999999999996</v>
      </c>
      <c r="M12" s="7">
        <v>77.900999999999996</v>
      </c>
      <c r="N12" s="7">
        <v>78.394000000000005</v>
      </c>
      <c r="O12" s="7">
        <v>78.88</v>
      </c>
      <c r="P12" s="7">
        <v>79.320999999999998</v>
      </c>
      <c r="Q12" s="7">
        <v>79.742999999999995</v>
      </c>
      <c r="R12" s="7">
        <v>80.158000000000001</v>
      </c>
      <c r="S12" s="7">
        <v>80.566999999999993</v>
      </c>
      <c r="T12" s="7">
        <v>80.968999999999994</v>
      </c>
      <c r="U12" s="7">
        <v>81.366</v>
      </c>
      <c r="V12" s="7">
        <v>81.754999999999995</v>
      </c>
      <c r="W12" s="7">
        <v>82.138999999999996</v>
      </c>
      <c r="X12" s="7">
        <v>82.516000000000005</v>
      </c>
      <c r="Y12" s="7">
        <v>82.887</v>
      </c>
      <c r="Z12" s="7">
        <v>83.313000000000002</v>
      </c>
      <c r="AA12" s="7">
        <v>83.759</v>
      </c>
      <c r="AB12" s="7">
        <v>84.194000000000003</v>
      </c>
      <c r="AC12" s="7">
        <v>84.620999999999995</v>
      </c>
      <c r="AD12" s="7">
        <v>85.037999999999997</v>
      </c>
      <c r="AE12" s="7">
        <v>85.444999999999993</v>
      </c>
      <c r="AF12" s="7">
        <v>85.843000000000004</v>
      </c>
      <c r="AG12" s="7">
        <v>86.233000000000004</v>
      </c>
      <c r="AH12" s="7">
        <v>86.613</v>
      </c>
      <c r="AI12" s="7">
        <v>86.983999999999995</v>
      </c>
      <c r="AJ12" s="7">
        <v>87.328000000000003</v>
      </c>
      <c r="AK12" s="7">
        <v>87.542000000000002</v>
      </c>
      <c r="AL12" s="7">
        <v>87.751999999999995</v>
      </c>
      <c r="AM12" s="7">
        <v>87.96</v>
      </c>
      <c r="AN12" s="7">
        <v>88.164000000000001</v>
      </c>
      <c r="AO12" s="7">
        <v>88.366</v>
      </c>
      <c r="AP12" s="7">
        <v>88.563999999999993</v>
      </c>
      <c r="AQ12" s="7">
        <v>88.759</v>
      </c>
      <c r="AR12" s="7">
        <v>88.951999999999998</v>
      </c>
      <c r="AS12" s="7">
        <v>89.141999999999996</v>
      </c>
      <c r="AT12" s="7">
        <v>89.328999999999994</v>
      </c>
      <c r="AU12" s="7">
        <v>89.51</v>
      </c>
      <c r="AV12" s="7">
        <v>89.686000000000007</v>
      </c>
      <c r="AW12" s="7">
        <v>89.86</v>
      </c>
      <c r="AX12" s="7">
        <v>90.031000000000006</v>
      </c>
      <c r="AY12" s="7">
        <v>90.2</v>
      </c>
      <c r="AZ12" s="7">
        <v>90.366</v>
      </c>
      <c r="BA12" s="7">
        <v>90.53</v>
      </c>
      <c r="BB12" s="7">
        <v>90.691000000000003</v>
      </c>
      <c r="BC12" s="7">
        <v>90.849000000000004</v>
      </c>
      <c r="BD12" s="7">
        <v>90.99</v>
      </c>
      <c r="BE12" s="7">
        <v>91.120999999999995</v>
      </c>
      <c r="BF12" s="7">
        <v>91.248999999999995</v>
      </c>
      <c r="BG12" s="7">
        <v>91.376999999999995</v>
      </c>
      <c r="BH12" s="7">
        <v>91.503</v>
      </c>
      <c r="BI12" s="7">
        <v>91.626999999999995</v>
      </c>
      <c r="BJ12" s="7">
        <v>91.748999999999995</v>
      </c>
      <c r="BK12" s="7">
        <v>91.87</v>
      </c>
      <c r="BL12" s="7">
        <v>91.991</v>
      </c>
    </row>
    <row r="13" spans="1:65">
      <c r="A13" s="7" t="s">
        <v>328</v>
      </c>
      <c r="B13" s="7" t="s">
        <v>538</v>
      </c>
      <c r="C13" s="7" t="s">
        <v>897</v>
      </c>
      <c r="D13" s="7" t="s">
        <v>898</v>
      </c>
      <c r="E13" s="7">
        <v>51.274999999999999</v>
      </c>
      <c r="F13" s="7">
        <v>52.146999999999998</v>
      </c>
      <c r="G13" s="7">
        <v>53.018999999999998</v>
      </c>
      <c r="H13" s="7">
        <v>53.889000000000003</v>
      </c>
      <c r="I13" s="7">
        <v>54.758000000000003</v>
      </c>
      <c r="J13" s="7">
        <v>55.622</v>
      </c>
      <c r="K13" s="7">
        <v>56.482999999999997</v>
      </c>
      <c r="L13" s="7">
        <v>57.341000000000001</v>
      </c>
      <c r="M13" s="7">
        <v>58.195</v>
      </c>
      <c r="N13" s="7">
        <v>59.042000000000002</v>
      </c>
      <c r="O13" s="7">
        <v>59.863999999999997</v>
      </c>
      <c r="P13" s="7">
        <v>60.656999999999996</v>
      </c>
      <c r="Q13" s="7">
        <v>61.445</v>
      </c>
      <c r="R13" s="7">
        <v>62.225000000000001</v>
      </c>
      <c r="S13" s="7">
        <v>63</v>
      </c>
      <c r="T13" s="7">
        <v>63.610999999999997</v>
      </c>
      <c r="U13" s="7">
        <v>64.218999999999994</v>
      </c>
      <c r="V13" s="7">
        <v>64.820999999999998</v>
      </c>
      <c r="W13" s="7">
        <v>65.418999999999997</v>
      </c>
      <c r="X13" s="7">
        <v>65.838999999999999</v>
      </c>
      <c r="Y13" s="7">
        <v>66.05</v>
      </c>
      <c r="Z13" s="7">
        <v>66.259</v>
      </c>
      <c r="AA13" s="7">
        <v>66.466999999999999</v>
      </c>
      <c r="AB13" s="7">
        <v>66.674999999999997</v>
      </c>
      <c r="AC13" s="7">
        <v>66.882999999999996</v>
      </c>
      <c r="AD13" s="7">
        <v>67.09</v>
      </c>
      <c r="AE13" s="7">
        <v>67.296000000000006</v>
      </c>
      <c r="AF13" s="7">
        <v>67.501000000000005</v>
      </c>
      <c r="AG13" s="7">
        <v>67.706000000000003</v>
      </c>
      <c r="AH13" s="7">
        <v>67.69</v>
      </c>
      <c r="AI13" s="7">
        <v>67.421000000000006</v>
      </c>
      <c r="AJ13" s="7">
        <v>67.150000000000006</v>
      </c>
      <c r="AK13" s="7">
        <v>66.878</v>
      </c>
      <c r="AL13" s="7">
        <v>66.605999999999995</v>
      </c>
      <c r="AM13" s="7">
        <v>66.331999999999994</v>
      </c>
      <c r="AN13" s="7">
        <v>66.057000000000002</v>
      </c>
      <c r="AO13" s="7">
        <v>65.781000000000006</v>
      </c>
      <c r="AP13" s="7">
        <v>65.504000000000005</v>
      </c>
      <c r="AQ13" s="7">
        <v>65.225999999999999</v>
      </c>
      <c r="AR13" s="7">
        <v>64.947000000000003</v>
      </c>
      <c r="AS13" s="7">
        <v>64.665999999999997</v>
      </c>
      <c r="AT13" s="7">
        <v>64.385000000000005</v>
      </c>
      <c r="AU13" s="7">
        <v>64.236000000000004</v>
      </c>
      <c r="AV13" s="7">
        <v>64.137</v>
      </c>
      <c r="AW13" s="7">
        <v>64.037999999999997</v>
      </c>
      <c r="AX13" s="7">
        <v>63.938000000000002</v>
      </c>
      <c r="AY13" s="7">
        <v>63.838999999999999</v>
      </c>
      <c r="AZ13" s="7">
        <v>63.738999999999997</v>
      </c>
      <c r="BA13" s="7">
        <v>63.64</v>
      </c>
      <c r="BB13" s="7">
        <v>63.54</v>
      </c>
      <c r="BC13" s="7">
        <v>63.44</v>
      </c>
      <c r="BD13" s="7">
        <v>63.34</v>
      </c>
      <c r="BE13" s="7">
        <v>63.24</v>
      </c>
      <c r="BF13" s="7">
        <v>63.164000000000001</v>
      </c>
      <c r="BG13" s="7">
        <v>63.112000000000002</v>
      </c>
      <c r="BH13" s="7">
        <v>63.085000000000001</v>
      </c>
      <c r="BI13" s="7">
        <v>63.082000000000001</v>
      </c>
      <c r="BJ13" s="7">
        <v>63.103000000000002</v>
      </c>
      <c r="BK13" s="7">
        <v>63.149000000000001</v>
      </c>
      <c r="BL13" s="7">
        <v>63.219000000000001</v>
      </c>
    </row>
    <row r="14" spans="1:65">
      <c r="A14" s="7" t="s">
        <v>539</v>
      </c>
      <c r="B14" s="7" t="s">
        <v>540</v>
      </c>
      <c r="C14" s="7" t="s">
        <v>897</v>
      </c>
      <c r="D14" s="7" t="s">
        <v>898</v>
      </c>
      <c r="E14" s="7">
        <v>66.210999999999999</v>
      </c>
      <c r="F14" s="7">
        <v>66.641000000000005</v>
      </c>
      <c r="G14" s="7">
        <v>67.067999999999998</v>
      </c>
      <c r="H14" s="7">
        <v>67.492999999999995</v>
      </c>
      <c r="I14" s="7">
        <v>67.915999999999997</v>
      </c>
      <c r="J14" s="7">
        <v>68.334000000000003</v>
      </c>
      <c r="K14" s="7">
        <v>68.75</v>
      </c>
      <c r="L14" s="7">
        <v>69.162999999999997</v>
      </c>
      <c r="M14" s="7">
        <v>69.573999999999998</v>
      </c>
      <c r="N14" s="7">
        <v>69.98</v>
      </c>
      <c r="O14" s="7">
        <v>70.384</v>
      </c>
      <c r="P14" s="7">
        <v>70.784000000000006</v>
      </c>
      <c r="Q14" s="7">
        <v>71.182000000000002</v>
      </c>
      <c r="R14" s="7">
        <v>71.575999999999993</v>
      </c>
      <c r="S14" s="7">
        <v>71.966999999999999</v>
      </c>
      <c r="T14" s="7">
        <v>72.353999999999999</v>
      </c>
      <c r="U14" s="7">
        <v>72.739000000000004</v>
      </c>
      <c r="V14" s="7">
        <v>73.12</v>
      </c>
      <c r="W14" s="7">
        <v>73.497</v>
      </c>
      <c r="X14" s="7">
        <v>73.870999999999995</v>
      </c>
      <c r="Y14" s="7">
        <v>74.33</v>
      </c>
      <c r="Z14" s="7">
        <v>75.043000000000006</v>
      </c>
      <c r="AA14" s="7">
        <v>75.742999999999995</v>
      </c>
      <c r="AB14" s="7">
        <v>76.429000000000002</v>
      </c>
      <c r="AC14" s="7">
        <v>77.102999999999994</v>
      </c>
      <c r="AD14" s="7">
        <v>77.762</v>
      </c>
      <c r="AE14" s="7">
        <v>78.408000000000001</v>
      </c>
      <c r="AF14" s="7">
        <v>79.040000000000006</v>
      </c>
      <c r="AG14" s="7">
        <v>79.659000000000006</v>
      </c>
      <c r="AH14" s="7">
        <v>80.263000000000005</v>
      </c>
      <c r="AI14" s="7">
        <v>80.947999999999993</v>
      </c>
      <c r="AJ14" s="7">
        <v>81.885999999999996</v>
      </c>
      <c r="AK14" s="7">
        <v>82.789000000000001</v>
      </c>
      <c r="AL14" s="7">
        <v>83.653999999999996</v>
      </c>
      <c r="AM14" s="7">
        <v>84.484999999999999</v>
      </c>
      <c r="AN14" s="7">
        <v>85.28</v>
      </c>
      <c r="AO14" s="7">
        <v>86.043000000000006</v>
      </c>
      <c r="AP14" s="7">
        <v>86.771000000000001</v>
      </c>
      <c r="AQ14" s="7">
        <v>87.466999999999999</v>
      </c>
      <c r="AR14" s="7">
        <v>88.131</v>
      </c>
      <c r="AS14" s="7">
        <v>88.587000000000003</v>
      </c>
      <c r="AT14" s="7">
        <v>88.491</v>
      </c>
      <c r="AU14" s="7">
        <v>88.394000000000005</v>
      </c>
      <c r="AV14" s="7">
        <v>88.296999999999997</v>
      </c>
      <c r="AW14" s="7">
        <v>88.197999999999993</v>
      </c>
      <c r="AX14" s="7">
        <v>88.1</v>
      </c>
      <c r="AY14" s="7">
        <v>88</v>
      </c>
      <c r="AZ14" s="7">
        <v>87.9</v>
      </c>
      <c r="BA14" s="7">
        <v>87.799000000000007</v>
      </c>
      <c r="BB14" s="7">
        <v>87.697000000000003</v>
      </c>
      <c r="BC14" s="7">
        <v>87.593999999999994</v>
      </c>
      <c r="BD14" s="7">
        <v>87.501999999999995</v>
      </c>
      <c r="BE14" s="7">
        <v>87.42</v>
      </c>
      <c r="BF14" s="7">
        <v>87.347999999999999</v>
      </c>
      <c r="BG14" s="7">
        <v>87.287999999999997</v>
      </c>
      <c r="BH14" s="7">
        <v>87.238</v>
      </c>
      <c r="BI14" s="7">
        <v>87.197999999999993</v>
      </c>
      <c r="BJ14" s="7">
        <v>87.17</v>
      </c>
      <c r="BK14" s="7">
        <v>87.153000000000006</v>
      </c>
      <c r="BL14" s="7">
        <v>87.147000000000006</v>
      </c>
    </row>
    <row r="15" spans="1:65">
      <c r="A15" s="7" t="s">
        <v>78</v>
      </c>
      <c r="B15" s="7" t="s">
        <v>541</v>
      </c>
      <c r="C15" s="7" t="s">
        <v>897</v>
      </c>
      <c r="D15" s="7" t="s">
        <v>898</v>
      </c>
      <c r="E15" s="7">
        <v>39.655999999999999</v>
      </c>
      <c r="F15" s="7">
        <v>39.04</v>
      </c>
      <c r="G15" s="7">
        <v>38.427</v>
      </c>
      <c r="H15" s="7">
        <v>37.817</v>
      </c>
      <c r="I15" s="7">
        <v>37.210999999999999</v>
      </c>
      <c r="J15" s="7">
        <v>36.61</v>
      </c>
      <c r="K15" s="7">
        <v>36.012</v>
      </c>
      <c r="L15" s="7">
        <v>35.417999999999999</v>
      </c>
      <c r="M15" s="7">
        <v>34.829000000000001</v>
      </c>
      <c r="N15" s="7">
        <v>34.244999999999997</v>
      </c>
      <c r="O15" s="7">
        <v>33.819000000000003</v>
      </c>
      <c r="P15" s="7">
        <v>33.898000000000003</v>
      </c>
      <c r="Q15" s="7">
        <v>33.978000000000002</v>
      </c>
      <c r="R15" s="7">
        <v>34.057000000000002</v>
      </c>
      <c r="S15" s="7">
        <v>34.137</v>
      </c>
      <c r="T15" s="7">
        <v>34.216999999999999</v>
      </c>
      <c r="U15" s="7">
        <v>34.296999999999997</v>
      </c>
      <c r="V15" s="7">
        <v>34.377000000000002</v>
      </c>
      <c r="W15" s="7">
        <v>34.457000000000001</v>
      </c>
      <c r="X15" s="7">
        <v>34.537999999999997</v>
      </c>
      <c r="Y15" s="7">
        <v>34.618000000000002</v>
      </c>
      <c r="Z15" s="7">
        <v>34.698</v>
      </c>
      <c r="AA15" s="7">
        <v>34.779000000000003</v>
      </c>
      <c r="AB15" s="7">
        <v>34.86</v>
      </c>
      <c r="AC15" s="7">
        <v>34.94</v>
      </c>
      <c r="AD15" s="7">
        <v>35.021000000000001</v>
      </c>
      <c r="AE15" s="7">
        <v>35.101999999999997</v>
      </c>
      <c r="AF15" s="7">
        <v>35.183</v>
      </c>
      <c r="AG15" s="7">
        <v>35.264000000000003</v>
      </c>
      <c r="AH15" s="7">
        <v>35.344999999999999</v>
      </c>
      <c r="AI15" s="7">
        <v>35.426000000000002</v>
      </c>
      <c r="AJ15" s="7">
        <v>35.465000000000003</v>
      </c>
      <c r="AK15" s="7">
        <v>35.085000000000001</v>
      </c>
      <c r="AL15" s="7">
        <v>34.709000000000003</v>
      </c>
      <c r="AM15" s="7">
        <v>34.334000000000003</v>
      </c>
      <c r="AN15" s="7">
        <v>33.960999999999999</v>
      </c>
      <c r="AO15" s="7">
        <v>33.590000000000003</v>
      </c>
      <c r="AP15" s="7">
        <v>33.220999999999997</v>
      </c>
      <c r="AQ15" s="7">
        <v>32.854999999999997</v>
      </c>
      <c r="AR15" s="7">
        <v>32.49</v>
      </c>
      <c r="AS15" s="7">
        <v>32.127000000000002</v>
      </c>
      <c r="AT15" s="7">
        <v>31.74</v>
      </c>
      <c r="AU15" s="7">
        <v>31.097999999999999</v>
      </c>
      <c r="AV15" s="7">
        <v>30.463999999999999</v>
      </c>
      <c r="AW15" s="7">
        <v>29.837</v>
      </c>
      <c r="AX15" s="7">
        <v>29.218</v>
      </c>
      <c r="AY15" s="7">
        <v>28.606000000000002</v>
      </c>
      <c r="AZ15" s="7">
        <v>28.001999999999999</v>
      </c>
      <c r="BA15" s="7">
        <v>27.405000000000001</v>
      </c>
      <c r="BB15" s="7">
        <v>26.818000000000001</v>
      </c>
      <c r="BC15" s="7">
        <v>26.238</v>
      </c>
      <c r="BD15" s="7">
        <v>25.702999999999999</v>
      </c>
      <c r="BE15" s="7">
        <v>25.526</v>
      </c>
      <c r="BF15" s="7">
        <v>25.35</v>
      </c>
      <c r="BG15" s="7">
        <v>25.175000000000001</v>
      </c>
      <c r="BH15" s="7">
        <v>25</v>
      </c>
      <c r="BI15" s="7">
        <v>24.846</v>
      </c>
      <c r="BJ15" s="7">
        <v>24.713000000000001</v>
      </c>
      <c r="BK15" s="7">
        <v>24.599</v>
      </c>
      <c r="BL15" s="7">
        <v>24.506</v>
      </c>
    </row>
    <row r="16" spans="1:65">
      <c r="A16" s="7" t="s">
        <v>243</v>
      </c>
      <c r="B16" s="7" t="s">
        <v>542</v>
      </c>
      <c r="C16" s="7" t="s">
        <v>897</v>
      </c>
      <c r="D16" s="7" t="s">
        <v>898</v>
      </c>
      <c r="E16" s="7">
        <v>81.528999999999996</v>
      </c>
      <c r="F16" s="7">
        <v>81.941000000000003</v>
      </c>
      <c r="G16" s="7">
        <v>82.227999999999994</v>
      </c>
      <c r="H16" s="7">
        <v>82.510999999999996</v>
      </c>
      <c r="I16" s="7">
        <v>82.792000000000002</v>
      </c>
      <c r="J16" s="7">
        <v>83.067999999999998</v>
      </c>
      <c r="K16" s="7">
        <v>83.34</v>
      </c>
      <c r="L16" s="7">
        <v>83.507000000000005</v>
      </c>
      <c r="M16" s="7">
        <v>83.671999999999997</v>
      </c>
      <c r="N16" s="7">
        <v>83.835999999999999</v>
      </c>
      <c r="O16" s="7">
        <v>83.998999999999995</v>
      </c>
      <c r="P16" s="7">
        <v>84.16</v>
      </c>
      <c r="Q16" s="7">
        <v>84.32</v>
      </c>
      <c r="R16" s="7">
        <v>84.477999999999994</v>
      </c>
      <c r="S16" s="7">
        <v>84.635999999999996</v>
      </c>
      <c r="T16" s="7">
        <v>84.792000000000002</v>
      </c>
      <c r="U16" s="7">
        <v>84.947000000000003</v>
      </c>
      <c r="V16" s="7">
        <v>85.1</v>
      </c>
      <c r="W16" s="7">
        <v>85.251999999999995</v>
      </c>
      <c r="X16" s="7">
        <v>85.403000000000006</v>
      </c>
      <c r="Y16" s="7">
        <v>85.552000000000007</v>
      </c>
      <c r="Z16" s="7">
        <v>85.7</v>
      </c>
      <c r="AA16" s="7">
        <v>85.67</v>
      </c>
      <c r="AB16" s="7">
        <v>85.641000000000005</v>
      </c>
      <c r="AC16" s="7">
        <v>85.611000000000004</v>
      </c>
      <c r="AD16" s="7">
        <v>85.581999999999994</v>
      </c>
      <c r="AE16" s="7">
        <v>85.552000000000007</v>
      </c>
      <c r="AF16" s="7">
        <v>85.522000000000006</v>
      </c>
      <c r="AG16" s="7">
        <v>85.492999999999995</v>
      </c>
      <c r="AH16" s="7">
        <v>85.462999999999994</v>
      </c>
      <c r="AI16" s="7">
        <v>85.433000000000007</v>
      </c>
      <c r="AJ16" s="7">
        <v>85.403000000000006</v>
      </c>
      <c r="AK16" s="7">
        <v>85.284999999999997</v>
      </c>
      <c r="AL16" s="7">
        <v>85.156999999999996</v>
      </c>
      <c r="AM16" s="7">
        <v>85.028000000000006</v>
      </c>
      <c r="AN16" s="7">
        <v>84.897999999999996</v>
      </c>
      <c r="AO16" s="7">
        <v>84.766999999999996</v>
      </c>
      <c r="AP16" s="7">
        <v>84.635999999999996</v>
      </c>
      <c r="AQ16" s="7">
        <v>84.503</v>
      </c>
      <c r="AR16" s="7">
        <v>84.37</v>
      </c>
      <c r="AS16" s="7">
        <v>84.234999999999999</v>
      </c>
      <c r="AT16" s="7">
        <v>84.1</v>
      </c>
      <c r="AU16" s="7">
        <v>84.221999999999994</v>
      </c>
      <c r="AV16" s="7">
        <v>84.343000000000004</v>
      </c>
      <c r="AW16" s="7">
        <v>84.462999999999994</v>
      </c>
      <c r="AX16" s="7">
        <v>84.581999999999994</v>
      </c>
      <c r="AY16" s="7">
        <v>84.7</v>
      </c>
      <c r="AZ16" s="7">
        <v>84.822000000000003</v>
      </c>
      <c r="BA16" s="7">
        <v>84.942999999999998</v>
      </c>
      <c r="BB16" s="7">
        <v>85.063000000000002</v>
      </c>
      <c r="BC16" s="7">
        <v>85.182000000000002</v>
      </c>
      <c r="BD16" s="7">
        <v>85.3</v>
      </c>
      <c r="BE16" s="7">
        <v>85.402000000000001</v>
      </c>
      <c r="BF16" s="7">
        <v>85.501999999999995</v>
      </c>
      <c r="BG16" s="7">
        <v>85.602000000000004</v>
      </c>
      <c r="BH16" s="7">
        <v>85.700999999999993</v>
      </c>
      <c r="BI16" s="7">
        <v>85.8</v>
      </c>
      <c r="BJ16" s="7">
        <v>85.903999999999996</v>
      </c>
      <c r="BK16" s="7">
        <v>86.012</v>
      </c>
      <c r="BL16" s="7">
        <v>86.123999999999995</v>
      </c>
    </row>
    <row r="17" spans="1:64">
      <c r="A17" s="7" t="s">
        <v>380</v>
      </c>
      <c r="B17" s="7" t="s">
        <v>543</v>
      </c>
      <c r="C17" s="7" t="s">
        <v>897</v>
      </c>
      <c r="D17" s="7" t="s">
        <v>898</v>
      </c>
      <c r="E17" s="7">
        <v>64.72</v>
      </c>
      <c r="F17" s="7">
        <v>64.813999999999993</v>
      </c>
      <c r="G17" s="7">
        <v>64.863</v>
      </c>
      <c r="H17" s="7">
        <v>64.912999999999997</v>
      </c>
      <c r="I17" s="7">
        <v>64.962000000000003</v>
      </c>
      <c r="J17" s="7">
        <v>65.010999999999996</v>
      </c>
      <c r="K17" s="7">
        <v>65.061000000000007</v>
      </c>
      <c r="L17" s="7">
        <v>65.11</v>
      </c>
      <c r="M17" s="7">
        <v>65.159000000000006</v>
      </c>
      <c r="N17" s="7">
        <v>65.207999999999998</v>
      </c>
      <c r="O17" s="7">
        <v>65.257999999999996</v>
      </c>
      <c r="P17" s="7">
        <v>65.301000000000002</v>
      </c>
      <c r="Q17" s="7">
        <v>65.311000000000007</v>
      </c>
      <c r="R17" s="7">
        <v>65.320999999999998</v>
      </c>
      <c r="S17" s="7">
        <v>65.331000000000003</v>
      </c>
      <c r="T17" s="7">
        <v>65.340999999999994</v>
      </c>
      <c r="U17" s="7">
        <v>65.350999999999999</v>
      </c>
      <c r="V17" s="7">
        <v>65.361000000000004</v>
      </c>
      <c r="W17" s="7">
        <v>65.370999999999995</v>
      </c>
      <c r="X17" s="7">
        <v>65.381</v>
      </c>
      <c r="Y17" s="7">
        <v>65.391000000000005</v>
      </c>
      <c r="Z17" s="7">
        <v>65.364000000000004</v>
      </c>
      <c r="AA17" s="7">
        <v>65.099999999999994</v>
      </c>
      <c r="AB17" s="7">
        <v>64.835999999999999</v>
      </c>
      <c r="AC17" s="7">
        <v>64.569999999999993</v>
      </c>
      <c r="AD17" s="7">
        <v>64.305000000000007</v>
      </c>
      <c r="AE17" s="7">
        <v>64.037000000000006</v>
      </c>
      <c r="AF17" s="7">
        <v>63.768999999999998</v>
      </c>
      <c r="AG17" s="7">
        <v>63.5</v>
      </c>
      <c r="AH17" s="7">
        <v>63.231000000000002</v>
      </c>
      <c r="AI17" s="7">
        <v>62.96</v>
      </c>
      <c r="AJ17" s="7">
        <v>62.689</v>
      </c>
      <c r="AK17" s="7">
        <v>62.417000000000002</v>
      </c>
      <c r="AL17" s="7">
        <v>62.143999999999998</v>
      </c>
      <c r="AM17" s="7">
        <v>61.87</v>
      </c>
      <c r="AN17" s="7">
        <v>61.595999999999997</v>
      </c>
      <c r="AO17" s="7">
        <v>61.32</v>
      </c>
      <c r="AP17" s="7">
        <v>61.045000000000002</v>
      </c>
      <c r="AQ17" s="7">
        <v>60.768000000000001</v>
      </c>
      <c r="AR17" s="7">
        <v>60.491</v>
      </c>
      <c r="AS17" s="7">
        <v>60.213000000000001</v>
      </c>
      <c r="AT17" s="7">
        <v>59.933999999999997</v>
      </c>
      <c r="AU17" s="7">
        <v>59.655000000000001</v>
      </c>
      <c r="AV17" s="7">
        <v>59.375</v>
      </c>
      <c r="AW17" s="7">
        <v>59.094000000000001</v>
      </c>
      <c r="AX17" s="7">
        <v>58.813000000000002</v>
      </c>
      <c r="AY17" s="7">
        <v>58.531999999999996</v>
      </c>
      <c r="AZ17" s="7">
        <v>58.249000000000002</v>
      </c>
      <c r="BA17" s="7">
        <v>57.966000000000001</v>
      </c>
      <c r="BB17" s="7">
        <v>57.683</v>
      </c>
      <c r="BC17" s="7">
        <v>57.399000000000001</v>
      </c>
      <c r="BD17" s="7">
        <v>57.115000000000002</v>
      </c>
      <c r="BE17" s="7">
        <v>57.146999999999998</v>
      </c>
      <c r="BF17" s="7">
        <v>57.335999999999999</v>
      </c>
      <c r="BG17" s="7">
        <v>57.526000000000003</v>
      </c>
      <c r="BH17" s="7">
        <v>57.715000000000003</v>
      </c>
      <c r="BI17" s="7">
        <v>57.905000000000001</v>
      </c>
      <c r="BJ17" s="7">
        <v>58.094000000000001</v>
      </c>
      <c r="BK17" s="7">
        <v>58.296999999999997</v>
      </c>
      <c r="BL17" s="7">
        <v>58.515000000000001</v>
      </c>
    </row>
    <row r="18" spans="1:64">
      <c r="A18" s="7" t="s">
        <v>355</v>
      </c>
      <c r="B18" s="7" t="s">
        <v>544</v>
      </c>
      <c r="C18" s="7" t="s">
        <v>897</v>
      </c>
      <c r="D18" s="7" t="s">
        <v>898</v>
      </c>
      <c r="E18" s="7">
        <v>52.662999999999997</v>
      </c>
      <c r="F18" s="7">
        <v>52.363999999999997</v>
      </c>
      <c r="G18" s="7">
        <v>52.064</v>
      </c>
      <c r="H18" s="7">
        <v>51.764000000000003</v>
      </c>
      <c r="I18" s="7">
        <v>51.463999999999999</v>
      </c>
      <c r="J18" s="7">
        <v>51.164000000000001</v>
      </c>
      <c r="K18" s="7">
        <v>50.863999999999997</v>
      </c>
      <c r="L18" s="7">
        <v>50.564</v>
      </c>
      <c r="M18" s="7">
        <v>50.262999999999998</v>
      </c>
      <c r="N18" s="7">
        <v>49.963000000000001</v>
      </c>
      <c r="O18" s="7">
        <v>50.008000000000003</v>
      </c>
      <c r="P18" s="7">
        <v>50.462000000000003</v>
      </c>
      <c r="Q18" s="7">
        <v>50.917000000000002</v>
      </c>
      <c r="R18" s="7">
        <v>51.371000000000002</v>
      </c>
      <c r="S18" s="7">
        <v>51.698</v>
      </c>
      <c r="T18" s="7">
        <v>51.896999999999998</v>
      </c>
      <c r="U18" s="7">
        <v>52.095999999999997</v>
      </c>
      <c r="V18" s="7">
        <v>52.293999999999997</v>
      </c>
      <c r="W18" s="7">
        <v>52.491999999999997</v>
      </c>
      <c r="X18" s="7">
        <v>52.655000000000001</v>
      </c>
      <c r="Y18" s="7">
        <v>52.777000000000001</v>
      </c>
      <c r="Z18" s="7">
        <v>52.896999999999998</v>
      </c>
      <c r="AA18" s="7">
        <v>53.018000000000001</v>
      </c>
      <c r="AB18" s="7">
        <v>53.139000000000003</v>
      </c>
      <c r="AC18" s="7">
        <v>53.298999999999999</v>
      </c>
      <c r="AD18" s="7">
        <v>53.497999999999998</v>
      </c>
      <c r="AE18" s="7">
        <v>53.697000000000003</v>
      </c>
      <c r="AF18" s="7">
        <v>53.895000000000003</v>
      </c>
      <c r="AG18" s="7">
        <v>54.094000000000001</v>
      </c>
      <c r="AH18" s="7">
        <v>54.057000000000002</v>
      </c>
      <c r="AI18" s="7">
        <v>53.749000000000002</v>
      </c>
      <c r="AJ18" s="7">
        <v>53.441000000000003</v>
      </c>
      <c r="AK18" s="7">
        <v>53.131999999999998</v>
      </c>
      <c r="AL18" s="7">
        <v>52.823999999999998</v>
      </c>
      <c r="AM18" s="7">
        <v>52.515000000000001</v>
      </c>
      <c r="AN18" s="7">
        <v>52.206000000000003</v>
      </c>
      <c r="AO18" s="7">
        <v>51.896000000000001</v>
      </c>
      <c r="AP18" s="7">
        <v>51.588000000000001</v>
      </c>
      <c r="AQ18" s="7">
        <v>51.277999999999999</v>
      </c>
      <c r="AR18" s="7">
        <v>51.185000000000002</v>
      </c>
      <c r="AS18" s="7">
        <v>51.386000000000003</v>
      </c>
      <c r="AT18" s="7">
        <v>51.587000000000003</v>
      </c>
      <c r="AU18" s="7">
        <v>51.786999999999999</v>
      </c>
      <c r="AV18" s="7">
        <v>51.988</v>
      </c>
      <c r="AW18" s="7">
        <v>52.189</v>
      </c>
      <c r="AX18" s="7">
        <v>52.389000000000003</v>
      </c>
      <c r="AY18" s="7">
        <v>52.588999999999999</v>
      </c>
      <c r="AZ18" s="7">
        <v>52.79</v>
      </c>
      <c r="BA18" s="7">
        <v>52.99</v>
      </c>
      <c r="BB18" s="7">
        <v>53.19</v>
      </c>
      <c r="BC18" s="7">
        <v>53.405999999999999</v>
      </c>
      <c r="BD18" s="7">
        <v>53.637</v>
      </c>
      <c r="BE18" s="7">
        <v>53.883000000000003</v>
      </c>
      <c r="BF18" s="7">
        <v>54.145000000000003</v>
      </c>
      <c r="BG18" s="7">
        <v>54.421999999999997</v>
      </c>
      <c r="BH18" s="7">
        <v>54.713999999999999</v>
      </c>
      <c r="BI18" s="7">
        <v>55.021000000000001</v>
      </c>
      <c r="BJ18" s="7">
        <v>55.343000000000004</v>
      </c>
      <c r="BK18" s="7">
        <v>55.68</v>
      </c>
      <c r="BL18" s="7">
        <v>56.030999999999999</v>
      </c>
    </row>
    <row r="19" spans="1:64">
      <c r="A19" s="7" t="s">
        <v>118</v>
      </c>
      <c r="B19" s="7" t="s">
        <v>545</v>
      </c>
      <c r="C19" s="7" t="s">
        <v>897</v>
      </c>
      <c r="D19" s="7" t="s">
        <v>898</v>
      </c>
      <c r="E19" s="7">
        <v>2.077</v>
      </c>
      <c r="F19" s="7">
        <v>2.1150000000000002</v>
      </c>
      <c r="G19" s="7">
        <v>2.1539999999999999</v>
      </c>
      <c r="H19" s="7">
        <v>2.1930000000000001</v>
      </c>
      <c r="I19" s="7">
        <v>2.2330000000000001</v>
      </c>
      <c r="J19" s="7">
        <v>2.294</v>
      </c>
      <c r="K19" s="7">
        <v>2.395</v>
      </c>
      <c r="L19" s="7">
        <v>2.5009999999999999</v>
      </c>
      <c r="M19" s="7">
        <v>2.6110000000000002</v>
      </c>
      <c r="N19" s="7">
        <v>2.726</v>
      </c>
      <c r="O19" s="7">
        <v>2.8450000000000002</v>
      </c>
      <c r="P19" s="7">
        <v>2.97</v>
      </c>
      <c r="Q19" s="7">
        <v>3.101</v>
      </c>
      <c r="R19" s="7">
        <v>3.2360000000000002</v>
      </c>
      <c r="S19" s="7">
        <v>3.3769999999999998</v>
      </c>
      <c r="T19" s="7">
        <v>3.5249999999999999</v>
      </c>
      <c r="U19" s="7">
        <v>3.6779999999999999</v>
      </c>
      <c r="V19" s="7">
        <v>3.8380000000000001</v>
      </c>
      <c r="W19" s="7">
        <v>4.0049999999999999</v>
      </c>
      <c r="X19" s="7">
        <v>4.1779999999999999</v>
      </c>
      <c r="Y19" s="7">
        <v>4.3390000000000004</v>
      </c>
      <c r="Z19" s="7">
        <v>4.5030000000000001</v>
      </c>
      <c r="AA19" s="7">
        <v>4.6740000000000004</v>
      </c>
      <c r="AB19" s="7">
        <v>4.8499999999999996</v>
      </c>
      <c r="AC19" s="7">
        <v>5.0330000000000004</v>
      </c>
      <c r="AD19" s="7">
        <v>5.2210000000000001</v>
      </c>
      <c r="AE19" s="7">
        <v>5.4169999999999998</v>
      </c>
      <c r="AF19" s="7">
        <v>5.62</v>
      </c>
      <c r="AG19" s="7">
        <v>5.83</v>
      </c>
      <c r="AH19" s="7">
        <v>6.0469999999999997</v>
      </c>
      <c r="AI19" s="7">
        <v>6.2709999999999999</v>
      </c>
      <c r="AJ19" s="7">
        <v>6.4550000000000001</v>
      </c>
      <c r="AK19" s="7">
        <v>6.6369999999999996</v>
      </c>
      <c r="AL19" s="7">
        <v>6.8230000000000004</v>
      </c>
      <c r="AM19" s="7">
        <v>7.0140000000000002</v>
      </c>
      <c r="AN19" s="7">
        <v>7.2110000000000003</v>
      </c>
      <c r="AO19" s="7">
        <v>7.4119999999999999</v>
      </c>
      <c r="AP19" s="7">
        <v>7.6180000000000003</v>
      </c>
      <c r="AQ19" s="7">
        <v>7.83</v>
      </c>
      <c r="AR19" s="7">
        <v>8.0359999999999996</v>
      </c>
      <c r="AS19" s="7">
        <v>8.2460000000000004</v>
      </c>
      <c r="AT19" s="7">
        <v>8.4610000000000003</v>
      </c>
      <c r="AU19" s="7">
        <v>8.6820000000000004</v>
      </c>
      <c r="AV19" s="7">
        <v>8.9079999999999995</v>
      </c>
      <c r="AW19" s="7">
        <v>9.1389999999999993</v>
      </c>
      <c r="AX19" s="7">
        <v>9.375</v>
      </c>
      <c r="AY19" s="7">
        <v>9.6170000000000009</v>
      </c>
      <c r="AZ19" s="7">
        <v>9.8640000000000008</v>
      </c>
      <c r="BA19" s="7">
        <v>10.118</v>
      </c>
      <c r="BB19" s="7">
        <v>10.375999999999999</v>
      </c>
      <c r="BC19" s="7">
        <v>10.641999999999999</v>
      </c>
      <c r="BD19" s="7">
        <v>10.914999999999999</v>
      </c>
      <c r="BE19" s="7">
        <v>11.194000000000001</v>
      </c>
      <c r="BF19" s="7">
        <v>11.481999999999999</v>
      </c>
      <c r="BG19" s="7">
        <v>11.776</v>
      </c>
      <c r="BH19" s="7">
        <v>12.077999999999999</v>
      </c>
      <c r="BI19" s="7">
        <v>12.388</v>
      </c>
      <c r="BJ19" s="7">
        <v>12.706</v>
      </c>
      <c r="BK19" s="7">
        <v>13.032</v>
      </c>
      <c r="BL19" s="7">
        <v>13.366</v>
      </c>
    </row>
    <row r="20" spans="1:64">
      <c r="A20" s="7" t="s">
        <v>402</v>
      </c>
      <c r="B20" s="7" t="s">
        <v>546</v>
      </c>
      <c r="C20" s="7" t="s">
        <v>897</v>
      </c>
      <c r="D20" s="7" t="s">
        <v>898</v>
      </c>
      <c r="E20" s="7">
        <v>92.46</v>
      </c>
      <c r="F20" s="7">
        <v>92.554000000000002</v>
      </c>
      <c r="G20" s="7">
        <v>92.679000000000002</v>
      </c>
      <c r="H20" s="7">
        <v>92.834999999999994</v>
      </c>
      <c r="I20" s="7">
        <v>92.988</v>
      </c>
      <c r="J20" s="7">
        <v>93.137</v>
      </c>
      <c r="K20" s="7">
        <v>93.284000000000006</v>
      </c>
      <c r="L20" s="7">
        <v>93.427999999999997</v>
      </c>
      <c r="M20" s="7">
        <v>93.569000000000003</v>
      </c>
      <c r="N20" s="7">
        <v>93.706999999999994</v>
      </c>
      <c r="O20" s="7">
        <v>93.843000000000004</v>
      </c>
      <c r="P20" s="7">
        <v>93.975999999999999</v>
      </c>
      <c r="Q20" s="7">
        <v>94.105999999999995</v>
      </c>
      <c r="R20" s="7">
        <v>94.233000000000004</v>
      </c>
      <c r="S20" s="7">
        <v>94.358000000000004</v>
      </c>
      <c r="T20" s="7">
        <v>94.48</v>
      </c>
      <c r="U20" s="7">
        <v>94.6</v>
      </c>
      <c r="V20" s="7">
        <v>94.805999999999997</v>
      </c>
      <c r="W20" s="7">
        <v>95.004999999999995</v>
      </c>
      <c r="X20" s="7">
        <v>95.195999999999998</v>
      </c>
      <c r="Y20" s="7">
        <v>95.381</v>
      </c>
      <c r="Z20" s="7">
        <v>95.534999999999997</v>
      </c>
      <c r="AA20" s="7">
        <v>95.637</v>
      </c>
      <c r="AB20" s="7">
        <v>95.736999999999995</v>
      </c>
      <c r="AC20" s="7">
        <v>95.834999999999994</v>
      </c>
      <c r="AD20" s="7">
        <v>95.93</v>
      </c>
      <c r="AE20" s="7">
        <v>96.022999999999996</v>
      </c>
      <c r="AF20" s="7">
        <v>96.114999999999995</v>
      </c>
      <c r="AG20" s="7">
        <v>96.203999999999994</v>
      </c>
      <c r="AH20" s="7">
        <v>96.292000000000002</v>
      </c>
      <c r="AI20" s="7">
        <v>96.376999999999995</v>
      </c>
      <c r="AJ20" s="7">
        <v>96.460999999999999</v>
      </c>
      <c r="AK20" s="7">
        <v>96.542000000000002</v>
      </c>
      <c r="AL20" s="7">
        <v>96.622</v>
      </c>
      <c r="AM20" s="7">
        <v>96.7</v>
      </c>
      <c r="AN20" s="7">
        <v>96.777000000000001</v>
      </c>
      <c r="AO20" s="7">
        <v>96.850999999999999</v>
      </c>
      <c r="AP20" s="7">
        <v>96.924000000000007</v>
      </c>
      <c r="AQ20" s="7">
        <v>96.995999999999995</v>
      </c>
      <c r="AR20" s="7">
        <v>97.064999999999998</v>
      </c>
      <c r="AS20" s="7">
        <v>97.129000000000005</v>
      </c>
      <c r="AT20" s="7">
        <v>97.186000000000007</v>
      </c>
      <c r="AU20" s="7">
        <v>97.241</v>
      </c>
      <c r="AV20" s="7">
        <v>97.296000000000006</v>
      </c>
      <c r="AW20" s="7">
        <v>97.35</v>
      </c>
      <c r="AX20" s="7">
        <v>97.403000000000006</v>
      </c>
      <c r="AY20" s="7">
        <v>97.453999999999994</v>
      </c>
      <c r="AZ20" s="7">
        <v>97.504999999999995</v>
      </c>
      <c r="BA20" s="7">
        <v>97.555000000000007</v>
      </c>
      <c r="BB20" s="7">
        <v>97.602999999999994</v>
      </c>
      <c r="BC20" s="7">
        <v>97.650999999999996</v>
      </c>
      <c r="BD20" s="7">
        <v>97.697999999999993</v>
      </c>
      <c r="BE20" s="7">
        <v>97.744</v>
      </c>
      <c r="BF20" s="7">
        <v>97.789000000000001</v>
      </c>
      <c r="BG20" s="7">
        <v>97.832999999999998</v>
      </c>
      <c r="BH20" s="7">
        <v>97.876000000000005</v>
      </c>
      <c r="BI20" s="7">
        <v>97.918999999999997</v>
      </c>
      <c r="BJ20" s="7">
        <v>97.960999999999999</v>
      </c>
      <c r="BK20" s="7">
        <v>98.001000000000005</v>
      </c>
      <c r="BL20" s="7">
        <v>98.040999999999997</v>
      </c>
    </row>
    <row r="21" spans="1:64">
      <c r="A21" s="7" t="s">
        <v>139</v>
      </c>
      <c r="B21" s="7" t="s">
        <v>547</v>
      </c>
      <c r="C21" s="7" t="s">
        <v>897</v>
      </c>
      <c r="D21" s="7" t="s">
        <v>898</v>
      </c>
      <c r="E21" s="7">
        <v>9.2750000000000004</v>
      </c>
      <c r="F21" s="7">
        <v>9.8559999999999999</v>
      </c>
      <c r="G21" s="7">
        <v>10.47</v>
      </c>
      <c r="H21" s="7">
        <v>11.118</v>
      </c>
      <c r="I21" s="7">
        <v>11.801</v>
      </c>
      <c r="J21" s="7">
        <v>12.519</v>
      </c>
      <c r="K21" s="7">
        <v>13.275</v>
      </c>
      <c r="L21" s="7">
        <v>14.069000000000001</v>
      </c>
      <c r="M21" s="7">
        <v>14.903</v>
      </c>
      <c r="N21" s="7">
        <v>15.776</v>
      </c>
      <c r="O21" s="7">
        <v>16.690999999999999</v>
      </c>
      <c r="P21" s="7">
        <v>17.646999999999998</v>
      </c>
      <c r="Q21" s="7">
        <v>18.648</v>
      </c>
      <c r="R21" s="7">
        <v>19.689</v>
      </c>
      <c r="S21" s="7">
        <v>20.774999999999999</v>
      </c>
      <c r="T21" s="7">
        <v>21.904</v>
      </c>
      <c r="U21" s="7">
        <v>23.079000000000001</v>
      </c>
      <c r="V21" s="7">
        <v>24.292999999999999</v>
      </c>
      <c r="W21" s="7">
        <v>25.552</v>
      </c>
      <c r="X21" s="7">
        <v>26.675999999999998</v>
      </c>
      <c r="Y21" s="7">
        <v>27.338999999999999</v>
      </c>
      <c r="Z21" s="7">
        <v>28.01</v>
      </c>
      <c r="AA21" s="7">
        <v>28.692</v>
      </c>
      <c r="AB21" s="7">
        <v>29.384</v>
      </c>
      <c r="AC21" s="7">
        <v>30.085999999999999</v>
      </c>
      <c r="AD21" s="7">
        <v>30.795999999999999</v>
      </c>
      <c r="AE21" s="7">
        <v>31.516999999999999</v>
      </c>
      <c r="AF21" s="7">
        <v>32.246000000000002</v>
      </c>
      <c r="AG21" s="7">
        <v>32.984999999999999</v>
      </c>
      <c r="AH21" s="7">
        <v>33.729999999999997</v>
      </c>
      <c r="AI21" s="7">
        <v>34.484999999999999</v>
      </c>
      <c r="AJ21" s="7">
        <v>35.247</v>
      </c>
      <c r="AK21" s="7">
        <v>35.826999999999998</v>
      </c>
      <c r="AL21" s="7">
        <v>36.136000000000003</v>
      </c>
      <c r="AM21" s="7">
        <v>36.447000000000003</v>
      </c>
      <c r="AN21" s="7">
        <v>36.758000000000003</v>
      </c>
      <c r="AO21" s="7">
        <v>37.070999999999998</v>
      </c>
      <c r="AP21" s="7">
        <v>37.384999999999998</v>
      </c>
      <c r="AQ21" s="7">
        <v>37.698999999999998</v>
      </c>
      <c r="AR21" s="7">
        <v>38.015000000000001</v>
      </c>
      <c r="AS21" s="7">
        <v>38.332999999999998</v>
      </c>
      <c r="AT21" s="7">
        <v>38.65</v>
      </c>
      <c r="AU21" s="7">
        <v>39.036000000000001</v>
      </c>
      <c r="AV21" s="7">
        <v>39.536000000000001</v>
      </c>
      <c r="AW21" s="7">
        <v>40.039000000000001</v>
      </c>
      <c r="AX21" s="7">
        <v>40.542999999999999</v>
      </c>
      <c r="AY21" s="7">
        <v>41.048999999999999</v>
      </c>
      <c r="AZ21" s="7">
        <v>41.558</v>
      </c>
      <c r="BA21" s="7">
        <v>42.069000000000003</v>
      </c>
      <c r="BB21" s="7">
        <v>42.58</v>
      </c>
      <c r="BC21" s="7">
        <v>43.093000000000004</v>
      </c>
      <c r="BD21" s="7">
        <v>43.607999999999997</v>
      </c>
      <c r="BE21" s="7">
        <v>44.125</v>
      </c>
      <c r="BF21" s="7">
        <v>44.642000000000003</v>
      </c>
      <c r="BG21" s="7">
        <v>45.165999999999997</v>
      </c>
      <c r="BH21" s="7">
        <v>45.695</v>
      </c>
      <c r="BI21" s="7">
        <v>46.228999999999999</v>
      </c>
      <c r="BJ21" s="7">
        <v>46.768000000000001</v>
      </c>
      <c r="BK21" s="7">
        <v>47.311999999999998</v>
      </c>
      <c r="BL21" s="7">
        <v>47.860999999999997</v>
      </c>
    </row>
    <row r="22" spans="1:64">
      <c r="A22" s="7" t="s">
        <v>548</v>
      </c>
      <c r="B22" s="7" t="s">
        <v>549</v>
      </c>
      <c r="C22" s="7" t="s">
        <v>897</v>
      </c>
      <c r="D22" s="7" t="s">
        <v>898</v>
      </c>
      <c r="E22" s="7">
        <v>4.7</v>
      </c>
      <c r="F22" s="7">
        <v>4.7960000000000003</v>
      </c>
      <c r="G22" s="7">
        <v>4.8929999999999998</v>
      </c>
      <c r="H22" s="7">
        <v>4.9930000000000003</v>
      </c>
      <c r="I22" s="7">
        <v>5.0949999999999998</v>
      </c>
      <c r="J22" s="7">
        <v>5.1980000000000004</v>
      </c>
      <c r="K22" s="7">
        <v>5.3029999999999999</v>
      </c>
      <c r="L22" s="7">
        <v>5.4109999999999996</v>
      </c>
      <c r="M22" s="7">
        <v>5.52</v>
      </c>
      <c r="N22" s="7">
        <v>5.6319999999999997</v>
      </c>
      <c r="O22" s="7">
        <v>5.7460000000000004</v>
      </c>
      <c r="P22" s="7">
        <v>5.8609999999999998</v>
      </c>
      <c r="Q22" s="7">
        <v>5.98</v>
      </c>
      <c r="R22" s="7">
        <v>6.1</v>
      </c>
      <c r="S22" s="7">
        <v>6.2220000000000004</v>
      </c>
      <c r="T22" s="7">
        <v>6.3470000000000004</v>
      </c>
      <c r="U22" s="7">
        <v>6.6680000000000001</v>
      </c>
      <c r="V22" s="7">
        <v>7.1509999999999998</v>
      </c>
      <c r="W22" s="7">
        <v>7.6680000000000001</v>
      </c>
      <c r="X22" s="7">
        <v>8.218</v>
      </c>
      <c r="Y22" s="7">
        <v>8.8049999999999997</v>
      </c>
      <c r="Z22" s="7">
        <v>9.4280000000000008</v>
      </c>
      <c r="AA22" s="7">
        <v>10.090999999999999</v>
      </c>
      <c r="AB22" s="7">
        <v>10.795999999999999</v>
      </c>
      <c r="AC22" s="7">
        <v>11.544</v>
      </c>
      <c r="AD22" s="7">
        <v>12.334</v>
      </c>
      <c r="AE22" s="7">
        <v>12.832000000000001</v>
      </c>
      <c r="AF22" s="7">
        <v>13.071999999999999</v>
      </c>
      <c r="AG22" s="7">
        <v>13.316000000000001</v>
      </c>
      <c r="AH22" s="7">
        <v>13.563000000000001</v>
      </c>
      <c r="AI22" s="7">
        <v>13.815</v>
      </c>
      <c r="AJ22" s="7">
        <v>14.07</v>
      </c>
      <c r="AK22" s="7">
        <v>14.33</v>
      </c>
      <c r="AL22" s="7">
        <v>14.593</v>
      </c>
      <c r="AM22" s="7">
        <v>14.86</v>
      </c>
      <c r="AN22" s="7">
        <v>15.131</v>
      </c>
      <c r="AO22" s="7">
        <v>15.407</v>
      </c>
      <c r="AP22" s="7">
        <v>15.875</v>
      </c>
      <c r="AQ22" s="7">
        <v>16.510000000000002</v>
      </c>
      <c r="AR22" s="7">
        <v>17.166</v>
      </c>
      <c r="AS22" s="7">
        <v>17.844000000000001</v>
      </c>
      <c r="AT22" s="7">
        <v>18.54</v>
      </c>
      <c r="AU22" s="7">
        <v>19.257999999999999</v>
      </c>
      <c r="AV22" s="7">
        <v>19.995999999999999</v>
      </c>
      <c r="AW22" s="7">
        <v>20.757000000000001</v>
      </c>
      <c r="AX22" s="7">
        <v>21.536999999999999</v>
      </c>
      <c r="AY22" s="7">
        <v>22.338999999999999</v>
      </c>
      <c r="AZ22" s="7">
        <v>22.995999999999999</v>
      </c>
      <c r="BA22" s="7">
        <v>23.533999999999999</v>
      </c>
      <c r="BB22" s="7">
        <v>24.079000000000001</v>
      </c>
      <c r="BC22" s="7">
        <v>24.632999999999999</v>
      </c>
      <c r="BD22" s="7">
        <v>25.196000000000002</v>
      </c>
      <c r="BE22" s="7">
        <v>25.766999999999999</v>
      </c>
      <c r="BF22" s="7">
        <v>26.346</v>
      </c>
      <c r="BG22" s="7">
        <v>26.934000000000001</v>
      </c>
      <c r="BH22" s="7">
        <v>27.53</v>
      </c>
      <c r="BI22" s="7">
        <v>28.134</v>
      </c>
      <c r="BJ22" s="7">
        <v>28.742999999999999</v>
      </c>
      <c r="BK22" s="7">
        <v>29.358000000000001</v>
      </c>
      <c r="BL22" s="7">
        <v>29.98</v>
      </c>
    </row>
    <row r="23" spans="1:64">
      <c r="A23" s="7" t="s">
        <v>390</v>
      </c>
      <c r="B23" s="7" t="s">
        <v>550</v>
      </c>
      <c r="C23" s="7" t="s">
        <v>897</v>
      </c>
      <c r="D23" s="7" t="s">
        <v>898</v>
      </c>
      <c r="E23" s="7">
        <v>5.1349999999999998</v>
      </c>
      <c r="F23" s="7">
        <v>5.2779999999999996</v>
      </c>
      <c r="G23" s="7">
        <v>5.4980000000000002</v>
      </c>
      <c r="H23" s="7">
        <v>5.7270000000000003</v>
      </c>
      <c r="I23" s="7">
        <v>5.9640000000000004</v>
      </c>
      <c r="J23" s="7">
        <v>6.2110000000000003</v>
      </c>
      <c r="K23" s="7">
        <v>6.4669999999999996</v>
      </c>
      <c r="L23" s="7">
        <v>6.7329999999999997</v>
      </c>
      <c r="M23" s="7">
        <v>7.0090000000000003</v>
      </c>
      <c r="N23" s="7">
        <v>7.2960000000000003</v>
      </c>
      <c r="O23" s="7">
        <v>7.593</v>
      </c>
      <c r="P23" s="7">
        <v>7.9009999999999998</v>
      </c>
      <c r="Q23" s="7">
        <v>8.2210000000000001</v>
      </c>
      <c r="R23" s="7">
        <v>8.5530000000000008</v>
      </c>
      <c r="S23" s="7">
        <v>9.0340000000000007</v>
      </c>
      <c r="T23" s="7">
        <v>9.8360000000000003</v>
      </c>
      <c r="U23" s="7">
        <v>10.701000000000001</v>
      </c>
      <c r="V23" s="7">
        <v>11.63</v>
      </c>
      <c r="W23" s="7">
        <v>12.629</v>
      </c>
      <c r="X23" s="7">
        <v>13.701000000000001</v>
      </c>
      <c r="Y23" s="7">
        <v>14.851000000000001</v>
      </c>
      <c r="Z23" s="7">
        <v>15.801</v>
      </c>
      <c r="AA23" s="7">
        <v>16.212</v>
      </c>
      <c r="AB23" s="7">
        <v>16.631</v>
      </c>
      <c r="AC23" s="7">
        <v>17.059999999999999</v>
      </c>
      <c r="AD23" s="7">
        <v>17.495999999999999</v>
      </c>
      <c r="AE23" s="7">
        <v>17.940999999999999</v>
      </c>
      <c r="AF23" s="7">
        <v>18.395</v>
      </c>
      <c r="AG23" s="7">
        <v>18.859000000000002</v>
      </c>
      <c r="AH23" s="7">
        <v>19.329999999999998</v>
      </c>
      <c r="AI23" s="7">
        <v>19.811</v>
      </c>
      <c r="AJ23" s="7">
        <v>20.257000000000001</v>
      </c>
      <c r="AK23" s="7">
        <v>20.61</v>
      </c>
      <c r="AL23" s="7">
        <v>20.966000000000001</v>
      </c>
      <c r="AM23" s="7">
        <v>21.327999999999999</v>
      </c>
      <c r="AN23" s="7">
        <v>21.693000000000001</v>
      </c>
      <c r="AO23" s="7">
        <v>22.064</v>
      </c>
      <c r="AP23" s="7">
        <v>22.437999999999999</v>
      </c>
      <c r="AQ23" s="7">
        <v>22.818000000000001</v>
      </c>
      <c r="AR23" s="7">
        <v>23.202000000000002</v>
      </c>
      <c r="AS23" s="7">
        <v>23.59</v>
      </c>
      <c r="AT23" s="7">
        <v>24.096</v>
      </c>
      <c r="AU23" s="7">
        <v>24.756</v>
      </c>
      <c r="AV23" s="7">
        <v>25.428999999999998</v>
      </c>
      <c r="AW23" s="7">
        <v>26.114000000000001</v>
      </c>
      <c r="AX23" s="7">
        <v>26.809000000000001</v>
      </c>
      <c r="AY23" s="7">
        <v>27.516999999999999</v>
      </c>
      <c r="AZ23" s="7">
        <v>28.236999999999998</v>
      </c>
      <c r="BA23" s="7">
        <v>28.968</v>
      </c>
      <c r="BB23" s="7">
        <v>29.709</v>
      </c>
      <c r="BC23" s="7">
        <v>30.462</v>
      </c>
      <c r="BD23" s="7">
        <v>31.225000000000001</v>
      </c>
      <c r="BE23" s="7">
        <v>31.992999999999999</v>
      </c>
      <c r="BF23" s="7">
        <v>32.762</v>
      </c>
      <c r="BG23" s="7">
        <v>33.534999999999997</v>
      </c>
      <c r="BH23" s="7">
        <v>34.308</v>
      </c>
      <c r="BI23" s="7">
        <v>35.082999999999998</v>
      </c>
      <c r="BJ23" s="7">
        <v>35.857999999999997</v>
      </c>
      <c r="BK23" s="7">
        <v>36.631999999999998</v>
      </c>
      <c r="BL23" s="7">
        <v>37.405000000000001</v>
      </c>
    </row>
    <row r="24" spans="1:64">
      <c r="A24" s="7" t="s">
        <v>349</v>
      </c>
      <c r="B24" s="7" t="s">
        <v>551</v>
      </c>
      <c r="C24" s="7" t="s">
        <v>897</v>
      </c>
      <c r="D24" s="7" t="s">
        <v>898</v>
      </c>
      <c r="E24" s="7">
        <v>37.1</v>
      </c>
      <c r="F24" s="7">
        <v>38.781999999999996</v>
      </c>
      <c r="G24" s="7">
        <v>40.494</v>
      </c>
      <c r="H24" s="7">
        <v>42.23</v>
      </c>
      <c r="I24" s="7">
        <v>43.987000000000002</v>
      </c>
      <c r="J24" s="7">
        <v>45.755000000000003</v>
      </c>
      <c r="K24" s="7">
        <v>47.232999999999997</v>
      </c>
      <c r="L24" s="7">
        <v>48.499000000000002</v>
      </c>
      <c r="M24" s="7">
        <v>49.768000000000001</v>
      </c>
      <c r="N24" s="7">
        <v>51.033999999999999</v>
      </c>
      <c r="O24" s="7">
        <v>52.3</v>
      </c>
      <c r="P24" s="7">
        <v>53.36</v>
      </c>
      <c r="Q24" s="7">
        <v>54.418999999999997</v>
      </c>
      <c r="R24" s="7">
        <v>55.470999999999997</v>
      </c>
      <c r="S24" s="7">
        <v>56.518999999999998</v>
      </c>
      <c r="T24" s="7">
        <v>57.561999999999998</v>
      </c>
      <c r="U24" s="7">
        <v>58.526000000000003</v>
      </c>
      <c r="V24" s="7">
        <v>59.427999999999997</v>
      </c>
      <c r="W24" s="7">
        <v>60.326000000000001</v>
      </c>
      <c r="X24" s="7">
        <v>61.216000000000001</v>
      </c>
      <c r="Y24" s="7">
        <v>62.1</v>
      </c>
      <c r="Z24" s="7">
        <v>62.603000000000002</v>
      </c>
      <c r="AA24" s="7">
        <v>63.103999999999999</v>
      </c>
      <c r="AB24" s="7">
        <v>63.603000000000002</v>
      </c>
      <c r="AC24" s="7">
        <v>64.099000000000004</v>
      </c>
      <c r="AD24" s="7">
        <v>64.59</v>
      </c>
      <c r="AE24" s="7">
        <v>64.998999999999995</v>
      </c>
      <c r="AF24" s="7">
        <v>65.346000000000004</v>
      </c>
      <c r="AG24" s="7">
        <v>65.691999999999993</v>
      </c>
      <c r="AH24" s="7">
        <v>66.034999999999997</v>
      </c>
      <c r="AI24" s="7">
        <v>66.376999999999995</v>
      </c>
      <c r="AJ24" s="7">
        <v>66.716999999999999</v>
      </c>
      <c r="AK24" s="7">
        <v>67.055999999999997</v>
      </c>
      <c r="AL24" s="7">
        <v>67.33</v>
      </c>
      <c r="AM24" s="7">
        <v>67.557000000000002</v>
      </c>
      <c r="AN24" s="7">
        <v>67.781999999999996</v>
      </c>
      <c r="AO24" s="7">
        <v>68.007000000000005</v>
      </c>
      <c r="AP24" s="7">
        <v>68.230999999999995</v>
      </c>
      <c r="AQ24" s="7">
        <v>68.453999999999994</v>
      </c>
      <c r="AR24" s="7">
        <v>68.677000000000007</v>
      </c>
      <c r="AS24" s="7">
        <v>68.899000000000001</v>
      </c>
      <c r="AT24" s="7">
        <v>69.165999999999997</v>
      </c>
      <c r="AU24" s="7">
        <v>69.524000000000001</v>
      </c>
      <c r="AV24" s="7">
        <v>69.879000000000005</v>
      </c>
      <c r="AW24" s="7">
        <v>70.233000000000004</v>
      </c>
      <c r="AX24" s="7">
        <v>70.584000000000003</v>
      </c>
      <c r="AY24" s="7">
        <v>70.932000000000002</v>
      </c>
      <c r="AZ24" s="7">
        <v>71.278000000000006</v>
      </c>
      <c r="BA24" s="7">
        <v>71.622</v>
      </c>
      <c r="BB24" s="7">
        <v>71.962999999999994</v>
      </c>
      <c r="BC24" s="7">
        <v>72.302000000000007</v>
      </c>
      <c r="BD24" s="7">
        <v>72.638000000000005</v>
      </c>
      <c r="BE24" s="7">
        <v>72.974999999999994</v>
      </c>
      <c r="BF24" s="7">
        <v>73.313000000000002</v>
      </c>
      <c r="BG24" s="7">
        <v>73.650999999999996</v>
      </c>
      <c r="BH24" s="7">
        <v>73.989999999999995</v>
      </c>
      <c r="BI24" s="7">
        <v>74.328999999999994</v>
      </c>
      <c r="BJ24" s="7">
        <v>74.668999999999997</v>
      </c>
      <c r="BK24" s="7">
        <v>75.007999999999996</v>
      </c>
      <c r="BL24" s="7">
        <v>75.346999999999994</v>
      </c>
    </row>
    <row r="25" spans="1:64">
      <c r="A25" s="7" t="s">
        <v>290</v>
      </c>
      <c r="B25" s="7" t="s">
        <v>552</v>
      </c>
      <c r="C25" s="7" t="s">
        <v>897</v>
      </c>
      <c r="D25" s="7" t="s">
        <v>898</v>
      </c>
      <c r="E25" s="7">
        <v>82.32</v>
      </c>
      <c r="F25" s="7">
        <v>82.337000000000003</v>
      </c>
      <c r="G25" s="7">
        <v>82.355000000000004</v>
      </c>
      <c r="H25" s="7">
        <v>82.372</v>
      </c>
      <c r="I25" s="7">
        <v>82.388999999999996</v>
      </c>
      <c r="J25" s="7">
        <v>82.5</v>
      </c>
      <c r="K25" s="7">
        <v>82.760999999999996</v>
      </c>
      <c r="L25" s="7">
        <v>83.019000000000005</v>
      </c>
      <c r="M25" s="7">
        <v>83.275000000000006</v>
      </c>
      <c r="N25" s="7">
        <v>83.525999999999996</v>
      </c>
      <c r="O25" s="7">
        <v>83.775000000000006</v>
      </c>
      <c r="P25" s="7">
        <v>84.021000000000001</v>
      </c>
      <c r="Q25" s="7">
        <v>84.265000000000001</v>
      </c>
      <c r="R25" s="7">
        <v>84.504000000000005</v>
      </c>
      <c r="S25" s="7">
        <v>84.741</v>
      </c>
      <c r="T25" s="7">
        <v>84.974999999999994</v>
      </c>
      <c r="U25" s="7">
        <v>85.206000000000003</v>
      </c>
      <c r="V25" s="7">
        <v>85.433999999999997</v>
      </c>
      <c r="W25" s="7">
        <v>85.659000000000006</v>
      </c>
      <c r="X25" s="7">
        <v>85.882000000000005</v>
      </c>
      <c r="Y25" s="7">
        <v>86.100999999999999</v>
      </c>
      <c r="Z25" s="7">
        <v>86.316999999999993</v>
      </c>
      <c r="AA25" s="7">
        <v>86.531000000000006</v>
      </c>
      <c r="AB25" s="7">
        <v>86.742000000000004</v>
      </c>
      <c r="AC25" s="7">
        <v>86.95</v>
      </c>
      <c r="AD25" s="7">
        <v>87.155000000000001</v>
      </c>
      <c r="AE25" s="7">
        <v>87.356999999999999</v>
      </c>
      <c r="AF25" s="7">
        <v>87.557000000000002</v>
      </c>
      <c r="AG25" s="7">
        <v>87.754000000000005</v>
      </c>
      <c r="AH25" s="7">
        <v>87.948999999999998</v>
      </c>
      <c r="AI25" s="7">
        <v>88.14</v>
      </c>
      <c r="AJ25" s="7">
        <v>88.328999999999994</v>
      </c>
      <c r="AK25" s="7">
        <v>88.397999999999996</v>
      </c>
      <c r="AL25" s="7">
        <v>88.394999999999996</v>
      </c>
      <c r="AM25" s="7">
        <v>88.391999999999996</v>
      </c>
      <c r="AN25" s="7">
        <v>88.388000000000005</v>
      </c>
      <c r="AO25" s="7">
        <v>88.385000000000005</v>
      </c>
      <c r="AP25" s="7">
        <v>88.382000000000005</v>
      </c>
      <c r="AQ25" s="7">
        <v>88.379000000000005</v>
      </c>
      <c r="AR25" s="7">
        <v>88.376000000000005</v>
      </c>
      <c r="AS25" s="7">
        <v>88.372</v>
      </c>
      <c r="AT25" s="7">
        <v>88.369</v>
      </c>
      <c r="AU25" s="7">
        <v>88.373000000000005</v>
      </c>
      <c r="AV25" s="7">
        <v>88.382999999999996</v>
      </c>
      <c r="AW25" s="7">
        <v>88.399000000000001</v>
      </c>
      <c r="AX25" s="7">
        <v>88.421999999999997</v>
      </c>
      <c r="AY25" s="7">
        <v>88.451999999999998</v>
      </c>
      <c r="AZ25" s="7">
        <v>88.488</v>
      </c>
      <c r="BA25" s="7">
        <v>88.53</v>
      </c>
      <c r="BB25" s="7">
        <v>88.578999999999994</v>
      </c>
      <c r="BC25" s="7">
        <v>88.634</v>
      </c>
      <c r="BD25" s="7">
        <v>88.694999999999993</v>
      </c>
      <c r="BE25" s="7">
        <v>88.762</v>
      </c>
      <c r="BF25" s="7">
        <v>88.834999999999994</v>
      </c>
      <c r="BG25" s="7">
        <v>88.915000000000006</v>
      </c>
      <c r="BH25" s="7">
        <v>88.998999999999995</v>
      </c>
      <c r="BI25" s="7">
        <v>89.09</v>
      </c>
      <c r="BJ25" s="7">
        <v>89.186000000000007</v>
      </c>
      <c r="BK25" s="7">
        <v>89.287000000000006</v>
      </c>
      <c r="BL25" s="7">
        <v>89.394000000000005</v>
      </c>
    </row>
    <row r="26" spans="1:64">
      <c r="A26" s="7" t="s">
        <v>553</v>
      </c>
      <c r="B26" s="7" t="s">
        <v>554</v>
      </c>
      <c r="C26" s="7" t="s">
        <v>897</v>
      </c>
      <c r="D26" s="7" t="s">
        <v>898</v>
      </c>
      <c r="E26" s="7">
        <v>59.712000000000003</v>
      </c>
      <c r="F26" s="7">
        <v>60.454000000000001</v>
      </c>
      <c r="G26" s="7">
        <v>61.192999999999998</v>
      </c>
      <c r="H26" s="7">
        <v>61.926000000000002</v>
      </c>
      <c r="I26" s="7">
        <v>62.642000000000003</v>
      </c>
      <c r="J26" s="7">
        <v>63.343000000000004</v>
      </c>
      <c r="K26" s="7">
        <v>64.040000000000006</v>
      </c>
      <c r="L26" s="7">
        <v>64.73</v>
      </c>
      <c r="M26" s="7">
        <v>65.415999999999997</v>
      </c>
      <c r="N26" s="7">
        <v>66.093000000000004</v>
      </c>
      <c r="O26" s="7">
        <v>66.763999999999996</v>
      </c>
      <c r="P26" s="7">
        <v>67.429000000000002</v>
      </c>
      <c r="Q26" s="7">
        <v>68.087999999999994</v>
      </c>
      <c r="R26" s="7">
        <v>68.738</v>
      </c>
      <c r="S26" s="7">
        <v>69.381</v>
      </c>
      <c r="T26" s="7">
        <v>70.016999999999996</v>
      </c>
      <c r="U26" s="7">
        <v>70.647000000000006</v>
      </c>
      <c r="V26" s="7">
        <v>71.266000000000005</v>
      </c>
      <c r="W26" s="7">
        <v>71.879000000000005</v>
      </c>
      <c r="X26" s="7">
        <v>72.483999999999995</v>
      </c>
      <c r="Y26" s="7">
        <v>73.102000000000004</v>
      </c>
      <c r="Z26" s="7">
        <v>73.843000000000004</v>
      </c>
      <c r="AA26" s="7">
        <v>74.570999999999998</v>
      </c>
      <c r="AB26" s="7">
        <v>75.284999999999997</v>
      </c>
      <c r="AC26" s="7">
        <v>75.986999999999995</v>
      </c>
      <c r="AD26" s="7">
        <v>76.674000000000007</v>
      </c>
      <c r="AE26" s="7">
        <v>77.346999999999994</v>
      </c>
      <c r="AF26" s="7">
        <v>78.007000000000005</v>
      </c>
      <c r="AG26" s="7">
        <v>78.653999999999996</v>
      </c>
      <c r="AH26" s="7">
        <v>79.284000000000006</v>
      </c>
      <c r="AI26" s="7">
        <v>79.837999999999994</v>
      </c>
      <c r="AJ26" s="7">
        <v>80.066999999999993</v>
      </c>
      <c r="AK26" s="7">
        <v>80.293000000000006</v>
      </c>
      <c r="AL26" s="7">
        <v>80.518000000000001</v>
      </c>
      <c r="AM26" s="7">
        <v>80.739999999999995</v>
      </c>
      <c r="AN26" s="7">
        <v>80.960999999999999</v>
      </c>
      <c r="AO26" s="7">
        <v>81.180000000000007</v>
      </c>
      <c r="AP26" s="7">
        <v>81.396000000000001</v>
      </c>
      <c r="AQ26" s="7">
        <v>81.611000000000004</v>
      </c>
      <c r="AR26" s="7">
        <v>81.823999999999998</v>
      </c>
      <c r="AS26" s="7">
        <v>82.007000000000005</v>
      </c>
      <c r="AT26" s="7">
        <v>82.049000000000007</v>
      </c>
      <c r="AU26" s="7">
        <v>82.091999999999999</v>
      </c>
      <c r="AV26" s="7">
        <v>82.134</v>
      </c>
      <c r="AW26" s="7">
        <v>82.176000000000002</v>
      </c>
      <c r="AX26" s="7">
        <v>82.218000000000004</v>
      </c>
      <c r="AY26" s="7">
        <v>82.26</v>
      </c>
      <c r="AZ26" s="7">
        <v>82.302000000000007</v>
      </c>
      <c r="BA26" s="7">
        <v>82.343000000000004</v>
      </c>
      <c r="BB26" s="7">
        <v>82.385000000000005</v>
      </c>
      <c r="BC26" s="7">
        <v>82.427000000000007</v>
      </c>
      <c r="BD26" s="7">
        <v>82.475999999999999</v>
      </c>
      <c r="BE26" s="7">
        <v>82.531999999999996</v>
      </c>
      <c r="BF26" s="7">
        <v>82.596000000000004</v>
      </c>
      <c r="BG26" s="7">
        <v>82.668000000000006</v>
      </c>
      <c r="BH26" s="7">
        <v>82.745999999999995</v>
      </c>
      <c r="BI26" s="7">
        <v>82.831999999999994</v>
      </c>
      <c r="BJ26" s="7">
        <v>82.924999999999997</v>
      </c>
      <c r="BK26" s="7">
        <v>83.025000000000006</v>
      </c>
      <c r="BL26" s="7">
        <v>83.132000000000005</v>
      </c>
    </row>
    <row r="27" spans="1:64">
      <c r="A27" s="7" t="s">
        <v>298</v>
      </c>
      <c r="B27" s="7" t="s">
        <v>555</v>
      </c>
      <c r="C27" s="7" t="s">
        <v>897</v>
      </c>
      <c r="D27" s="7" t="s">
        <v>898</v>
      </c>
      <c r="E27" s="7">
        <v>19.04</v>
      </c>
      <c r="F27" s="7">
        <v>19.686</v>
      </c>
      <c r="G27" s="7">
        <v>20.437000000000001</v>
      </c>
      <c r="H27" s="7">
        <v>21.209</v>
      </c>
      <c r="I27" s="7">
        <v>22.004000000000001</v>
      </c>
      <c r="J27" s="7">
        <v>22.817</v>
      </c>
      <c r="K27" s="7">
        <v>23.652000000000001</v>
      </c>
      <c r="L27" s="7">
        <v>24.509</v>
      </c>
      <c r="M27" s="7">
        <v>25.387</v>
      </c>
      <c r="N27" s="7">
        <v>26.283000000000001</v>
      </c>
      <c r="O27" s="7">
        <v>27.201000000000001</v>
      </c>
      <c r="P27" s="7">
        <v>28.094000000000001</v>
      </c>
      <c r="Q27" s="7">
        <v>28.875</v>
      </c>
      <c r="R27" s="7">
        <v>29.666</v>
      </c>
      <c r="S27" s="7">
        <v>30.471</v>
      </c>
      <c r="T27" s="7">
        <v>31.288</v>
      </c>
      <c r="U27" s="7">
        <v>32.118000000000002</v>
      </c>
      <c r="V27" s="7">
        <v>32.957000000000001</v>
      </c>
      <c r="W27" s="7">
        <v>33.808</v>
      </c>
      <c r="X27" s="7">
        <v>34.67</v>
      </c>
      <c r="Y27" s="7">
        <v>35.542999999999999</v>
      </c>
      <c r="Z27" s="7">
        <v>36.281999999999996</v>
      </c>
      <c r="AA27" s="7">
        <v>36.606999999999999</v>
      </c>
      <c r="AB27" s="7">
        <v>36.933</v>
      </c>
      <c r="AC27" s="7">
        <v>37.261000000000003</v>
      </c>
      <c r="AD27" s="7">
        <v>37.588999999999999</v>
      </c>
      <c r="AE27" s="7">
        <v>37.918999999999997</v>
      </c>
      <c r="AF27" s="7">
        <v>38.25</v>
      </c>
      <c r="AG27" s="7">
        <v>38.582999999999998</v>
      </c>
      <c r="AH27" s="7">
        <v>38.914999999999999</v>
      </c>
      <c r="AI27" s="7">
        <v>39.249000000000002</v>
      </c>
      <c r="AJ27" s="7">
        <v>39.578000000000003</v>
      </c>
      <c r="AK27" s="7">
        <v>39.887</v>
      </c>
      <c r="AL27" s="7">
        <v>40.195999999999998</v>
      </c>
      <c r="AM27" s="7">
        <v>40.506</v>
      </c>
      <c r="AN27" s="7">
        <v>40.817</v>
      </c>
      <c r="AO27" s="7">
        <v>41.13</v>
      </c>
      <c r="AP27" s="7">
        <v>41.442</v>
      </c>
      <c r="AQ27" s="7">
        <v>41.755000000000003</v>
      </c>
      <c r="AR27" s="7">
        <v>42.069000000000003</v>
      </c>
      <c r="AS27" s="7">
        <v>42.384</v>
      </c>
      <c r="AT27" s="7">
        <v>42.698</v>
      </c>
      <c r="AU27" s="7">
        <v>43.014000000000003</v>
      </c>
      <c r="AV27" s="7">
        <v>43.33</v>
      </c>
      <c r="AW27" s="7">
        <v>43.648000000000003</v>
      </c>
      <c r="AX27" s="7">
        <v>43.965000000000003</v>
      </c>
      <c r="AY27" s="7">
        <v>44.281999999999996</v>
      </c>
      <c r="AZ27" s="7">
        <v>44.600999999999999</v>
      </c>
      <c r="BA27" s="7">
        <v>44.92</v>
      </c>
      <c r="BB27" s="7">
        <v>45.238999999999997</v>
      </c>
      <c r="BC27" s="7">
        <v>45.558</v>
      </c>
      <c r="BD27" s="7">
        <v>45.878</v>
      </c>
      <c r="BE27" s="7">
        <v>46.198999999999998</v>
      </c>
      <c r="BF27" s="7">
        <v>46.518999999999998</v>
      </c>
      <c r="BG27" s="7">
        <v>46.84</v>
      </c>
      <c r="BH27" s="7">
        <v>47.173000000000002</v>
      </c>
      <c r="BI27" s="7">
        <v>47.518000000000001</v>
      </c>
      <c r="BJ27" s="7">
        <v>47.875999999999998</v>
      </c>
      <c r="BK27" s="7">
        <v>48.244999999999997</v>
      </c>
      <c r="BL27" s="7">
        <v>48.625999999999998</v>
      </c>
    </row>
    <row r="28" spans="1:64">
      <c r="A28" s="7" t="s">
        <v>357</v>
      </c>
      <c r="B28" s="7" t="s">
        <v>556</v>
      </c>
      <c r="C28" s="7" t="s">
        <v>897</v>
      </c>
      <c r="D28" s="7" t="s">
        <v>898</v>
      </c>
      <c r="E28" s="7">
        <v>32.401000000000003</v>
      </c>
      <c r="F28" s="7">
        <v>33.521999999999998</v>
      </c>
      <c r="G28" s="7">
        <v>34.662999999999997</v>
      </c>
      <c r="H28" s="7">
        <v>35.822000000000003</v>
      </c>
      <c r="I28" s="7">
        <v>37</v>
      </c>
      <c r="J28" s="7">
        <v>38.127000000000002</v>
      </c>
      <c r="K28" s="7">
        <v>39.268999999999998</v>
      </c>
      <c r="L28" s="7">
        <v>40.421999999999997</v>
      </c>
      <c r="M28" s="7">
        <v>41.588000000000001</v>
      </c>
      <c r="N28" s="7">
        <v>42.76</v>
      </c>
      <c r="O28" s="7">
        <v>44.01</v>
      </c>
      <c r="P28" s="7">
        <v>45.348999999999997</v>
      </c>
      <c r="Q28" s="7">
        <v>46.697000000000003</v>
      </c>
      <c r="R28" s="7">
        <v>48.045999999999999</v>
      </c>
      <c r="S28" s="7">
        <v>49.4</v>
      </c>
      <c r="T28" s="7">
        <v>50.613999999999997</v>
      </c>
      <c r="U28" s="7">
        <v>51.829000000000001</v>
      </c>
      <c r="V28" s="7">
        <v>53.039000000000001</v>
      </c>
      <c r="W28" s="7">
        <v>54.247</v>
      </c>
      <c r="X28" s="7">
        <v>55.402000000000001</v>
      </c>
      <c r="Y28" s="7">
        <v>56.497999999999998</v>
      </c>
      <c r="Z28" s="7">
        <v>57.584000000000003</v>
      </c>
      <c r="AA28" s="7">
        <v>58.664000000000001</v>
      </c>
      <c r="AB28" s="7">
        <v>59.735999999999997</v>
      </c>
      <c r="AC28" s="7">
        <v>60.8</v>
      </c>
      <c r="AD28" s="7">
        <v>61.832999999999998</v>
      </c>
      <c r="AE28" s="7">
        <v>62.856999999999999</v>
      </c>
      <c r="AF28" s="7">
        <v>63.87</v>
      </c>
      <c r="AG28" s="7">
        <v>64.872</v>
      </c>
      <c r="AH28" s="7">
        <v>65.584999999999994</v>
      </c>
      <c r="AI28" s="7">
        <v>65.980999999999995</v>
      </c>
      <c r="AJ28" s="7">
        <v>66.373999999999995</v>
      </c>
      <c r="AK28" s="7">
        <v>66.766000000000005</v>
      </c>
      <c r="AL28" s="7">
        <v>67.155000000000001</v>
      </c>
      <c r="AM28" s="7">
        <v>67.540999999999997</v>
      </c>
      <c r="AN28" s="7">
        <v>67.926000000000002</v>
      </c>
      <c r="AO28" s="7">
        <v>68.308000000000007</v>
      </c>
      <c r="AP28" s="7">
        <v>68.686999999999998</v>
      </c>
      <c r="AQ28" s="7">
        <v>69.063999999999993</v>
      </c>
      <c r="AR28" s="7">
        <v>69.481999999999999</v>
      </c>
      <c r="AS28" s="7">
        <v>69.972999999999999</v>
      </c>
      <c r="AT28" s="7">
        <v>70.457999999999998</v>
      </c>
      <c r="AU28" s="7">
        <v>70.938999999999993</v>
      </c>
      <c r="AV28" s="7">
        <v>71.415000000000006</v>
      </c>
      <c r="AW28" s="7">
        <v>71.887</v>
      </c>
      <c r="AX28" s="7">
        <v>72.353999999999999</v>
      </c>
      <c r="AY28" s="7">
        <v>72.816000000000003</v>
      </c>
      <c r="AZ28" s="7">
        <v>73.272999999999996</v>
      </c>
      <c r="BA28" s="7">
        <v>73.725999999999999</v>
      </c>
      <c r="BB28" s="7">
        <v>74.171999999999997</v>
      </c>
      <c r="BC28" s="7">
        <v>74.671999999999997</v>
      </c>
      <c r="BD28" s="7">
        <v>75.188000000000002</v>
      </c>
      <c r="BE28" s="7">
        <v>75.697000000000003</v>
      </c>
      <c r="BF28" s="7">
        <v>76.198999999999998</v>
      </c>
      <c r="BG28" s="7">
        <v>76.692999999999998</v>
      </c>
      <c r="BH28" s="7">
        <v>77.180999999999997</v>
      </c>
      <c r="BI28" s="7">
        <v>77.661000000000001</v>
      </c>
      <c r="BJ28" s="7">
        <v>78.134</v>
      </c>
      <c r="BK28" s="7">
        <v>78.594999999999999</v>
      </c>
      <c r="BL28" s="7">
        <v>79.043999999999997</v>
      </c>
    </row>
    <row r="29" spans="1:64">
      <c r="A29" s="7" t="s">
        <v>197</v>
      </c>
      <c r="B29" s="7" t="s">
        <v>557</v>
      </c>
      <c r="C29" s="7" t="s">
        <v>897</v>
      </c>
      <c r="D29" s="7" t="s">
        <v>898</v>
      </c>
      <c r="E29" s="7">
        <v>54.027999999999999</v>
      </c>
      <c r="F29" s="7">
        <v>53.72</v>
      </c>
      <c r="G29" s="7">
        <v>53.41</v>
      </c>
      <c r="H29" s="7">
        <v>53.100999999999999</v>
      </c>
      <c r="I29" s="7">
        <v>52.79</v>
      </c>
      <c r="J29" s="7">
        <v>52.481000000000002</v>
      </c>
      <c r="K29" s="7">
        <v>52.17</v>
      </c>
      <c r="L29" s="7">
        <v>51.86</v>
      </c>
      <c r="M29" s="7">
        <v>51.548999999999999</v>
      </c>
      <c r="N29" s="7">
        <v>51.238</v>
      </c>
      <c r="O29" s="7">
        <v>50.963000000000001</v>
      </c>
      <c r="P29" s="7">
        <v>50.805</v>
      </c>
      <c r="Q29" s="7">
        <v>50.646000000000001</v>
      </c>
      <c r="R29" s="7">
        <v>50.488</v>
      </c>
      <c r="S29" s="7">
        <v>50.329000000000001</v>
      </c>
      <c r="T29" s="7">
        <v>50.170999999999999</v>
      </c>
      <c r="U29" s="7">
        <v>50.012</v>
      </c>
      <c r="V29" s="7">
        <v>49.853999999999999</v>
      </c>
      <c r="W29" s="7">
        <v>49.695</v>
      </c>
      <c r="X29" s="7">
        <v>49.536999999999999</v>
      </c>
      <c r="Y29" s="7">
        <v>49.374000000000002</v>
      </c>
      <c r="Z29" s="7">
        <v>49.183</v>
      </c>
      <c r="AA29" s="7">
        <v>48.991999999999997</v>
      </c>
      <c r="AB29" s="7">
        <v>48.801000000000002</v>
      </c>
      <c r="AC29" s="7">
        <v>48.61</v>
      </c>
      <c r="AD29" s="7">
        <v>48.418999999999997</v>
      </c>
      <c r="AE29" s="7">
        <v>48.228000000000002</v>
      </c>
      <c r="AF29" s="7">
        <v>48.036999999999999</v>
      </c>
      <c r="AG29" s="7">
        <v>47.845999999999997</v>
      </c>
      <c r="AH29" s="7">
        <v>47.655000000000001</v>
      </c>
      <c r="AI29" s="7">
        <v>47.465000000000003</v>
      </c>
      <c r="AJ29" s="7">
        <v>47.271000000000001</v>
      </c>
      <c r="AK29" s="7">
        <v>47.058999999999997</v>
      </c>
      <c r="AL29" s="7">
        <v>46.847999999999999</v>
      </c>
      <c r="AM29" s="7">
        <v>46.637</v>
      </c>
      <c r="AN29" s="7">
        <v>46.424999999999997</v>
      </c>
      <c r="AO29" s="7">
        <v>46.213999999999999</v>
      </c>
      <c r="AP29" s="7">
        <v>46.003</v>
      </c>
      <c r="AQ29" s="7">
        <v>45.792999999999999</v>
      </c>
      <c r="AR29" s="7">
        <v>45.582000000000001</v>
      </c>
      <c r="AS29" s="7">
        <v>45.398000000000003</v>
      </c>
      <c r="AT29" s="7">
        <v>45.381</v>
      </c>
      <c r="AU29" s="7">
        <v>45.363999999999997</v>
      </c>
      <c r="AV29" s="7">
        <v>45.347000000000001</v>
      </c>
      <c r="AW29" s="7">
        <v>45.33</v>
      </c>
      <c r="AX29" s="7">
        <v>45.313000000000002</v>
      </c>
      <c r="AY29" s="7">
        <v>45.295999999999999</v>
      </c>
      <c r="AZ29" s="7">
        <v>45.279000000000003</v>
      </c>
      <c r="BA29" s="7">
        <v>45.262</v>
      </c>
      <c r="BB29" s="7">
        <v>45.244999999999997</v>
      </c>
      <c r="BC29" s="7">
        <v>45.228000000000002</v>
      </c>
      <c r="BD29" s="7">
        <v>45.228000000000002</v>
      </c>
      <c r="BE29" s="7">
        <v>45.246000000000002</v>
      </c>
      <c r="BF29" s="7">
        <v>45.281999999999996</v>
      </c>
      <c r="BG29" s="7">
        <v>45.335000000000001</v>
      </c>
      <c r="BH29" s="7">
        <v>45.405999999999999</v>
      </c>
      <c r="BI29" s="7">
        <v>45.494999999999997</v>
      </c>
      <c r="BJ29" s="7">
        <v>45.600999999999999</v>
      </c>
      <c r="BK29" s="7">
        <v>45.723999999999997</v>
      </c>
      <c r="BL29" s="7">
        <v>45.866</v>
      </c>
    </row>
    <row r="30" spans="1:64">
      <c r="A30" s="7" t="s">
        <v>96</v>
      </c>
      <c r="B30" s="7" t="s">
        <v>558</v>
      </c>
      <c r="C30" s="7" t="s">
        <v>897</v>
      </c>
      <c r="D30" s="7" t="s">
        <v>898</v>
      </c>
      <c r="E30" s="7">
        <v>100</v>
      </c>
      <c r="F30" s="7">
        <v>100</v>
      </c>
      <c r="G30" s="7">
        <v>100</v>
      </c>
      <c r="H30" s="7">
        <v>100</v>
      </c>
      <c r="I30" s="7">
        <v>100</v>
      </c>
      <c r="J30" s="7">
        <v>100</v>
      </c>
      <c r="K30" s="7">
        <v>100</v>
      </c>
      <c r="L30" s="7">
        <v>100</v>
      </c>
      <c r="M30" s="7">
        <v>100</v>
      </c>
      <c r="N30" s="7">
        <v>100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s="7">
        <v>100</v>
      </c>
      <c r="X30" s="7">
        <v>100</v>
      </c>
      <c r="Y30" s="7">
        <v>100</v>
      </c>
      <c r="Z30" s="7">
        <v>100</v>
      </c>
      <c r="AA30" s="7">
        <v>100</v>
      </c>
      <c r="AB30" s="7">
        <v>100</v>
      </c>
      <c r="AC30" s="7">
        <v>100</v>
      </c>
      <c r="AD30" s="7">
        <v>100</v>
      </c>
      <c r="AE30" s="7">
        <v>100</v>
      </c>
      <c r="AF30" s="7">
        <v>100</v>
      </c>
      <c r="AG30" s="7">
        <v>100</v>
      </c>
      <c r="AH30" s="7">
        <v>100</v>
      </c>
      <c r="AI30" s="7">
        <v>100</v>
      </c>
      <c r="AJ30" s="7">
        <v>100</v>
      </c>
      <c r="AK30" s="7">
        <v>100</v>
      </c>
      <c r="AL30" s="7">
        <v>100</v>
      </c>
      <c r="AM30" s="7">
        <v>100</v>
      </c>
      <c r="AN30" s="7">
        <v>100</v>
      </c>
      <c r="AO30" s="7">
        <v>100</v>
      </c>
      <c r="AP30" s="7">
        <v>100</v>
      </c>
      <c r="AQ30" s="7">
        <v>100</v>
      </c>
      <c r="AR30" s="7">
        <v>100</v>
      </c>
      <c r="AS30" s="7">
        <v>100</v>
      </c>
      <c r="AT30" s="7">
        <v>100</v>
      </c>
      <c r="AU30" s="7">
        <v>100</v>
      </c>
      <c r="AV30" s="7">
        <v>100</v>
      </c>
      <c r="AW30" s="7">
        <v>100</v>
      </c>
      <c r="AX30" s="7">
        <v>100</v>
      </c>
      <c r="AY30" s="7">
        <v>100</v>
      </c>
      <c r="AZ30" s="7">
        <v>100</v>
      </c>
      <c r="BA30" s="7">
        <v>100</v>
      </c>
      <c r="BB30" s="7">
        <v>100</v>
      </c>
      <c r="BC30" s="7">
        <v>100</v>
      </c>
      <c r="BD30" s="7">
        <v>100</v>
      </c>
      <c r="BE30" s="7">
        <v>100</v>
      </c>
      <c r="BF30" s="7">
        <v>100</v>
      </c>
      <c r="BG30" s="7">
        <v>100</v>
      </c>
      <c r="BH30" s="7">
        <v>100</v>
      </c>
      <c r="BI30" s="7">
        <v>100</v>
      </c>
      <c r="BJ30" s="7">
        <v>100</v>
      </c>
      <c r="BK30" s="7">
        <v>100</v>
      </c>
      <c r="BL30" s="7">
        <v>100</v>
      </c>
    </row>
    <row r="31" spans="1:64">
      <c r="A31" s="7" t="s">
        <v>344</v>
      </c>
      <c r="B31" s="7" t="s">
        <v>559</v>
      </c>
      <c r="C31" s="7" t="s">
        <v>897</v>
      </c>
      <c r="D31" s="7" t="s">
        <v>898</v>
      </c>
      <c r="E31" s="7">
        <v>36.762</v>
      </c>
      <c r="F31" s="7">
        <v>37.058999999999997</v>
      </c>
      <c r="G31" s="7">
        <v>37.356999999999999</v>
      </c>
      <c r="H31" s="7">
        <v>37.655999999999999</v>
      </c>
      <c r="I31" s="7">
        <v>37.957000000000001</v>
      </c>
      <c r="J31" s="7">
        <v>38.256999999999998</v>
      </c>
      <c r="K31" s="7">
        <v>38.558999999999997</v>
      </c>
      <c r="L31" s="7">
        <v>38.862000000000002</v>
      </c>
      <c r="M31" s="7">
        <v>39.165999999999997</v>
      </c>
      <c r="N31" s="7">
        <v>39.47</v>
      </c>
      <c r="O31" s="7">
        <v>39.776000000000003</v>
      </c>
      <c r="P31" s="7">
        <v>40.082000000000001</v>
      </c>
      <c r="Q31" s="7">
        <v>40.389000000000003</v>
      </c>
      <c r="R31" s="7">
        <v>40.695999999999998</v>
      </c>
      <c r="S31" s="7">
        <v>41.003999999999998</v>
      </c>
      <c r="T31" s="7">
        <v>41.314</v>
      </c>
      <c r="U31" s="7">
        <v>41.624000000000002</v>
      </c>
      <c r="V31" s="7">
        <v>42.445999999999998</v>
      </c>
      <c r="W31" s="7">
        <v>43.442</v>
      </c>
      <c r="X31" s="7">
        <v>44.442999999999998</v>
      </c>
      <c r="Y31" s="7">
        <v>45.451000000000001</v>
      </c>
      <c r="Z31" s="7">
        <v>46.459000000000003</v>
      </c>
      <c r="AA31" s="7">
        <v>47.472000000000001</v>
      </c>
      <c r="AB31" s="7">
        <v>48.485999999999997</v>
      </c>
      <c r="AC31" s="7">
        <v>49.503999999999998</v>
      </c>
      <c r="AD31" s="7">
        <v>50.518999999999998</v>
      </c>
      <c r="AE31" s="7">
        <v>51.534999999999997</v>
      </c>
      <c r="AF31" s="7">
        <v>52.548999999999999</v>
      </c>
      <c r="AG31" s="7">
        <v>53.563000000000002</v>
      </c>
      <c r="AH31" s="7">
        <v>54.570999999999998</v>
      </c>
      <c r="AI31" s="7">
        <v>55.576999999999998</v>
      </c>
      <c r="AJ31" s="7">
        <v>56.579000000000001</v>
      </c>
      <c r="AK31" s="7">
        <v>57.540999999999997</v>
      </c>
      <c r="AL31" s="7">
        <v>58.079000000000001</v>
      </c>
      <c r="AM31" s="7">
        <v>58.615000000000002</v>
      </c>
      <c r="AN31" s="7">
        <v>59.15</v>
      </c>
      <c r="AO31" s="7">
        <v>59.682000000000002</v>
      </c>
      <c r="AP31" s="7">
        <v>60.212000000000003</v>
      </c>
      <c r="AQ31" s="7">
        <v>60.738999999999997</v>
      </c>
      <c r="AR31" s="7">
        <v>61.264000000000003</v>
      </c>
      <c r="AS31" s="7">
        <v>61.786999999999999</v>
      </c>
      <c r="AT31" s="7">
        <v>62.305999999999997</v>
      </c>
      <c r="AU31" s="7">
        <v>62.783000000000001</v>
      </c>
      <c r="AV31" s="7">
        <v>63.247999999999998</v>
      </c>
      <c r="AW31" s="7">
        <v>63.710999999999999</v>
      </c>
      <c r="AX31" s="7">
        <v>64.17</v>
      </c>
      <c r="AY31" s="7">
        <v>64.628</v>
      </c>
      <c r="AZ31" s="7">
        <v>65.081999999999994</v>
      </c>
      <c r="BA31" s="7">
        <v>65.534999999999997</v>
      </c>
      <c r="BB31" s="7">
        <v>65.983999999999995</v>
      </c>
      <c r="BC31" s="7">
        <v>66.430000000000007</v>
      </c>
      <c r="BD31" s="7">
        <v>66.873999999999995</v>
      </c>
      <c r="BE31" s="7">
        <v>67.314999999999998</v>
      </c>
      <c r="BF31" s="7">
        <v>67.698999999999998</v>
      </c>
      <c r="BG31" s="7">
        <v>68.046999999999997</v>
      </c>
      <c r="BH31" s="7">
        <v>68.393000000000001</v>
      </c>
      <c r="BI31" s="7">
        <v>68.738</v>
      </c>
      <c r="BJ31" s="7">
        <v>69.08</v>
      </c>
      <c r="BK31" s="7">
        <v>69.424999999999997</v>
      </c>
      <c r="BL31" s="7">
        <v>69.772999999999996</v>
      </c>
    </row>
    <row r="32" spans="1:64">
      <c r="A32" s="7" t="s">
        <v>447</v>
      </c>
      <c r="B32" s="7" t="s">
        <v>560</v>
      </c>
      <c r="C32" s="7" t="s">
        <v>897</v>
      </c>
      <c r="D32" s="7" t="s">
        <v>898</v>
      </c>
      <c r="E32" s="7">
        <v>46.139000000000003</v>
      </c>
      <c r="F32" s="7">
        <v>47.122</v>
      </c>
      <c r="G32" s="7">
        <v>48.098999999999997</v>
      </c>
      <c r="H32" s="7">
        <v>49.078000000000003</v>
      </c>
      <c r="I32" s="7">
        <v>50.058999999999997</v>
      </c>
      <c r="J32" s="7">
        <v>51.036999999999999</v>
      </c>
      <c r="K32" s="7">
        <v>52.015999999999998</v>
      </c>
      <c r="L32" s="7">
        <v>52.993000000000002</v>
      </c>
      <c r="M32" s="7">
        <v>53.97</v>
      </c>
      <c r="N32" s="7">
        <v>54.94</v>
      </c>
      <c r="O32" s="7">
        <v>55.908999999999999</v>
      </c>
      <c r="P32" s="7">
        <v>56.893999999999998</v>
      </c>
      <c r="Q32" s="7">
        <v>57.878999999999998</v>
      </c>
      <c r="R32" s="7">
        <v>58.854999999999997</v>
      </c>
      <c r="S32" s="7">
        <v>59.826000000000001</v>
      </c>
      <c r="T32" s="7">
        <v>60.789000000000001</v>
      </c>
      <c r="U32" s="7">
        <v>61.744999999999997</v>
      </c>
      <c r="V32" s="7">
        <v>62.689</v>
      </c>
      <c r="W32" s="7">
        <v>63.625</v>
      </c>
      <c r="X32" s="7">
        <v>64.551000000000002</v>
      </c>
      <c r="Y32" s="7">
        <v>65.468000000000004</v>
      </c>
      <c r="Z32" s="7">
        <v>66.37</v>
      </c>
      <c r="AA32" s="7">
        <v>67.262</v>
      </c>
      <c r="AB32" s="7">
        <v>68.141999999999996</v>
      </c>
      <c r="AC32" s="7">
        <v>69.010000000000005</v>
      </c>
      <c r="AD32" s="7">
        <v>69.861999999999995</v>
      </c>
      <c r="AE32" s="7">
        <v>70.703000000000003</v>
      </c>
      <c r="AF32" s="7">
        <v>71.528999999999996</v>
      </c>
      <c r="AG32" s="7">
        <v>72.341999999999999</v>
      </c>
      <c r="AH32" s="7">
        <v>73.138999999999996</v>
      </c>
      <c r="AI32" s="7">
        <v>73.921999999999997</v>
      </c>
      <c r="AJ32" s="7">
        <v>74.69</v>
      </c>
      <c r="AK32" s="7">
        <v>75.444000000000003</v>
      </c>
      <c r="AL32" s="7">
        <v>76.180999999999997</v>
      </c>
      <c r="AM32" s="7">
        <v>76.903000000000006</v>
      </c>
      <c r="AN32" s="7">
        <v>77.61</v>
      </c>
      <c r="AO32" s="7">
        <v>78.302000000000007</v>
      </c>
      <c r="AP32" s="7">
        <v>79.048000000000002</v>
      </c>
      <c r="AQ32" s="7">
        <v>79.781000000000006</v>
      </c>
      <c r="AR32" s="7">
        <v>80.495999999999995</v>
      </c>
      <c r="AS32" s="7">
        <v>81.191999999999993</v>
      </c>
      <c r="AT32" s="7">
        <v>81.552999999999997</v>
      </c>
      <c r="AU32" s="7">
        <v>81.88</v>
      </c>
      <c r="AV32" s="7">
        <v>82.203000000000003</v>
      </c>
      <c r="AW32" s="7">
        <v>82.521000000000001</v>
      </c>
      <c r="AX32" s="7">
        <v>82.834000000000003</v>
      </c>
      <c r="AY32" s="7">
        <v>83.143000000000001</v>
      </c>
      <c r="AZ32" s="7">
        <v>83.447999999999993</v>
      </c>
      <c r="BA32" s="7">
        <v>83.748999999999995</v>
      </c>
      <c r="BB32" s="7">
        <v>84.043999999999997</v>
      </c>
      <c r="BC32" s="7">
        <v>84.334999999999994</v>
      </c>
      <c r="BD32" s="7">
        <v>84.631</v>
      </c>
      <c r="BE32" s="7">
        <v>84.923000000000002</v>
      </c>
      <c r="BF32" s="7">
        <v>85.209000000000003</v>
      </c>
      <c r="BG32" s="7">
        <v>85.492000000000004</v>
      </c>
      <c r="BH32" s="7">
        <v>85.77</v>
      </c>
      <c r="BI32" s="7">
        <v>86.042000000000002</v>
      </c>
      <c r="BJ32" s="7">
        <v>86.308999999999997</v>
      </c>
      <c r="BK32" s="7">
        <v>86.569000000000003</v>
      </c>
      <c r="BL32" s="7">
        <v>86.823999999999998</v>
      </c>
    </row>
    <row r="33" spans="1:64">
      <c r="A33" s="7" t="s">
        <v>561</v>
      </c>
      <c r="B33" s="7" t="s">
        <v>562</v>
      </c>
      <c r="C33" s="7" t="s">
        <v>897</v>
      </c>
      <c r="D33" s="7" t="s">
        <v>898</v>
      </c>
      <c r="E33" s="7">
        <v>36.777000000000001</v>
      </c>
      <c r="F33" s="7">
        <v>36.848999999999997</v>
      </c>
      <c r="G33" s="7">
        <v>36.921999999999997</v>
      </c>
      <c r="H33" s="7">
        <v>36.994999999999997</v>
      </c>
      <c r="I33" s="7">
        <v>37.067999999999998</v>
      </c>
      <c r="J33" s="7">
        <v>37.140999999999998</v>
      </c>
      <c r="K33" s="7">
        <v>37.213999999999999</v>
      </c>
      <c r="L33" s="7">
        <v>37.286999999999999</v>
      </c>
      <c r="M33" s="7">
        <v>37.36</v>
      </c>
      <c r="N33" s="7">
        <v>37.433</v>
      </c>
      <c r="O33" s="7">
        <v>37.549999999999997</v>
      </c>
      <c r="P33" s="7">
        <v>37.808999999999997</v>
      </c>
      <c r="Q33" s="7">
        <v>38.07</v>
      </c>
      <c r="R33" s="7">
        <v>38.331000000000003</v>
      </c>
      <c r="S33" s="7">
        <v>38.591999999999999</v>
      </c>
      <c r="T33" s="7">
        <v>38.854999999999997</v>
      </c>
      <c r="U33" s="7">
        <v>39.118000000000002</v>
      </c>
      <c r="V33" s="7">
        <v>39.381</v>
      </c>
      <c r="W33" s="7">
        <v>39.646000000000001</v>
      </c>
      <c r="X33" s="7">
        <v>39.909999999999997</v>
      </c>
      <c r="Y33" s="7">
        <v>40.101999999999997</v>
      </c>
      <c r="Z33" s="7">
        <v>39.828000000000003</v>
      </c>
      <c r="AA33" s="7">
        <v>39.554000000000002</v>
      </c>
      <c r="AB33" s="7">
        <v>39.28</v>
      </c>
      <c r="AC33" s="7">
        <v>39.006999999999998</v>
      </c>
      <c r="AD33" s="7">
        <v>38.735999999999997</v>
      </c>
      <c r="AE33" s="7">
        <v>38.463999999999999</v>
      </c>
      <c r="AF33" s="7">
        <v>38.194000000000003</v>
      </c>
      <c r="AG33" s="7">
        <v>37.923000000000002</v>
      </c>
      <c r="AH33" s="7">
        <v>37.654000000000003</v>
      </c>
      <c r="AI33" s="7">
        <v>37.369999999999997</v>
      </c>
      <c r="AJ33" s="7">
        <v>37.006</v>
      </c>
      <c r="AK33" s="7">
        <v>36.643000000000001</v>
      </c>
      <c r="AL33" s="7">
        <v>36.283000000000001</v>
      </c>
      <c r="AM33" s="7">
        <v>35.923999999999999</v>
      </c>
      <c r="AN33" s="7">
        <v>35.566000000000003</v>
      </c>
      <c r="AO33" s="7">
        <v>35.21</v>
      </c>
      <c r="AP33" s="7">
        <v>34.856000000000002</v>
      </c>
      <c r="AQ33" s="7">
        <v>34.503</v>
      </c>
      <c r="AR33" s="7">
        <v>34.152000000000001</v>
      </c>
      <c r="AS33" s="7">
        <v>33.826999999999998</v>
      </c>
      <c r="AT33" s="7">
        <v>33.628999999999998</v>
      </c>
      <c r="AU33" s="7">
        <v>33.430999999999997</v>
      </c>
      <c r="AV33" s="7">
        <v>33.234000000000002</v>
      </c>
      <c r="AW33" s="7">
        <v>33.036999999999999</v>
      </c>
      <c r="AX33" s="7">
        <v>32.841000000000001</v>
      </c>
      <c r="AY33" s="7">
        <v>32.646000000000001</v>
      </c>
      <c r="AZ33" s="7">
        <v>32.451000000000001</v>
      </c>
      <c r="BA33" s="7">
        <v>32.256</v>
      </c>
      <c r="BB33" s="7">
        <v>32.063000000000002</v>
      </c>
      <c r="BC33" s="7">
        <v>31.87</v>
      </c>
      <c r="BD33" s="7">
        <v>31.7</v>
      </c>
      <c r="BE33" s="7">
        <v>31.553000000000001</v>
      </c>
      <c r="BF33" s="7">
        <v>31.428999999999998</v>
      </c>
      <c r="BG33" s="7">
        <v>31.327999999999999</v>
      </c>
      <c r="BH33" s="7">
        <v>31.248999999999999</v>
      </c>
      <c r="BI33" s="7">
        <v>31.193000000000001</v>
      </c>
      <c r="BJ33" s="7">
        <v>31.158999999999999</v>
      </c>
      <c r="BK33" s="7">
        <v>31.146999999999998</v>
      </c>
      <c r="BL33" s="7">
        <v>31.158000000000001</v>
      </c>
    </row>
    <row r="34" spans="1:64">
      <c r="A34" s="7" t="s">
        <v>563</v>
      </c>
      <c r="B34" s="7" t="s">
        <v>564</v>
      </c>
      <c r="C34" s="7" t="s">
        <v>897</v>
      </c>
      <c r="D34" s="7" t="s">
        <v>898</v>
      </c>
      <c r="E34" s="7">
        <v>43.401000000000003</v>
      </c>
      <c r="F34" s="7">
        <v>45.228000000000002</v>
      </c>
      <c r="G34" s="7">
        <v>47.07</v>
      </c>
      <c r="H34" s="7">
        <v>48.92</v>
      </c>
      <c r="I34" s="7">
        <v>50.776000000000003</v>
      </c>
      <c r="J34" s="7">
        <v>52.625</v>
      </c>
      <c r="K34" s="7">
        <v>54.469000000000001</v>
      </c>
      <c r="L34" s="7">
        <v>56.3</v>
      </c>
      <c r="M34" s="7">
        <v>58.118000000000002</v>
      </c>
      <c r="N34" s="7">
        <v>59.908000000000001</v>
      </c>
      <c r="O34" s="7">
        <v>61.674999999999997</v>
      </c>
      <c r="P34" s="7">
        <v>63.411999999999999</v>
      </c>
      <c r="Q34" s="7">
        <v>63.735999999999997</v>
      </c>
      <c r="R34" s="7">
        <v>63.889000000000003</v>
      </c>
      <c r="S34" s="7">
        <v>64.040999999999997</v>
      </c>
      <c r="T34" s="7">
        <v>64.192999999999998</v>
      </c>
      <c r="U34" s="7">
        <v>64.344999999999999</v>
      </c>
      <c r="V34" s="7">
        <v>64.495999999999995</v>
      </c>
      <c r="W34" s="7">
        <v>64.647000000000006</v>
      </c>
      <c r="X34" s="7">
        <v>64.798000000000002</v>
      </c>
      <c r="Y34" s="7">
        <v>64.948999999999998</v>
      </c>
      <c r="Z34" s="7">
        <v>65.099000000000004</v>
      </c>
      <c r="AA34" s="7">
        <v>65.248999999999995</v>
      </c>
      <c r="AB34" s="7">
        <v>65.399000000000001</v>
      </c>
      <c r="AC34" s="7">
        <v>65.548000000000002</v>
      </c>
      <c r="AD34" s="7">
        <v>65.697000000000003</v>
      </c>
      <c r="AE34" s="7">
        <v>65.846000000000004</v>
      </c>
      <c r="AF34" s="7">
        <v>65.994</v>
      </c>
      <c r="AG34" s="7">
        <v>66.143000000000001</v>
      </c>
      <c r="AH34" s="7">
        <v>66.290000000000006</v>
      </c>
      <c r="AI34" s="7">
        <v>66.438000000000002</v>
      </c>
      <c r="AJ34" s="7">
        <v>66.584999999999994</v>
      </c>
      <c r="AK34" s="7">
        <v>67.078000000000003</v>
      </c>
      <c r="AL34" s="7">
        <v>67.603999999999999</v>
      </c>
      <c r="AM34" s="7">
        <v>68.126000000000005</v>
      </c>
      <c r="AN34" s="7">
        <v>68.644000000000005</v>
      </c>
      <c r="AO34" s="7">
        <v>69.158000000000001</v>
      </c>
      <c r="AP34" s="7">
        <v>69.665999999999997</v>
      </c>
      <c r="AQ34" s="7">
        <v>70.17</v>
      </c>
      <c r="AR34" s="7">
        <v>70.668999999999997</v>
      </c>
      <c r="AS34" s="7">
        <v>71.164000000000001</v>
      </c>
      <c r="AT34" s="7">
        <v>71.652000000000001</v>
      </c>
      <c r="AU34" s="7">
        <v>72.046000000000006</v>
      </c>
      <c r="AV34" s="7">
        <v>72.421000000000006</v>
      </c>
      <c r="AW34" s="7">
        <v>72.793999999999997</v>
      </c>
      <c r="AX34" s="7">
        <v>73.162999999999997</v>
      </c>
      <c r="AY34" s="7">
        <v>73.528999999999996</v>
      </c>
      <c r="AZ34" s="7">
        <v>73.891999999999996</v>
      </c>
      <c r="BA34" s="7">
        <v>74.251999999999995</v>
      </c>
      <c r="BB34" s="7">
        <v>74.608000000000004</v>
      </c>
      <c r="BC34" s="7">
        <v>74.960999999999999</v>
      </c>
      <c r="BD34" s="7">
        <v>75.31</v>
      </c>
      <c r="BE34" s="7">
        <v>75.656000000000006</v>
      </c>
      <c r="BF34" s="7">
        <v>75.997</v>
      </c>
      <c r="BG34" s="7">
        <v>76.331999999999994</v>
      </c>
      <c r="BH34" s="7">
        <v>76.662999999999997</v>
      </c>
      <c r="BI34" s="7">
        <v>76.989999999999995</v>
      </c>
      <c r="BJ34" s="7">
        <v>77.311999999999998</v>
      </c>
      <c r="BK34" s="7">
        <v>77.629000000000005</v>
      </c>
      <c r="BL34" s="7">
        <v>77.941999999999993</v>
      </c>
    </row>
    <row r="35" spans="1:64">
      <c r="A35" s="7" t="s">
        <v>103</v>
      </c>
      <c r="B35" s="7" t="s">
        <v>565</v>
      </c>
      <c r="C35" s="7" t="s">
        <v>897</v>
      </c>
      <c r="D35" s="7" t="s">
        <v>898</v>
      </c>
      <c r="E35" s="7">
        <v>3.5960000000000001</v>
      </c>
      <c r="F35" s="7">
        <v>3.7919999999999998</v>
      </c>
      <c r="G35" s="7">
        <v>3.9990000000000001</v>
      </c>
      <c r="H35" s="7">
        <v>4.2169999999999996</v>
      </c>
      <c r="I35" s="7">
        <v>4.4459999999999997</v>
      </c>
      <c r="J35" s="7">
        <v>4.6870000000000003</v>
      </c>
      <c r="K35" s="7">
        <v>4.9400000000000004</v>
      </c>
      <c r="L35" s="7">
        <v>5.2069999999999999</v>
      </c>
      <c r="M35" s="7">
        <v>5.4870000000000001</v>
      </c>
      <c r="N35" s="7">
        <v>5.7809999999999997</v>
      </c>
      <c r="O35" s="7">
        <v>6.0890000000000004</v>
      </c>
      <c r="P35" s="7">
        <v>6.4130000000000003</v>
      </c>
      <c r="Q35" s="7">
        <v>6.7539999999999996</v>
      </c>
      <c r="R35" s="7">
        <v>7.11</v>
      </c>
      <c r="S35" s="7">
        <v>7.484</v>
      </c>
      <c r="T35" s="7">
        <v>7.8760000000000003</v>
      </c>
      <c r="U35" s="7">
        <v>8.2880000000000003</v>
      </c>
      <c r="V35" s="7">
        <v>8.7170000000000005</v>
      </c>
      <c r="W35" s="7">
        <v>9.1679999999999993</v>
      </c>
      <c r="X35" s="7">
        <v>9.6389999999999993</v>
      </c>
      <c r="Y35" s="7">
        <v>10.132</v>
      </c>
      <c r="Z35" s="7">
        <v>10.646000000000001</v>
      </c>
      <c r="AA35" s="7">
        <v>11.183999999999999</v>
      </c>
      <c r="AB35" s="7">
        <v>11.744999999999999</v>
      </c>
      <c r="AC35" s="7">
        <v>12.332000000000001</v>
      </c>
      <c r="AD35" s="7">
        <v>12.941000000000001</v>
      </c>
      <c r="AE35" s="7">
        <v>13.577</v>
      </c>
      <c r="AF35" s="7">
        <v>14.24</v>
      </c>
      <c r="AG35" s="7">
        <v>14.929</v>
      </c>
      <c r="AH35" s="7">
        <v>15.645</v>
      </c>
      <c r="AI35" s="7">
        <v>16.388000000000002</v>
      </c>
      <c r="AJ35" s="7">
        <v>17.161000000000001</v>
      </c>
      <c r="AK35" s="7">
        <v>17.962</v>
      </c>
      <c r="AL35" s="7">
        <v>18.791</v>
      </c>
      <c r="AM35" s="7">
        <v>19.649000000000001</v>
      </c>
      <c r="AN35" s="7">
        <v>20.536999999999999</v>
      </c>
      <c r="AO35" s="7">
        <v>21.456</v>
      </c>
      <c r="AP35" s="7">
        <v>22.401</v>
      </c>
      <c r="AQ35" s="7">
        <v>23.376999999999999</v>
      </c>
      <c r="AR35" s="7">
        <v>24.382999999999999</v>
      </c>
      <c r="AS35" s="7">
        <v>25.417999999999999</v>
      </c>
      <c r="AT35" s="7">
        <v>26.48</v>
      </c>
      <c r="AU35" s="7">
        <v>27.57</v>
      </c>
      <c r="AV35" s="7">
        <v>28.687999999999999</v>
      </c>
      <c r="AW35" s="7">
        <v>29.835000000000001</v>
      </c>
      <c r="AX35" s="7">
        <v>30.965</v>
      </c>
      <c r="AY35" s="7">
        <v>31.712</v>
      </c>
      <c r="AZ35" s="7">
        <v>32.469000000000001</v>
      </c>
      <c r="BA35" s="7">
        <v>33.235999999999997</v>
      </c>
      <c r="BB35" s="7">
        <v>34.01</v>
      </c>
      <c r="BC35" s="7">
        <v>34.792999999999999</v>
      </c>
      <c r="BD35" s="7">
        <v>35.585000000000001</v>
      </c>
      <c r="BE35" s="7">
        <v>36.371000000000002</v>
      </c>
      <c r="BF35" s="7">
        <v>37.149000000000001</v>
      </c>
      <c r="BG35" s="7">
        <v>37.917999999999999</v>
      </c>
      <c r="BH35" s="7">
        <v>38.677999999999997</v>
      </c>
      <c r="BI35" s="7">
        <v>39.427999999999997</v>
      </c>
      <c r="BJ35" s="7">
        <v>40.167000000000002</v>
      </c>
      <c r="BK35" s="7">
        <v>40.895000000000003</v>
      </c>
      <c r="BL35" s="7">
        <v>41.612000000000002</v>
      </c>
    </row>
    <row r="36" spans="1:64">
      <c r="A36" s="7" t="s">
        <v>226</v>
      </c>
      <c r="B36" s="7" t="s">
        <v>566</v>
      </c>
      <c r="C36" s="7" t="s">
        <v>897</v>
      </c>
      <c r="D36" s="7" t="s">
        <v>898</v>
      </c>
      <c r="E36" s="7">
        <v>3.06</v>
      </c>
      <c r="F36" s="7">
        <v>3.097</v>
      </c>
      <c r="G36" s="7">
        <v>3.1339999999999999</v>
      </c>
      <c r="H36" s="7">
        <v>3.1709999999999998</v>
      </c>
      <c r="I36" s="7">
        <v>3.3180000000000001</v>
      </c>
      <c r="J36" s="7">
        <v>3.839</v>
      </c>
      <c r="K36" s="7">
        <v>4.4370000000000003</v>
      </c>
      <c r="L36" s="7">
        <v>5.1239999999999997</v>
      </c>
      <c r="M36" s="7">
        <v>5.9119999999999999</v>
      </c>
      <c r="N36" s="7">
        <v>6.81</v>
      </c>
      <c r="O36" s="7">
        <v>7.8339999999999996</v>
      </c>
      <c r="P36" s="7">
        <v>8.9979999999999993</v>
      </c>
      <c r="Q36" s="7">
        <v>9.6950000000000003</v>
      </c>
      <c r="R36" s="7">
        <v>10.381</v>
      </c>
      <c r="S36" s="7">
        <v>11.11</v>
      </c>
      <c r="T36" s="7">
        <v>11.884</v>
      </c>
      <c r="U36" s="7">
        <v>12.705</v>
      </c>
      <c r="V36" s="7">
        <v>13.571999999999999</v>
      </c>
      <c r="W36" s="7">
        <v>14.489000000000001</v>
      </c>
      <c r="X36" s="7">
        <v>15.457000000000001</v>
      </c>
      <c r="Y36" s="7">
        <v>16.478999999999999</v>
      </c>
      <c r="Z36" s="7">
        <v>17.552</v>
      </c>
      <c r="AA36" s="7">
        <v>19.489000000000001</v>
      </c>
      <c r="AB36" s="7">
        <v>21.722999999999999</v>
      </c>
      <c r="AC36" s="7">
        <v>24.138999999999999</v>
      </c>
      <c r="AD36" s="7">
        <v>26.724</v>
      </c>
      <c r="AE36" s="7">
        <v>29.483000000000001</v>
      </c>
      <c r="AF36" s="7">
        <v>32.401000000000003</v>
      </c>
      <c r="AG36" s="7">
        <v>35.466999999999999</v>
      </c>
      <c r="AH36" s="7">
        <v>38.648000000000003</v>
      </c>
      <c r="AI36" s="7">
        <v>41.933</v>
      </c>
      <c r="AJ36" s="7">
        <v>45.292000000000002</v>
      </c>
      <c r="AK36" s="7">
        <v>46.442999999999998</v>
      </c>
      <c r="AL36" s="7">
        <v>47.286000000000001</v>
      </c>
      <c r="AM36" s="7">
        <v>48.133000000000003</v>
      </c>
      <c r="AN36" s="7">
        <v>48.981000000000002</v>
      </c>
      <c r="AO36" s="7">
        <v>49.83</v>
      </c>
      <c r="AP36" s="7">
        <v>50.677</v>
      </c>
      <c r="AQ36" s="7">
        <v>51.524999999999999</v>
      </c>
      <c r="AR36" s="7">
        <v>52.372</v>
      </c>
      <c r="AS36" s="7">
        <v>53.219000000000001</v>
      </c>
      <c r="AT36" s="7">
        <v>54.061999999999998</v>
      </c>
      <c r="AU36" s="7">
        <v>54.57</v>
      </c>
      <c r="AV36" s="7">
        <v>55.029000000000003</v>
      </c>
      <c r="AW36" s="7">
        <v>55.488</v>
      </c>
      <c r="AX36" s="7">
        <v>55.944000000000003</v>
      </c>
      <c r="AY36" s="7">
        <v>56.4</v>
      </c>
      <c r="AZ36" s="7">
        <v>57.927999999999997</v>
      </c>
      <c r="BA36" s="7">
        <v>59.444000000000003</v>
      </c>
      <c r="BB36" s="7">
        <v>60.936999999999998</v>
      </c>
      <c r="BC36" s="7">
        <v>62.411999999999999</v>
      </c>
      <c r="BD36" s="7">
        <v>63.865000000000002</v>
      </c>
      <c r="BE36" s="7">
        <v>64.768000000000001</v>
      </c>
      <c r="BF36" s="7">
        <v>65.572000000000003</v>
      </c>
      <c r="BG36" s="7">
        <v>66.367999999999995</v>
      </c>
      <c r="BH36" s="7">
        <v>67.155000000000001</v>
      </c>
      <c r="BI36" s="7">
        <v>67.933000000000007</v>
      </c>
      <c r="BJ36" s="7">
        <v>68.7</v>
      </c>
      <c r="BK36" s="7">
        <v>69.445999999999998</v>
      </c>
      <c r="BL36" s="7">
        <v>70.171999999999997</v>
      </c>
    </row>
    <row r="37" spans="1:64">
      <c r="A37" s="7" t="s">
        <v>152</v>
      </c>
      <c r="B37" s="7" t="s">
        <v>567</v>
      </c>
      <c r="C37" s="7" t="s">
        <v>897</v>
      </c>
      <c r="D37" s="7" t="s">
        <v>898</v>
      </c>
      <c r="E37" s="7">
        <v>20.100000000000001</v>
      </c>
      <c r="F37" s="7">
        <v>20.751000000000001</v>
      </c>
      <c r="G37" s="7">
        <v>21.417999999999999</v>
      </c>
      <c r="H37" s="7">
        <v>22.1</v>
      </c>
      <c r="I37" s="7">
        <v>22.803000000000001</v>
      </c>
      <c r="J37" s="7">
        <v>23.518999999999998</v>
      </c>
      <c r="K37" s="7">
        <v>24.251999999999999</v>
      </c>
      <c r="L37" s="7">
        <v>25</v>
      </c>
      <c r="M37" s="7">
        <v>25.815000000000001</v>
      </c>
      <c r="N37" s="7">
        <v>26.645</v>
      </c>
      <c r="O37" s="7">
        <v>27.492000000000001</v>
      </c>
      <c r="P37" s="7">
        <v>28.356000000000002</v>
      </c>
      <c r="Q37" s="7">
        <v>29.238</v>
      </c>
      <c r="R37" s="7">
        <v>30.132999999999999</v>
      </c>
      <c r="S37" s="7">
        <v>31.045000000000002</v>
      </c>
      <c r="T37" s="7">
        <v>31.971</v>
      </c>
      <c r="U37" s="7">
        <v>32.575000000000003</v>
      </c>
      <c r="V37" s="7">
        <v>32.896999999999998</v>
      </c>
      <c r="W37" s="7">
        <v>33.220999999999997</v>
      </c>
      <c r="X37" s="7">
        <v>33.545999999999999</v>
      </c>
      <c r="Y37" s="7">
        <v>33.874000000000002</v>
      </c>
      <c r="Z37" s="7">
        <v>34.201999999999998</v>
      </c>
      <c r="AA37" s="7">
        <v>34.531999999999996</v>
      </c>
      <c r="AB37" s="7">
        <v>34.863999999999997</v>
      </c>
      <c r="AC37" s="7">
        <v>35.198</v>
      </c>
      <c r="AD37" s="7">
        <v>35.531999999999996</v>
      </c>
      <c r="AE37" s="7">
        <v>35.868000000000002</v>
      </c>
      <c r="AF37" s="7">
        <v>36.206000000000003</v>
      </c>
      <c r="AG37" s="7">
        <v>36.545000000000002</v>
      </c>
      <c r="AH37" s="7">
        <v>36.744</v>
      </c>
      <c r="AI37" s="7">
        <v>36.825000000000003</v>
      </c>
      <c r="AJ37" s="7">
        <v>36.905999999999999</v>
      </c>
      <c r="AK37" s="7">
        <v>36.987000000000002</v>
      </c>
      <c r="AL37" s="7">
        <v>37.067999999999998</v>
      </c>
      <c r="AM37" s="7">
        <v>37.149000000000001</v>
      </c>
      <c r="AN37" s="7">
        <v>37.231000000000002</v>
      </c>
      <c r="AO37" s="7">
        <v>37.311999999999998</v>
      </c>
      <c r="AP37" s="7">
        <v>37.393999999999998</v>
      </c>
      <c r="AQ37" s="7">
        <v>37.475000000000001</v>
      </c>
      <c r="AR37" s="7">
        <v>37.557000000000002</v>
      </c>
      <c r="AS37" s="7">
        <v>37.639000000000003</v>
      </c>
      <c r="AT37" s="7">
        <v>37.72</v>
      </c>
      <c r="AU37" s="7">
        <v>37.802</v>
      </c>
      <c r="AV37" s="7">
        <v>37.884</v>
      </c>
      <c r="AW37" s="7">
        <v>37.966000000000001</v>
      </c>
      <c r="AX37" s="7">
        <v>38.069000000000003</v>
      </c>
      <c r="AY37" s="7">
        <v>38.192999999999998</v>
      </c>
      <c r="AZ37" s="7">
        <v>38.338999999999999</v>
      </c>
      <c r="BA37" s="7">
        <v>38.506</v>
      </c>
      <c r="BB37" s="7">
        <v>38.694000000000003</v>
      </c>
      <c r="BC37" s="7">
        <v>38.904000000000003</v>
      </c>
      <c r="BD37" s="7">
        <v>39.134999999999998</v>
      </c>
      <c r="BE37" s="7">
        <v>39.387999999999998</v>
      </c>
      <c r="BF37" s="7">
        <v>39.662999999999997</v>
      </c>
      <c r="BG37" s="7">
        <v>39.959000000000003</v>
      </c>
      <c r="BH37" s="7">
        <v>40.277000000000001</v>
      </c>
      <c r="BI37" s="7">
        <v>40.618000000000002</v>
      </c>
      <c r="BJ37" s="7">
        <v>40.98</v>
      </c>
      <c r="BK37" s="7">
        <v>41.363999999999997</v>
      </c>
      <c r="BL37" s="7">
        <v>41.77</v>
      </c>
    </row>
    <row r="38" spans="1:64">
      <c r="A38" s="7" t="s">
        <v>406</v>
      </c>
      <c r="B38" s="7" t="s">
        <v>568</v>
      </c>
      <c r="C38" s="7" t="s">
        <v>897</v>
      </c>
      <c r="D38" s="7" t="s">
        <v>898</v>
      </c>
      <c r="E38" s="7">
        <v>69.061000000000007</v>
      </c>
      <c r="F38" s="7">
        <v>69.668000000000006</v>
      </c>
      <c r="G38" s="7">
        <v>70.494</v>
      </c>
      <c r="H38" s="7">
        <v>71.307000000000002</v>
      </c>
      <c r="I38" s="7">
        <v>72.106999999999999</v>
      </c>
      <c r="J38" s="7">
        <v>72.891999999999996</v>
      </c>
      <c r="K38" s="7">
        <v>73.641999999999996</v>
      </c>
      <c r="L38" s="7">
        <v>74.155000000000001</v>
      </c>
      <c r="M38" s="7">
        <v>74.662000000000006</v>
      </c>
      <c r="N38" s="7">
        <v>75.161000000000001</v>
      </c>
      <c r="O38" s="7">
        <v>75.653999999999996</v>
      </c>
      <c r="P38" s="7">
        <v>76.09</v>
      </c>
      <c r="Q38" s="7">
        <v>75.971000000000004</v>
      </c>
      <c r="R38" s="7">
        <v>75.850999999999999</v>
      </c>
      <c r="S38" s="7">
        <v>75.730999999999995</v>
      </c>
      <c r="T38" s="7">
        <v>75.611000000000004</v>
      </c>
      <c r="U38" s="7">
        <v>75.503</v>
      </c>
      <c r="V38" s="7">
        <v>75.543000000000006</v>
      </c>
      <c r="W38" s="7">
        <v>75.582999999999998</v>
      </c>
      <c r="X38" s="7">
        <v>75.623000000000005</v>
      </c>
      <c r="Y38" s="7">
        <v>75.662999999999997</v>
      </c>
      <c r="Z38" s="7">
        <v>75.712000000000003</v>
      </c>
      <c r="AA38" s="7">
        <v>75.873999999999995</v>
      </c>
      <c r="AB38" s="7">
        <v>76.034999999999997</v>
      </c>
      <c r="AC38" s="7">
        <v>76.194999999999993</v>
      </c>
      <c r="AD38" s="7">
        <v>76.353999999999999</v>
      </c>
      <c r="AE38" s="7">
        <v>76.501999999999995</v>
      </c>
      <c r="AF38" s="7">
        <v>76.522000000000006</v>
      </c>
      <c r="AG38" s="7">
        <v>76.542000000000002</v>
      </c>
      <c r="AH38" s="7">
        <v>76.561999999999998</v>
      </c>
      <c r="AI38" s="7">
        <v>76.581999999999994</v>
      </c>
      <c r="AJ38" s="7">
        <v>76.62</v>
      </c>
      <c r="AK38" s="7">
        <v>76.887</v>
      </c>
      <c r="AL38" s="7">
        <v>77.152000000000001</v>
      </c>
      <c r="AM38" s="7">
        <v>77.414000000000001</v>
      </c>
      <c r="AN38" s="7">
        <v>77.674999999999997</v>
      </c>
      <c r="AO38" s="7">
        <v>77.950999999999993</v>
      </c>
      <c r="AP38" s="7">
        <v>78.34</v>
      </c>
      <c r="AQ38" s="7">
        <v>78.724000000000004</v>
      </c>
      <c r="AR38" s="7">
        <v>79.102999999999994</v>
      </c>
      <c r="AS38" s="7">
        <v>79.477999999999994</v>
      </c>
      <c r="AT38" s="7">
        <v>79.81</v>
      </c>
      <c r="AU38" s="7">
        <v>79.888000000000005</v>
      </c>
      <c r="AV38" s="7">
        <v>79.966999999999999</v>
      </c>
      <c r="AW38" s="7">
        <v>80.045000000000002</v>
      </c>
      <c r="AX38" s="7">
        <v>80.122</v>
      </c>
      <c r="AY38" s="7">
        <v>80.212999999999994</v>
      </c>
      <c r="AZ38" s="7">
        <v>80.396000000000001</v>
      </c>
      <c r="BA38" s="7">
        <v>80.578000000000003</v>
      </c>
      <c r="BB38" s="7">
        <v>80.757999999999996</v>
      </c>
      <c r="BC38" s="7">
        <v>80.936999999999998</v>
      </c>
      <c r="BD38" s="7">
        <v>81.096000000000004</v>
      </c>
      <c r="BE38" s="7">
        <v>81.137</v>
      </c>
      <c r="BF38" s="7">
        <v>81.177999999999997</v>
      </c>
      <c r="BG38" s="7">
        <v>81.218000000000004</v>
      </c>
      <c r="BH38" s="7">
        <v>81.259</v>
      </c>
      <c r="BI38" s="7">
        <v>81.3</v>
      </c>
      <c r="BJ38" s="7">
        <v>81.349999999999994</v>
      </c>
      <c r="BK38" s="7">
        <v>81.411000000000001</v>
      </c>
      <c r="BL38" s="7">
        <v>81.481999999999999</v>
      </c>
    </row>
    <row r="39" spans="1:64">
      <c r="A39" s="7" t="s">
        <v>569</v>
      </c>
      <c r="B39" s="7" t="s">
        <v>570</v>
      </c>
      <c r="C39" s="7" t="s">
        <v>897</v>
      </c>
      <c r="D39" s="7" t="s">
        <v>898</v>
      </c>
      <c r="E39" s="7">
        <v>44.507892714390103</v>
      </c>
      <c r="F39" s="7">
        <v>45.207338073743401</v>
      </c>
      <c r="G39" s="7">
        <v>45.867368518492597</v>
      </c>
      <c r="H39" s="7">
        <v>46.534920892255599</v>
      </c>
      <c r="I39" s="7">
        <v>47.209693854483298</v>
      </c>
      <c r="J39" s="7">
        <v>47.881130033419197</v>
      </c>
      <c r="K39" s="7">
        <v>48.505396278720397</v>
      </c>
      <c r="L39" s="7">
        <v>49.067806458232504</v>
      </c>
      <c r="M39" s="7">
        <v>49.638503939876898</v>
      </c>
      <c r="N39" s="7">
        <v>50.215152913845699</v>
      </c>
      <c r="O39" s="7">
        <v>50.780276186763899</v>
      </c>
      <c r="P39" s="7">
        <v>51.426656173420099</v>
      </c>
      <c r="Q39" s="7">
        <v>52.146468990927303</v>
      </c>
      <c r="R39" s="7">
        <v>52.865958331872903</v>
      </c>
      <c r="S39" s="7">
        <v>53.585430053964302</v>
      </c>
      <c r="T39" s="7">
        <v>54.294466180797301</v>
      </c>
      <c r="U39" s="7">
        <v>54.992254459669802</v>
      </c>
      <c r="V39" s="7">
        <v>55.705067734601997</v>
      </c>
      <c r="W39" s="7">
        <v>56.434276359789699</v>
      </c>
      <c r="X39" s="7">
        <v>57.104057934999403</v>
      </c>
      <c r="Y39" s="7">
        <v>57.706124522696904</v>
      </c>
      <c r="Z39" s="7">
        <v>58.163953862176299</v>
      </c>
      <c r="AA39" s="7">
        <v>58.558632517809798</v>
      </c>
      <c r="AB39" s="7">
        <v>58.955344885466197</v>
      </c>
      <c r="AC39" s="7">
        <v>59.352577733087898</v>
      </c>
      <c r="AD39" s="7">
        <v>59.746707855313502</v>
      </c>
      <c r="AE39" s="7">
        <v>60.131109502475098</v>
      </c>
      <c r="AF39" s="7">
        <v>60.509667320531896</v>
      </c>
      <c r="AG39" s="7">
        <v>60.891727385005701</v>
      </c>
      <c r="AH39" s="7">
        <v>61.183139288669402</v>
      </c>
      <c r="AI39" s="7">
        <v>61.391848910507598</v>
      </c>
      <c r="AJ39" s="7">
        <v>61.6033123693989</v>
      </c>
      <c r="AK39" s="7">
        <v>61.693419333069599</v>
      </c>
      <c r="AL39" s="7">
        <v>61.665238651561602</v>
      </c>
      <c r="AM39" s="7">
        <v>61.6367536015157</v>
      </c>
      <c r="AN39" s="7">
        <v>61.609230612559799</v>
      </c>
      <c r="AO39" s="7">
        <v>61.587247657553498</v>
      </c>
      <c r="AP39" s="7">
        <v>61.563177944304499</v>
      </c>
      <c r="AQ39" s="7">
        <v>61.534018233525003</v>
      </c>
      <c r="AR39" s="7">
        <v>61.505069788599201</v>
      </c>
      <c r="AS39" s="7">
        <v>61.476187357498297</v>
      </c>
      <c r="AT39" s="7">
        <v>61.4954533010999</v>
      </c>
      <c r="AU39" s="7">
        <v>61.555760747199201</v>
      </c>
      <c r="AV39" s="7">
        <v>61.602155691992401</v>
      </c>
      <c r="AW39" s="7">
        <v>61.648181049057797</v>
      </c>
      <c r="AX39" s="7">
        <v>61.7026922241905</v>
      </c>
      <c r="AY39" s="7">
        <v>61.763895445527098</v>
      </c>
      <c r="AZ39" s="7">
        <v>61.841845428767101</v>
      </c>
      <c r="BA39" s="7">
        <v>61.924540546620499</v>
      </c>
      <c r="BB39" s="7">
        <v>61.986046876008899</v>
      </c>
      <c r="BC39" s="7">
        <v>62.0260650244198</v>
      </c>
      <c r="BD39" s="7">
        <v>62.0639344852313</v>
      </c>
      <c r="BE39" s="7">
        <v>62.081776973886797</v>
      </c>
      <c r="BF39" s="7">
        <v>62.096813736679401</v>
      </c>
      <c r="BG39" s="7">
        <v>62.113645142773798</v>
      </c>
      <c r="BH39" s="7">
        <v>62.140672458208201</v>
      </c>
      <c r="BI39" s="7">
        <v>62.1844843229932</v>
      </c>
      <c r="BJ39" s="7">
        <v>62.2485700242147</v>
      </c>
      <c r="BK39" s="7">
        <v>62.333782447834999</v>
      </c>
      <c r="BL39" s="7">
        <v>62.438356298567101</v>
      </c>
    </row>
    <row r="40" spans="1:64">
      <c r="A40" s="7" t="s">
        <v>384</v>
      </c>
      <c r="B40" s="7" t="s">
        <v>571</v>
      </c>
      <c r="C40" s="7" t="s">
        <v>897</v>
      </c>
      <c r="D40" s="7" t="s">
        <v>898</v>
      </c>
      <c r="E40" s="7">
        <v>70.924000000000007</v>
      </c>
      <c r="F40" s="7">
        <v>71.242999999999995</v>
      </c>
      <c r="G40" s="7">
        <v>71.539000000000001</v>
      </c>
      <c r="H40" s="7">
        <v>71.834000000000003</v>
      </c>
      <c r="I40" s="7">
        <v>72.126999999999995</v>
      </c>
      <c r="J40" s="7">
        <v>72.417000000000002</v>
      </c>
      <c r="K40" s="7">
        <v>72.706000000000003</v>
      </c>
      <c r="L40" s="7">
        <v>72.992999999999995</v>
      </c>
      <c r="M40" s="7">
        <v>73.278999999999996</v>
      </c>
      <c r="N40" s="7">
        <v>73.561000000000007</v>
      </c>
      <c r="O40" s="7">
        <v>73.843000000000004</v>
      </c>
      <c r="P40" s="7">
        <v>73.992000000000004</v>
      </c>
      <c r="Q40" s="7">
        <v>74.046000000000006</v>
      </c>
      <c r="R40" s="7">
        <v>74.099999999999994</v>
      </c>
      <c r="S40" s="7">
        <v>74.153999999999996</v>
      </c>
      <c r="T40" s="7">
        <v>74.207999999999998</v>
      </c>
      <c r="U40" s="7">
        <v>74.262</v>
      </c>
      <c r="V40" s="7">
        <v>74.316000000000003</v>
      </c>
      <c r="W40" s="7">
        <v>74.37</v>
      </c>
      <c r="X40" s="7">
        <v>74.424000000000007</v>
      </c>
      <c r="Y40" s="7">
        <v>74.477000000000004</v>
      </c>
      <c r="Z40" s="7">
        <v>74.465999999999994</v>
      </c>
      <c r="AA40" s="7">
        <v>74.406000000000006</v>
      </c>
      <c r="AB40" s="7">
        <v>74.346000000000004</v>
      </c>
      <c r="AC40" s="7">
        <v>74.286000000000001</v>
      </c>
      <c r="AD40" s="7">
        <v>74.227000000000004</v>
      </c>
      <c r="AE40" s="7">
        <v>74.167000000000002</v>
      </c>
      <c r="AF40" s="7">
        <v>74.106999999999999</v>
      </c>
      <c r="AG40" s="7">
        <v>74.046000000000006</v>
      </c>
      <c r="AH40" s="7">
        <v>73.986000000000004</v>
      </c>
      <c r="AI40" s="7">
        <v>73.926000000000002</v>
      </c>
      <c r="AJ40" s="7">
        <v>73.869</v>
      </c>
      <c r="AK40" s="7">
        <v>73.814999999999998</v>
      </c>
      <c r="AL40" s="7">
        <v>73.762</v>
      </c>
      <c r="AM40" s="7">
        <v>73.707999999999998</v>
      </c>
      <c r="AN40" s="7">
        <v>73.653999999999996</v>
      </c>
      <c r="AO40" s="7">
        <v>73.599999999999994</v>
      </c>
      <c r="AP40" s="7">
        <v>73.546000000000006</v>
      </c>
      <c r="AQ40" s="7">
        <v>73.492000000000004</v>
      </c>
      <c r="AR40" s="7">
        <v>73.438000000000002</v>
      </c>
      <c r="AS40" s="7">
        <v>73.382999999999996</v>
      </c>
      <c r="AT40" s="7">
        <v>73.375</v>
      </c>
      <c r="AU40" s="7">
        <v>73.400999999999996</v>
      </c>
      <c r="AV40" s="7">
        <v>73.427000000000007</v>
      </c>
      <c r="AW40" s="7">
        <v>73.451999999999998</v>
      </c>
      <c r="AX40" s="7">
        <v>73.477999999999994</v>
      </c>
      <c r="AY40" s="7">
        <v>73.504000000000005</v>
      </c>
      <c r="AZ40" s="7">
        <v>73.53</v>
      </c>
      <c r="BA40" s="7">
        <v>73.555999999999997</v>
      </c>
      <c r="BB40" s="7">
        <v>73.581000000000003</v>
      </c>
      <c r="BC40" s="7">
        <v>73.606999999999999</v>
      </c>
      <c r="BD40" s="7">
        <v>73.631</v>
      </c>
      <c r="BE40" s="7">
        <v>73.653000000000006</v>
      </c>
      <c r="BF40" s="7">
        <v>73.674000000000007</v>
      </c>
      <c r="BG40" s="7">
        <v>73.695999999999998</v>
      </c>
      <c r="BH40" s="7">
        <v>73.718000000000004</v>
      </c>
      <c r="BI40" s="7">
        <v>73.739000000000004</v>
      </c>
      <c r="BJ40" s="7">
        <v>73.760999999999996</v>
      </c>
      <c r="BK40" s="7">
        <v>73.796999999999997</v>
      </c>
      <c r="BL40" s="7">
        <v>73.849000000000004</v>
      </c>
    </row>
    <row r="41" spans="1:64">
      <c r="A41" s="7" t="s">
        <v>572</v>
      </c>
      <c r="B41" s="7" t="s">
        <v>573</v>
      </c>
      <c r="C41" s="7" t="s">
        <v>897</v>
      </c>
      <c r="D41" s="7" t="s">
        <v>898</v>
      </c>
      <c r="E41" s="7">
        <v>38.700000000000003</v>
      </c>
      <c r="F41" s="7">
        <v>38.436</v>
      </c>
      <c r="G41" s="7">
        <v>38.171999999999997</v>
      </c>
      <c r="H41" s="7">
        <v>37.908999999999999</v>
      </c>
      <c r="I41" s="7">
        <v>37.646000000000001</v>
      </c>
      <c r="J41" s="7">
        <v>37.384999999999998</v>
      </c>
      <c r="K41" s="7">
        <v>37.124000000000002</v>
      </c>
      <c r="L41" s="7">
        <v>36.863999999999997</v>
      </c>
      <c r="M41" s="7">
        <v>36.603999999999999</v>
      </c>
      <c r="N41" s="7">
        <v>36.345999999999997</v>
      </c>
      <c r="O41" s="7">
        <v>36.088000000000001</v>
      </c>
      <c r="P41" s="7">
        <v>35.802999999999997</v>
      </c>
      <c r="Q41" s="7">
        <v>35.393999999999998</v>
      </c>
      <c r="R41" s="7">
        <v>34.988999999999997</v>
      </c>
      <c r="S41" s="7">
        <v>34.585000000000001</v>
      </c>
      <c r="T41" s="7">
        <v>34.183</v>
      </c>
      <c r="U41" s="7">
        <v>33.783000000000001</v>
      </c>
      <c r="V41" s="7">
        <v>33.387</v>
      </c>
      <c r="W41" s="7">
        <v>32.991999999999997</v>
      </c>
      <c r="X41" s="7">
        <v>32.598999999999997</v>
      </c>
      <c r="Y41" s="7">
        <v>32.209000000000003</v>
      </c>
      <c r="Z41" s="7">
        <v>31.908999999999999</v>
      </c>
      <c r="AA41" s="7">
        <v>31.89</v>
      </c>
      <c r="AB41" s="7">
        <v>31.870999999999999</v>
      </c>
      <c r="AC41" s="7">
        <v>31.850999999999999</v>
      </c>
      <c r="AD41" s="7">
        <v>31.832000000000001</v>
      </c>
      <c r="AE41" s="7">
        <v>31.812999999999999</v>
      </c>
      <c r="AF41" s="7">
        <v>31.707000000000001</v>
      </c>
      <c r="AG41" s="7">
        <v>31.602</v>
      </c>
      <c r="AH41" s="7">
        <v>31.497</v>
      </c>
      <c r="AI41" s="7">
        <v>31.391999999999999</v>
      </c>
      <c r="AJ41" s="7">
        <v>31.262</v>
      </c>
      <c r="AK41" s="7">
        <v>31.076000000000001</v>
      </c>
      <c r="AL41" s="7">
        <v>30.890999999999998</v>
      </c>
      <c r="AM41" s="7">
        <v>30.706</v>
      </c>
      <c r="AN41" s="7">
        <v>30.521999999999998</v>
      </c>
      <c r="AO41" s="7">
        <v>30.4</v>
      </c>
      <c r="AP41" s="7">
        <v>30.416</v>
      </c>
      <c r="AQ41" s="7">
        <v>30.431999999999999</v>
      </c>
      <c r="AR41" s="7">
        <v>30.449000000000002</v>
      </c>
      <c r="AS41" s="7">
        <v>30.465</v>
      </c>
      <c r="AT41" s="7">
        <v>30.495000000000001</v>
      </c>
      <c r="AU41" s="7">
        <v>30.556999999999999</v>
      </c>
      <c r="AV41" s="7">
        <v>30.619</v>
      </c>
      <c r="AW41" s="7">
        <v>30.681000000000001</v>
      </c>
      <c r="AX41" s="7">
        <v>30.742999999999999</v>
      </c>
      <c r="AY41" s="7">
        <v>30.805</v>
      </c>
      <c r="AZ41" s="7">
        <v>30.867000000000001</v>
      </c>
      <c r="BA41" s="7">
        <v>30.928999999999998</v>
      </c>
      <c r="BB41" s="7">
        <v>30.992000000000001</v>
      </c>
      <c r="BC41" s="7">
        <v>31.053999999999998</v>
      </c>
      <c r="BD41" s="7">
        <v>31.091000000000001</v>
      </c>
      <c r="BE41" s="7">
        <v>31.059000000000001</v>
      </c>
      <c r="BF41" s="7">
        <v>31.027000000000001</v>
      </c>
      <c r="BG41" s="7">
        <v>30.995000000000001</v>
      </c>
      <c r="BH41" s="7">
        <v>30.962</v>
      </c>
      <c r="BI41" s="7">
        <v>30.93</v>
      </c>
      <c r="BJ41" s="7">
        <v>30.914000000000001</v>
      </c>
      <c r="BK41" s="7">
        <v>30.914000000000001</v>
      </c>
      <c r="BL41" s="7">
        <v>30.931000000000001</v>
      </c>
    </row>
    <row r="42" spans="1:64">
      <c r="A42" s="7" t="s">
        <v>400</v>
      </c>
      <c r="B42" s="7" t="s">
        <v>574</v>
      </c>
      <c r="C42" s="7" t="s">
        <v>897</v>
      </c>
      <c r="D42" s="7" t="s">
        <v>898</v>
      </c>
      <c r="E42" s="7">
        <v>67.835999999999999</v>
      </c>
      <c r="F42" s="7">
        <v>68.66</v>
      </c>
      <c r="G42" s="7">
        <v>69.435000000000002</v>
      </c>
      <c r="H42" s="7">
        <v>70.2</v>
      </c>
      <c r="I42" s="7">
        <v>70.954999999999998</v>
      </c>
      <c r="J42" s="7">
        <v>71.695999999999998</v>
      </c>
      <c r="K42" s="7">
        <v>72.427000000000007</v>
      </c>
      <c r="L42" s="7">
        <v>73.146000000000001</v>
      </c>
      <c r="M42" s="7">
        <v>73.853999999999999</v>
      </c>
      <c r="N42" s="7">
        <v>74.546999999999997</v>
      </c>
      <c r="O42" s="7">
        <v>75.227000000000004</v>
      </c>
      <c r="P42" s="7">
        <v>75.882999999999996</v>
      </c>
      <c r="Q42" s="7">
        <v>76.528000000000006</v>
      </c>
      <c r="R42" s="7">
        <v>77.159000000000006</v>
      </c>
      <c r="S42" s="7">
        <v>77.778000000000006</v>
      </c>
      <c r="T42" s="7">
        <v>78.385999999999996</v>
      </c>
      <c r="U42" s="7">
        <v>78.981999999999999</v>
      </c>
      <c r="V42" s="7">
        <v>79.564999999999998</v>
      </c>
      <c r="W42" s="7">
        <v>80.135999999999996</v>
      </c>
      <c r="X42" s="7">
        <v>80.694999999999993</v>
      </c>
      <c r="Y42" s="7">
        <v>81.242999999999995</v>
      </c>
      <c r="Z42" s="7">
        <v>81.778000000000006</v>
      </c>
      <c r="AA42" s="7">
        <v>82.225999999999999</v>
      </c>
      <c r="AB42" s="7">
        <v>82.358999999999995</v>
      </c>
      <c r="AC42" s="7">
        <v>82.492000000000004</v>
      </c>
      <c r="AD42" s="7">
        <v>82.623999999999995</v>
      </c>
      <c r="AE42" s="7">
        <v>82.754999999999995</v>
      </c>
      <c r="AF42" s="7">
        <v>82.885000000000005</v>
      </c>
      <c r="AG42" s="7">
        <v>83.013999999999996</v>
      </c>
      <c r="AH42" s="7">
        <v>83.143000000000001</v>
      </c>
      <c r="AI42" s="7">
        <v>83.271000000000001</v>
      </c>
      <c r="AJ42" s="7">
        <v>83.397999999999996</v>
      </c>
      <c r="AK42" s="7">
        <v>83.563999999999993</v>
      </c>
      <c r="AL42" s="7">
        <v>83.896000000000001</v>
      </c>
      <c r="AM42" s="7">
        <v>84.222999999999999</v>
      </c>
      <c r="AN42" s="7">
        <v>84.545000000000002</v>
      </c>
      <c r="AO42" s="7">
        <v>84.861000000000004</v>
      </c>
      <c r="AP42" s="7">
        <v>85.171999999999997</v>
      </c>
      <c r="AQ42" s="7">
        <v>85.477000000000004</v>
      </c>
      <c r="AR42" s="7">
        <v>85.778000000000006</v>
      </c>
      <c r="AS42" s="7">
        <v>86.072999999999993</v>
      </c>
      <c r="AT42" s="7">
        <v>86.363</v>
      </c>
      <c r="AU42" s="7">
        <v>86.605999999999995</v>
      </c>
      <c r="AV42" s="7">
        <v>86.665000000000006</v>
      </c>
      <c r="AW42" s="7">
        <v>86.724999999999994</v>
      </c>
      <c r="AX42" s="7">
        <v>86.783000000000001</v>
      </c>
      <c r="AY42" s="7">
        <v>86.841999999999999</v>
      </c>
      <c r="AZ42" s="7">
        <v>86.9</v>
      </c>
      <c r="BA42" s="7">
        <v>86.959000000000003</v>
      </c>
      <c r="BB42" s="7">
        <v>87.016999999999996</v>
      </c>
      <c r="BC42" s="7">
        <v>87.073999999999998</v>
      </c>
      <c r="BD42" s="7">
        <v>87.132000000000005</v>
      </c>
      <c r="BE42" s="7">
        <v>87.188999999999993</v>
      </c>
      <c r="BF42" s="7">
        <v>87.245999999999995</v>
      </c>
      <c r="BG42" s="7">
        <v>87.302999999999997</v>
      </c>
      <c r="BH42" s="7">
        <v>87.36</v>
      </c>
      <c r="BI42" s="7">
        <v>87.421999999999997</v>
      </c>
      <c r="BJ42" s="7">
        <v>87.49</v>
      </c>
      <c r="BK42" s="7">
        <v>87.563999999999993</v>
      </c>
      <c r="BL42" s="7">
        <v>87.643000000000001</v>
      </c>
    </row>
    <row r="43" spans="1:64">
      <c r="A43" s="7" t="s">
        <v>453</v>
      </c>
      <c r="B43" s="7" t="s">
        <v>575</v>
      </c>
      <c r="C43" s="7" t="s">
        <v>897</v>
      </c>
      <c r="D43" s="7" t="s">
        <v>898</v>
      </c>
      <c r="E43" s="7">
        <v>16.202999999999999</v>
      </c>
      <c r="F43" s="7">
        <v>16.707999999999998</v>
      </c>
      <c r="G43" s="7">
        <v>17.225999999999999</v>
      </c>
      <c r="H43" s="7">
        <v>17.757000000000001</v>
      </c>
      <c r="I43" s="7">
        <v>18.298999999999999</v>
      </c>
      <c r="J43" s="7">
        <v>18.085999999999999</v>
      </c>
      <c r="K43" s="7">
        <v>17.914999999999999</v>
      </c>
      <c r="L43" s="7">
        <v>17.785</v>
      </c>
      <c r="M43" s="7">
        <v>17.655999999999999</v>
      </c>
      <c r="N43" s="7">
        <v>17.527999999999999</v>
      </c>
      <c r="O43" s="7">
        <v>17.399999999999999</v>
      </c>
      <c r="P43" s="7">
        <v>17.292000000000002</v>
      </c>
      <c r="Q43" s="7">
        <v>17.184000000000001</v>
      </c>
      <c r="R43" s="7">
        <v>17.184000000000001</v>
      </c>
      <c r="S43" s="7">
        <v>17.292000000000002</v>
      </c>
      <c r="T43" s="7">
        <v>17.399999999999999</v>
      </c>
      <c r="U43" s="7">
        <v>17.46</v>
      </c>
      <c r="V43" s="7">
        <v>17.52</v>
      </c>
      <c r="W43" s="7">
        <v>17.899999999999999</v>
      </c>
      <c r="X43" s="7">
        <v>18.617000000000001</v>
      </c>
      <c r="Y43" s="7">
        <v>19.358000000000001</v>
      </c>
      <c r="Z43" s="7">
        <v>20.117999999999999</v>
      </c>
      <c r="AA43" s="7">
        <v>20.902000000000001</v>
      </c>
      <c r="AB43" s="7">
        <v>21.545000000000002</v>
      </c>
      <c r="AC43" s="7">
        <v>22.202999999999999</v>
      </c>
      <c r="AD43" s="7">
        <v>22.873999999999999</v>
      </c>
      <c r="AE43" s="7">
        <v>23.559000000000001</v>
      </c>
      <c r="AF43" s="7">
        <v>24.259</v>
      </c>
      <c r="AG43" s="7">
        <v>24.974</v>
      </c>
      <c r="AH43" s="7">
        <v>25.701000000000001</v>
      </c>
      <c r="AI43" s="7">
        <v>26.442</v>
      </c>
      <c r="AJ43" s="7">
        <v>27.312000000000001</v>
      </c>
      <c r="AK43" s="7">
        <v>28.2</v>
      </c>
      <c r="AL43" s="7">
        <v>29.103000000000002</v>
      </c>
      <c r="AM43" s="7">
        <v>30.024000000000001</v>
      </c>
      <c r="AN43" s="7">
        <v>30.960999999999999</v>
      </c>
      <c r="AO43" s="7">
        <v>31.916</v>
      </c>
      <c r="AP43" s="7">
        <v>32.883000000000003</v>
      </c>
      <c r="AQ43" s="7">
        <v>33.866999999999997</v>
      </c>
      <c r="AR43" s="7">
        <v>34.865000000000002</v>
      </c>
      <c r="AS43" s="7">
        <v>35.877000000000002</v>
      </c>
      <c r="AT43" s="7">
        <v>37.093000000000004</v>
      </c>
      <c r="AU43" s="7">
        <v>38.424999999999997</v>
      </c>
      <c r="AV43" s="7">
        <v>39.776000000000003</v>
      </c>
      <c r="AW43" s="7">
        <v>41.143999999999998</v>
      </c>
      <c r="AX43" s="7">
        <v>42.521999999999998</v>
      </c>
      <c r="AY43" s="7">
        <v>43.868000000000002</v>
      </c>
      <c r="AZ43" s="7">
        <v>45.198999999999998</v>
      </c>
      <c r="BA43" s="7">
        <v>46.539000000000001</v>
      </c>
      <c r="BB43" s="7">
        <v>47.88</v>
      </c>
      <c r="BC43" s="7">
        <v>49.225999999999999</v>
      </c>
      <c r="BD43" s="7">
        <v>50.511000000000003</v>
      </c>
      <c r="BE43" s="7">
        <v>51.765000000000001</v>
      </c>
      <c r="BF43" s="7">
        <v>53.012999999999998</v>
      </c>
      <c r="BG43" s="7">
        <v>54.259</v>
      </c>
      <c r="BH43" s="7">
        <v>55.5</v>
      </c>
      <c r="BI43" s="7">
        <v>56.735999999999997</v>
      </c>
      <c r="BJ43" s="7">
        <v>57.96</v>
      </c>
      <c r="BK43" s="7">
        <v>59.152000000000001</v>
      </c>
      <c r="BL43" s="7">
        <v>60.308</v>
      </c>
    </row>
    <row r="44" spans="1:64">
      <c r="A44" s="7" t="s">
        <v>576</v>
      </c>
      <c r="B44" s="7" t="s">
        <v>577</v>
      </c>
      <c r="C44" s="7" t="s">
        <v>897</v>
      </c>
      <c r="D44" s="7" t="s">
        <v>898</v>
      </c>
      <c r="E44" s="7">
        <v>17.678999999999998</v>
      </c>
      <c r="F44" s="7">
        <v>18.911000000000001</v>
      </c>
      <c r="G44" s="7">
        <v>20.21</v>
      </c>
      <c r="H44" s="7">
        <v>21.574999999999999</v>
      </c>
      <c r="I44" s="7">
        <v>23.007000000000001</v>
      </c>
      <c r="J44" s="7">
        <v>24.5</v>
      </c>
      <c r="K44" s="7">
        <v>25.206</v>
      </c>
      <c r="L44" s="7">
        <v>25.925999999999998</v>
      </c>
      <c r="M44" s="7">
        <v>26.658999999999999</v>
      </c>
      <c r="N44" s="7">
        <v>27.404</v>
      </c>
      <c r="O44" s="7">
        <v>28.163</v>
      </c>
      <c r="P44" s="7">
        <v>28.934000000000001</v>
      </c>
      <c r="Q44" s="7">
        <v>29.719000000000001</v>
      </c>
      <c r="R44" s="7">
        <v>30.513000000000002</v>
      </c>
      <c r="S44" s="7">
        <v>31.321000000000002</v>
      </c>
      <c r="T44" s="7">
        <v>32.228999999999999</v>
      </c>
      <c r="U44" s="7">
        <v>33.594000000000001</v>
      </c>
      <c r="V44" s="7">
        <v>34.982999999999997</v>
      </c>
      <c r="W44" s="7">
        <v>36.4</v>
      </c>
      <c r="X44" s="7">
        <v>36.613999999999997</v>
      </c>
      <c r="Y44" s="7">
        <v>36.829000000000001</v>
      </c>
      <c r="Z44" s="7">
        <v>37.043999999999997</v>
      </c>
      <c r="AA44" s="7">
        <v>37.26</v>
      </c>
      <c r="AB44" s="7">
        <v>37.475999999999999</v>
      </c>
      <c r="AC44" s="7">
        <v>37.692999999999998</v>
      </c>
      <c r="AD44" s="7">
        <v>37.909999999999997</v>
      </c>
      <c r="AE44" s="7">
        <v>38.127000000000002</v>
      </c>
      <c r="AF44" s="7">
        <v>38.345999999999997</v>
      </c>
      <c r="AG44" s="7">
        <v>38.607999999999997</v>
      </c>
      <c r="AH44" s="7">
        <v>38.975999999999999</v>
      </c>
      <c r="AI44" s="7">
        <v>39.344999999999999</v>
      </c>
      <c r="AJ44" s="7">
        <v>39.716000000000001</v>
      </c>
      <c r="AK44" s="7">
        <v>40.088000000000001</v>
      </c>
      <c r="AL44" s="7">
        <v>40.460999999999999</v>
      </c>
      <c r="AM44" s="7">
        <v>40.835000000000001</v>
      </c>
      <c r="AN44" s="7">
        <v>41.21</v>
      </c>
      <c r="AO44" s="7">
        <v>41.587000000000003</v>
      </c>
      <c r="AP44" s="7">
        <v>41.963999999999999</v>
      </c>
      <c r="AQ44" s="7">
        <v>42.341999999999999</v>
      </c>
      <c r="AR44" s="7">
        <v>42.741</v>
      </c>
      <c r="AS44" s="7">
        <v>43.155000000000001</v>
      </c>
      <c r="AT44" s="7">
        <v>43.567999999999998</v>
      </c>
      <c r="AU44" s="7">
        <v>43.982999999999997</v>
      </c>
      <c r="AV44" s="7">
        <v>44.399000000000001</v>
      </c>
      <c r="AW44" s="7">
        <v>44.817</v>
      </c>
      <c r="AX44" s="7">
        <v>45.234000000000002</v>
      </c>
      <c r="AY44" s="7">
        <v>45.652000000000001</v>
      </c>
      <c r="AZ44" s="7">
        <v>46.070999999999998</v>
      </c>
      <c r="BA44" s="7">
        <v>46.491</v>
      </c>
      <c r="BB44" s="7">
        <v>46.91</v>
      </c>
      <c r="BC44" s="7">
        <v>47.33</v>
      </c>
      <c r="BD44" s="7">
        <v>47.750999999999998</v>
      </c>
      <c r="BE44" s="7">
        <v>48.171999999999997</v>
      </c>
      <c r="BF44" s="7">
        <v>48.593000000000004</v>
      </c>
      <c r="BG44" s="7">
        <v>49.014000000000003</v>
      </c>
      <c r="BH44" s="7">
        <v>49.444000000000003</v>
      </c>
      <c r="BI44" s="7">
        <v>49.881</v>
      </c>
      <c r="BJ44" s="7">
        <v>50.326000000000001</v>
      </c>
      <c r="BK44" s="7">
        <v>50.779000000000003</v>
      </c>
      <c r="BL44" s="7">
        <v>51.238999999999997</v>
      </c>
    </row>
    <row r="45" spans="1:64">
      <c r="A45" s="7" t="s">
        <v>237</v>
      </c>
      <c r="B45" s="7" t="s">
        <v>578</v>
      </c>
      <c r="C45" s="7" t="s">
        <v>897</v>
      </c>
      <c r="D45" s="7" t="s">
        <v>898</v>
      </c>
      <c r="E45" s="7">
        <v>13.936999999999999</v>
      </c>
      <c r="F45" s="7">
        <v>14.488</v>
      </c>
      <c r="G45" s="7">
        <v>15.058</v>
      </c>
      <c r="H45" s="7">
        <v>15.647</v>
      </c>
      <c r="I45" s="7">
        <v>16.254999999999999</v>
      </c>
      <c r="J45" s="7">
        <v>16.88</v>
      </c>
      <c r="K45" s="7">
        <v>17.524999999999999</v>
      </c>
      <c r="L45" s="7">
        <v>18.190000000000001</v>
      </c>
      <c r="M45" s="7">
        <v>18.875</v>
      </c>
      <c r="N45" s="7">
        <v>19.577000000000002</v>
      </c>
      <c r="O45" s="7">
        <v>20.3</v>
      </c>
      <c r="P45" s="7">
        <v>21.584</v>
      </c>
      <c r="Q45" s="7">
        <v>22.927</v>
      </c>
      <c r="R45" s="7">
        <v>24.324000000000002</v>
      </c>
      <c r="S45" s="7">
        <v>25.78</v>
      </c>
      <c r="T45" s="7">
        <v>27.292000000000002</v>
      </c>
      <c r="U45" s="7">
        <v>28.678000000000001</v>
      </c>
      <c r="V45" s="7">
        <v>29.469000000000001</v>
      </c>
      <c r="W45" s="7">
        <v>30.274000000000001</v>
      </c>
      <c r="X45" s="7">
        <v>31.091000000000001</v>
      </c>
      <c r="Y45" s="7">
        <v>31.920999999999999</v>
      </c>
      <c r="Z45" s="7">
        <v>32.761000000000003</v>
      </c>
      <c r="AA45" s="7">
        <v>33.613</v>
      </c>
      <c r="AB45" s="7">
        <v>34.475999999999999</v>
      </c>
      <c r="AC45" s="7">
        <v>35.35</v>
      </c>
      <c r="AD45" s="7">
        <v>36.231999999999999</v>
      </c>
      <c r="AE45" s="7">
        <v>37.124000000000002</v>
      </c>
      <c r="AF45" s="7">
        <v>37.941000000000003</v>
      </c>
      <c r="AG45" s="7">
        <v>38.511000000000003</v>
      </c>
      <c r="AH45" s="7">
        <v>39.082000000000001</v>
      </c>
      <c r="AI45" s="7">
        <v>39.656999999999996</v>
      </c>
      <c r="AJ45" s="7">
        <v>40.234999999999999</v>
      </c>
      <c r="AK45" s="7">
        <v>40.817</v>
      </c>
      <c r="AL45" s="7">
        <v>41.399000000000001</v>
      </c>
      <c r="AM45" s="7">
        <v>41.984999999999999</v>
      </c>
      <c r="AN45" s="7">
        <v>42.573</v>
      </c>
      <c r="AO45" s="7">
        <v>43.164000000000001</v>
      </c>
      <c r="AP45" s="7">
        <v>43.755000000000003</v>
      </c>
      <c r="AQ45" s="7">
        <v>44.347999999999999</v>
      </c>
      <c r="AR45" s="7">
        <v>44.944000000000003</v>
      </c>
      <c r="AS45" s="7">
        <v>45.542000000000002</v>
      </c>
      <c r="AT45" s="7">
        <v>46.139000000000003</v>
      </c>
      <c r="AU45" s="7">
        <v>46.738</v>
      </c>
      <c r="AV45" s="7">
        <v>47.338000000000001</v>
      </c>
      <c r="AW45" s="7">
        <v>47.94</v>
      </c>
      <c r="AX45" s="7">
        <v>48.540999999999997</v>
      </c>
      <c r="AY45" s="7">
        <v>49.143000000000001</v>
      </c>
      <c r="AZ45" s="7">
        <v>49.746000000000002</v>
      </c>
      <c r="BA45" s="7">
        <v>50.35</v>
      </c>
      <c r="BB45" s="7">
        <v>50.954000000000001</v>
      </c>
      <c r="BC45" s="7">
        <v>51.558999999999997</v>
      </c>
      <c r="BD45" s="7">
        <v>52.164000000000001</v>
      </c>
      <c r="BE45" s="7">
        <v>52.768999999999998</v>
      </c>
      <c r="BF45" s="7">
        <v>53.372999999999998</v>
      </c>
      <c r="BG45" s="7">
        <v>53.975999999999999</v>
      </c>
      <c r="BH45" s="7">
        <v>54.578000000000003</v>
      </c>
      <c r="BI45" s="7">
        <v>55.179000000000002</v>
      </c>
      <c r="BJ45" s="7">
        <v>55.777000000000001</v>
      </c>
      <c r="BK45" s="7">
        <v>56.374000000000002</v>
      </c>
      <c r="BL45" s="7">
        <v>56.968000000000004</v>
      </c>
    </row>
    <row r="46" spans="1:64">
      <c r="A46" s="7" t="s">
        <v>579</v>
      </c>
      <c r="B46" s="7" t="s">
        <v>580</v>
      </c>
      <c r="C46" s="7" t="s">
        <v>897</v>
      </c>
      <c r="D46" s="7" t="s">
        <v>898</v>
      </c>
      <c r="E46" s="7">
        <v>22.3</v>
      </c>
      <c r="F46" s="7">
        <v>22.523</v>
      </c>
      <c r="G46" s="7">
        <v>22.748999999999999</v>
      </c>
      <c r="H46" s="7">
        <v>22.975999999999999</v>
      </c>
      <c r="I46" s="7">
        <v>23.204000000000001</v>
      </c>
      <c r="J46" s="7">
        <v>23.434000000000001</v>
      </c>
      <c r="K46" s="7">
        <v>23.666</v>
      </c>
      <c r="L46" s="7">
        <v>23.899000000000001</v>
      </c>
      <c r="M46" s="7">
        <v>24.134</v>
      </c>
      <c r="N46" s="7">
        <v>24.37</v>
      </c>
      <c r="O46" s="7">
        <v>24.608000000000001</v>
      </c>
      <c r="P46" s="7">
        <v>24.847000000000001</v>
      </c>
      <c r="Q46" s="7">
        <v>25.088999999999999</v>
      </c>
      <c r="R46" s="7">
        <v>25.331</v>
      </c>
      <c r="S46" s="7">
        <v>25.574999999999999</v>
      </c>
      <c r="T46" s="7">
        <v>25.821000000000002</v>
      </c>
      <c r="U46" s="7">
        <v>26.068000000000001</v>
      </c>
      <c r="V46" s="7">
        <v>26.317</v>
      </c>
      <c r="W46" s="7">
        <v>26.567</v>
      </c>
      <c r="X46" s="7">
        <v>26.818999999999999</v>
      </c>
      <c r="Y46" s="7">
        <v>27.071999999999999</v>
      </c>
      <c r="Z46" s="7">
        <v>27.327000000000002</v>
      </c>
      <c r="AA46" s="7">
        <v>27.582999999999998</v>
      </c>
      <c r="AB46" s="7">
        <v>27.84</v>
      </c>
      <c r="AC46" s="7">
        <v>28.1</v>
      </c>
      <c r="AD46" s="7">
        <v>28.513000000000002</v>
      </c>
      <c r="AE46" s="7">
        <v>28.93</v>
      </c>
      <c r="AF46" s="7">
        <v>29.35</v>
      </c>
      <c r="AG46" s="7">
        <v>29.774999999999999</v>
      </c>
      <c r="AH46" s="7">
        <v>30.202000000000002</v>
      </c>
      <c r="AI46" s="7">
        <v>30.632999999999999</v>
      </c>
      <c r="AJ46" s="7">
        <v>31.067</v>
      </c>
      <c r="AK46" s="7">
        <v>31.506</v>
      </c>
      <c r="AL46" s="7">
        <v>31.946000000000002</v>
      </c>
      <c r="AM46" s="7">
        <v>32.39</v>
      </c>
      <c r="AN46" s="7">
        <v>32.838000000000001</v>
      </c>
      <c r="AO46" s="7">
        <v>33.289000000000001</v>
      </c>
      <c r="AP46" s="7">
        <v>33.741999999999997</v>
      </c>
      <c r="AQ46" s="7">
        <v>34.198999999999998</v>
      </c>
      <c r="AR46" s="7">
        <v>34.658999999999999</v>
      </c>
      <c r="AS46" s="7">
        <v>35.122</v>
      </c>
      <c r="AT46" s="7">
        <v>35.587000000000003</v>
      </c>
      <c r="AU46" s="7">
        <v>36.055</v>
      </c>
      <c r="AV46" s="7">
        <v>36.526000000000003</v>
      </c>
      <c r="AW46" s="7">
        <v>37</v>
      </c>
      <c r="AX46" s="7">
        <v>37.481000000000002</v>
      </c>
      <c r="AY46" s="7">
        <v>37.970999999999997</v>
      </c>
      <c r="AZ46" s="7">
        <v>38.47</v>
      </c>
      <c r="BA46" s="7">
        <v>38.975999999999999</v>
      </c>
      <c r="BB46" s="7">
        <v>39.491</v>
      </c>
      <c r="BC46" s="7">
        <v>40.012999999999998</v>
      </c>
      <c r="BD46" s="7">
        <v>40.543999999999997</v>
      </c>
      <c r="BE46" s="7">
        <v>41.082000000000001</v>
      </c>
      <c r="BF46" s="7">
        <v>41.627000000000002</v>
      </c>
      <c r="BG46" s="7">
        <v>42.18</v>
      </c>
      <c r="BH46" s="7">
        <v>42.74</v>
      </c>
      <c r="BI46" s="7">
        <v>43.307000000000002</v>
      </c>
      <c r="BJ46" s="7">
        <v>43.88</v>
      </c>
      <c r="BK46" s="7">
        <v>44.46</v>
      </c>
      <c r="BL46" s="7">
        <v>45.045999999999999</v>
      </c>
    </row>
    <row r="47" spans="1:64">
      <c r="A47" s="7" t="s">
        <v>581</v>
      </c>
      <c r="B47" s="7" t="s">
        <v>582</v>
      </c>
      <c r="C47" s="7" t="s">
        <v>897</v>
      </c>
      <c r="D47" s="7" t="s">
        <v>898</v>
      </c>
      <c r="E47" s="7">
        <v>31.600999999999999</v>
      </c>
      <c r="F47" s="7">
        <v>32.317999999999998</v>
      </c>
      <c r="G47" s="7">
        <v>33.045000000000002</v>
      </c>
      <c r="H47" s="7">
        <v>33.78</v>
      </c>
      <c r="I47" s="7">
        <v>34.524000000000001</v>
      </c>
      <c r="J47" s="7">
        <v>35.273000000000003</v>
      </c>
      <c r="K47" s="7">
        <v>36.030999999999999</v>
      </c>
      <c r="L47" s="7">
        <v>36.795999999999999</v>
      </c>
      <c r="M47" s="7">
        <v>37.569000000000003</v>
      </c>
      <c r="N47" s="7">
        <v>38.344999999999999</v>
      </c>
      <c r="O47" s="7">
        <v>39.128999999999998</v>
      </c>
      <c r="P47" s="7">
        <v>39.918999999999997</v>
      </c>
      <c r="Q47" s="7">
        <v>40.715000000000003</v>
      </c>
      <c r="R47" s="7">
        <v>41.514000000000003</v>
      </c>
      <c r="S47" s="7">
        <v>42.356999999999999</v>
      </c>
      <c r="T47" s="7">
        <v>43.264000000000003</v>
      </c>
      <c r="U47" s="7">
        <v>44.177</v>
      </c>
      <c r="V47" s="7">
        <v>45.091000000000001</v>
      </c>
      <c r="W47" s="7">
        <v>46.01</v>
      </c>
      <c r="X47" s="7">
        <v>46.932000000000002</v>
      </c>
      <c r="Y47" s="7">
        <v>47.856999999999999</v>
      </c>
      <c r="Z47" s="7">
        <v>48.780999999999999</v>
      </c>
      <c r="AA47" s="7">
        <v>49.707000000000001</v>
      </c>
      <c r="AB47" s="7">
        <v>50.633000000000003</v>
      </c>
      <c r="AC47" s="7">
        <v>51.56</v>
      </c>
      <c r="AD47" s="7">
        <v>52.220999999999997</v>
      </c>
      <c r="AE47" s="7">
        <v>52.642000000000003</v>
      </c>
      <c r="AF47" s="7">
        <v>53.064</v>
      </c>
      <c r="AG47" s="7">
        <v>53.484999999999999</v>
      </c>
      <c r="AH47" s="7">
        <v>53.905000000000001</v>
      </c>
      <c r="AI47" s="7">
        <v>54.323999999999998</v>
      </c>
      <c r="AJ47" s="7">
        <v>54.743000000000002</v>
      </c>
      <c r="AK47" s="7">
        <v>55.161999999999999</v>
      </c>
      <c r="AL47" s="7">
        <v>55.58</v>
      </c>
      <c r="AM47" s="7">
        <v>55.996000000000002</v>
      </c>
      <c r="AN47" s="7">
        <v>56.412999999999997</v>
      </c>
      <c r="AO47" s="7">
        <v>56.832000000000001</v>
      </c>
      <c r="AP47" s="7">
        <v>57.298999999999999</v>
      </c>
      <c r="AQ47" s="7">
        <v>57.765999999999998</v>
      </c>
      <c r="AR47" s="7">
        <v>58.231000000000002</v>
      </c>
      <c r="AS47" s="7">
        <v>58.695</v>
      </c>
      <c r="AT47" s="7">
        <v>59.155999999999999</v>
      </c>
      <c r="AU47" s="7">
        <v>59.616999999999997</v>
      </c>
      <c r="AV47" s="7">
        <v>60.076000000000001</v>
      </c>
      <c r="AW47" s="7">
        <v>60.533000000000001</v>
      </c>
      <c r="AX47" s="7">
        <v>60.988</v>
      </c>
      <c r="AY47" s="7">
        <v>61.441000000000003</v>
      </c>
      <c r="AZ47" s="7">
        <v>61.893000000000001</v>
      </c>
      <c r="BA47" s="7">
        <v>62.345999999999997</v>
      </c>
      <c r="BB47" s="7">
        <v>62.8</v>
      </c>
      <c r="BC47" s="7">
        <v>63.256</v>
      </c>
      <c r="BD47" s="7">
        <v>63.712000000000003</v>
      </c>
      <c r="BE47" s="7">
        <v>64.168999999999997</v>
      </c>
      <c r="BF47" s="7">
        <v>64.626999999999995</v>
      </c>
      <c r="BG47" s="7">
        <v>65.084999999999994</v>
      </c>
      <c r="BH47" s="7">
        <v>65.543000000000006</v>
      </c>
      <c r="BI47" s="7">
        <v>66.001000000000005</v>
      </c>
      <c r="BJ47" s="7">
        <v>66.459000000000003</v>
      </c>
      <c r="BK47" s="7">
        <v>66.915999999999997</v>
      </c>
      <c r="BL47" s="7">
        <v>67.373000000000005</v>
      </c>
    </row>
    <row r="48" spans="1:64">
      <c r="A48" s="7" t="s">
        <v>430</v>
      </c>
      <c r="B48" s="7" t="s">
        <v>583</v>
      </c>
      <c r="C48" s="7" t="s">
        <v>897</v>
      </c>
      <c r="D48" s="7" t="s">
        <v>898</v>
      </c>
      <c r="E48" s="7">
        <v>46.268000000000001</v>
      </c>
      <c r="F48" s="7">
        <v>47.701999999999998</v>
      </c>
      <c r="G48" s="7">
        <v>49.143000000000001</v>
      </c>
      <c r="H48" s="7">
        <v>50.584000000000003</v>
      </c>
      <c r="I48" s="7">
        <v>52.027000000000001</v>
      </c>
      <c r="J48" s="7">
        <v>52.82</v>
      </c>
      <c r="K48" s="7">
        <v>53.587000000000003</v>
      </c>
      <c r="L48" s="7">
        <v>54.351999999999997</v>
      </c>
      <c r="M48" s="7">
        <v>55.116999999999997</v>
      </c>
      <c r="N48" s="7">
        <v>55.877000000000002</v>
      </c>
      <c r="O48" s="7">
        <v>56.634999999999998</v>
      </c>
      <c r="P48" s="7">
        <v>57.39</v>
      </c>
      <c r="Q48" s="7">
        <v>58.143000000000001</v>
      </c>
      <c r="R48" s="7">
        <v>58.89</v>
      </c>
      <c r="S48" s="7">
        <v>59.606999999999999</v>
      </c>
      <c r="T48" s="7">
        <v>60.305999999999997</v>
      </c>
      <c r="U48" s="7">
        <v>61.003</v>
      </c>
      <c r="V48" s="7">
        <v>61.692999999999998</v>
      </c>
      <c r="W48" s="7">
        <v>62.378999999999998</v>
      </c>
      <c r="X48" s="7">
        <v>63.061</v>
      </c>
      <c r="Y48" s="7">
        <v>63.738</v>
      </c>
      <c r="Z48" s="7">
        <v>64.408000000000001</v>
      </c>
      <c r="AA48" s="7">
        <v>65.072999999999993</v>
      </c>
      <c r="AB48" s="7">
        <v>65.733000000000004</v>
      </c>
      <c r="AC48" s="7">
        <v>66.387</v>
      </c>
      <c r="AD48" s="7">
        <v>67.034000000000006</v>
      </c>
      <c r="AE48" s="7">
        <v>67.566000000000003</v>
      </c>
      <c r="AF48" s="7">
        <v>68.051000000000002</v>
      </c>
      <c r="AG48" s="7">
        <v>68.531999999999996</v>
      </c>
      <c r="AH48" s="7">
        <v>69.007999999999996</v>
      </c>
      <c r="AI48" s="7">
        <v>69.480999999999995</v>
      </c>
      <c r="AJ48" s="7">
        <v>69.948999999999998</v>
      </c>
      <c r="AK48" s="7">
        <v>70.415000000000006</v>
      </c>
      <c r="AL48" s="7">
        <v>70.873999999999995</v>
      </c>
      <c r="AM48" s="7">
        <v>71.328000000000003</v>
      </c>
      <c r="AN48" s="7">
        <v>71.777000000000001</v>
      </c>
      <c r="AO48" s="7">
        <v>72.222999999999999</v>
      </c>
      <c r="AP48" s="7">
        <v>72.662000000000006</v>
      </c>
      <c r="AQ48" s="7">
        <v>73.097999999999999</v>
      </c>
      <c r="AR48" s="7">
        <v>73.53</v>
      </c>
      <c r="AS48" s="7">
        <v>73.956999999999994</v>
      </c>
      <c r="AT48" s="7">
        <v>74.379000000000005</v>
      </c>
      <c r="AU48" s="7">
        <v>74.796999999999997</v>
      </c>
      <c r="AV48" s="7">
        <v>75.210999999999999</v>
      </c>
      <c r="AW48" s="7">
        <v>75.62</v>
      </c>
      <c r="AX48" s="7">
        <v>76.024000000000001</v>
      </c>
      <c r="AY48" s="7">
        <v>76.423000000000002</v>
      </c>
      <c r="AZ48" s="7">
        <v>76.816000000000003</v>
      </c>
      <c r="BA48" s="7">
        <v>77.203999999999994</v>
      </c>
      <c r="BB48" s="7">
        <v>77.587000000000003</v>
      </c>
      <c r="BC48" s="7">
        <v>77.963999999999999</v>
      </c>
      <c r="BD48" s="7">
        <v>78.334999999999994</v>
      </c>
      <c r="BE48" s="7">
        <v>78.700999999999993</v>
      </c>
      <c r="BF48" s="7">
        <v>79.061000000000007</v>
      </c>
      <c r="BG48" s="7">
        <v>79.415000000000006</v>
      </c>
      <c r="BH48" s="7">
        <v>79.763999999999996</v>
      </c>
      <c r="BI48" s="7">
        <v>80.108000000000004</v>
      </c>
      <c r="BJ48" s="7">
        <v>80.445999999999998</v>
      </c>
      <c r="BK48" s="7">
        <v>80.778000000000006</v>
      </c>
      <c r="BL48" s="7">
        <v>81.103999999999999</v>
      </c>
    </row>
    <row r="49" spans="1:64">
      <c r="A49" s="7" t="s">
        <v>584</v>
      </c>
      <c r="B49" s="7" t="s">
        <v>585</v>
      </c>
      <c r="C49" s="7" t="s">
        <v>897</v>
      </c>
      <c r="D49" s="7" t="s">
        <v>898</v>
      </c>
      <c r="E49" s="7">
        <v>12.551</v>
      </c>
      <c r="F49" s="7">
        <v>13.348000000000001</v>
      </c>
      <c r="G49" s="7">
        <v>14.189</v>
      </c>
      <c r="H49" s="7">
        <v>15.074</v>
      </c>
      <c r="I49" s="7">
        <v>16.004000000000001</v>
      </c>
      <c r="J49" s="7">
        <v>16.978000000000002</v>
      </c>
      <c r="K49" s="7">
        <v>18</v>
      </c>
      <c r="L49" s="7">
        <v>18.34</v>
      </c>
      <c r="M49" s="7">
        <v>18.684999999999999</v>
      </c>
      <c r="N49" s="7">
        <v>19.035</v>
      </c>
      <c r="O49" s="7">
        <v>19.39</v>
      </c>
      <c r="P49" s="7">
        <v>19.75</v>
      </c>
      <c r="Q49" s="7">
        <v>20.114999999999998</v>
      </c>
      <c r="R49" s="7">
        <v>20.484000000000002</v>
      </c>
      <c r="S49" s="7">
        <v>20.859000000000002</v>
      </c>
      <c r="T49" s="7">
        <v>21.239000000000001</v>
      </c>
      <c r="U49" s="7">
        <v>21.625</v>
      </c>
      <c r="V49" s="7">
        <v>22.013999999999999</v>
      </c>
      <c r="W49" s="7">
        <v>22.41</v>
      </c>
      <c r="X49" s="7">
        <v>22.81</v>
      </c>
      <c r="Y49" s="7">
        <v>23.215</v>
      </c>
      <c r="Z49" s="7">
        <v>23.649000000000001</v>
      </c>
      <c r="AA49" s="7">
        <v>24.094999999999999</v>
      </c>
      <c r="AB49" s="7">
        <v>24.547999999999998</v>
      </c>
      <c r="AC49" s="7">
        <v>25.006</v>
      </c>
      <c r="AD49" s="7">
        <v>25.469000000000001</v>
      </c>
      <c r="AE49" s="7">
        <v>25.937999999999999</v>
      </c>
      <c r="AF49" s="7">
        <v>26.413</v>
      </c>
      <c r="AG49" s="7">
        <v>26.893000000000001</v>
      </c>
      <c r="AH49" s="7">
        <v>27.378</v>
      </c>
      <c r="AI49" s="7">
        <v>27.869</v>
      </c>
      <c r="AJ49" s="7">
        <v>28.366</v>
      </c>
      <c r="AK49" s="7">
        <v>28.434999999999999</v>
      </c>
      <c r="AL49" s="7">
        <v>28.39</v>
      </c>
      <c r="AM49" s="7">
        <v>28.346</v>
      </c>
      <c r="AN49" s="7">
        <v>28.300999999999998</v>
      </c>
      <c r="AO49" s="7">
        <v>28.257000000000001</v>
      </c>
      <c r="AP49" s="7">
        <v>28.213000000000001</v>
      </c>
      <c r="AQ49" s="7">
        <v>28.167999999999999</v>
      </c>
      <c r="AR49" s="7">
        <v>28.123999999999999</v>
      </c>
      <c r="AS49" s="7">
        <v>28.08</v>
      </c>
      <c r="AT49" s="7">
        <v>28.036000000000001</v>
      </c>
      <c r="AU49" s="7">
        <v>27.992000000000001</v>
      </c>
      <c r="AV49" s="7">
        <v>27.946999999999999</v>
      </c>
      <c r="AW49" s="7">
        <v>27.902999999999999</v>
      </c>
      <c r="AX49" s="7">
        <v>27.875</v>
      </c>
      <c r="AY49" s="7">
        <v>27.863</v>
      </c>
      <c r="AZ49" s="7">
        <v>27.867000000000001</v>
      </c>
      <c r="BA49" s="7">
        <v>27.885999999999999</v>
      </c>
      <c r="BB49" s="7">
        <v>27.920999999999999</v>
      </c>
      <c r="BC49" s="7">
        <v>27.972999999999999</v>
      </c>
      <c r="BD49" s="7">
        <v>28.04</v>
      </c>
      <c r="BE49" s="7">
        <v>28.123000000000001</v>
      </c>
      <c r="BF49" s="7">
        <v>28.222999999999999</v>
      </c>
      <c r="BG49" s="7">
        <v>28.338000000000001</v>
      </c>
      <c r="BH49" s="7">
        <v>28.47</v>
      </c>
      <c r="BI49" s="7">
        <v>28.619</v>
      </c>
      <c r="BJ49" s="7">
        <v>28.783999999999999</v>
      </c>
      <c r="BK49" s="7">
        <v>28.965</v>
      </c>
      <c r="BL49" s="7">
        <v>29.164000000000001</v>
      </c>
    </row>
    <row r="50" spans="1:64">
      <c r="A50" s="7" t="s">
        <v>203</v>
      </c>
      <c r="B50" s="7" t="s">
        <v>586</v>
      </c>
      <c r="C50" s="7" t="s">
        <v>897</v>
      </c>
      <c r="D50" s="7" t="s">
        <v>898</v>
      </c>
      <c r="E50" s="7">
        <v>16.678999999999998</v>
      </c>
      <c r="F50" s="7">
        <v>16.948</v>
      </c>
      <c r="G50" s="7">
        <v>17.224</v>
      </c>
      <c r="H50" s="7">
        <v>17.503</v>
      </c>
      <c r="I50" s="7">
        <v>17.786999999999999</v>
      </c>
      <c r="J50" s="7">
        <v>18.073</v>
      </c>
      <c r="K50" s="7">
        <v>18.363</v>
      </c>
      <c r="L50" s="7">
        <v>18.657</v>
      </c>
      <c r="M50" s="7">
        <v>18.954000000000001</v>
      </c>
      <c r="N50" s="7">
        <v>19.254999999999999</v>
      </c>
      <c r="O50" s="7">
        <v>19.559000000000001</v>
      </c>
      <c r="P50" s="7">
        <v>19.899999999999999</v>
      </c>
      <c r="Q50" s="7">
        <v>20.271999999999998</v>
      </c>
      <c r="R50" s="7">
        <v>20.649000000000001</v>
      </c>
      <c r="S50" s="7">
        <v>21.030999999999999</v>
      </c>
      <c r="T50" s="7">
        <v>21.419</v>
      </c>
      <c r="U50" s="7">
        <v>21.812000000000001</v>
      </c>
      <c r="V50" s="7">
        <v>22.209</v>
      </c>
      <c r="W50" s="7">
        <v>22.611999999999998</v>
      </c>
      <c r="X50" s="7">
        <v>23.02</v>
      </c>
      <c r="Y50" s="7">
        <v>23.518000000000001</v>
      </c>
      <c r="Z50" s="7">
        <v>24.995000000000001</v>
      </c>
      <c r="AA50" s="7">
        <v>26.535</v>
      </c>
      <c r="AB50" s="7">
        <v>28.132999999999999</v>
      </c>
      <c r="AC50" s="7">
        <v>29.792000000000002</v>
      </c>
      <c r="AD50" s="7">
        <v>31.5</v>
      </c>
      <c r="AE50" s="7">
        <v>33.884999999999998</v>
      </c>
      <c r="AF50" s="7">
        <v>36.354999999999997</v>
      </c>
      <c r="AG50" s="7">
        <v>38.902000000000001</v>
      </c>
      <c r="AH50" s="7">
        <v>41.503999999999998</v>
      </c>
      <c r="AI50" s="7">
        <v>44.12</v>
      </c>
      <c r="AJ50" s="7">
        <v>45.043999999999997</v>
      </c>
      <c r="AK50" s="7">
        <v>45.972999999999999</v>
      </c>
      <c r="AL50" s="7">
        <v>46.902000000000001</v>
      </c>
      <c r="AM50" s="7">
        <v>47.834000000000003</v>
      </c>
      <c r="AN50" s="7">
        <v>48.768000000000001</v>
      </c>
      <c r="AO50" s="7">
        <v>49.704000000000001</v>
      </c>
      <c r="AP50" s="7">
        <v>50.637</v>
      </c>
      <c r="AQ50" s="7">
        <v>51.572000000000003</v>
      </c>
      <c r="AR50" s="7">
        <v>52.505000000000003</v>
      </c>
      <c r="AS50" s="7">
        <v>53.435000000000002</v>
      </c>
      <c r="AT50" s="7">
        <v>54.290999999999997</v>
      </c>
      <c r="AU50" s="7">
        <v>55.146000000000001</v>
      </c>
      <c r="AV50" s="7">
        <v>55.997</v>
      </c>
      <c r="AW50" s="7">
        <v>56.845999999999997</v>
      </c>
      <c r="AX50" s="7">
        <v>57.689</v>
      </c>
      <c r="AY50" s="7">
        <v>58.529000000000003</v>
      </c>
      <c r="AZ50" s="7">
        <v>59.363</v>
      </c>
      <c r="BA50" s="7">
        <v>60.194000000000003</v>
      </c>
      <c r="BB50" s="7">
        <v>61.015999999999998</v>
      </c>
      <c r="BC50" s="7">
        <v>61.820999999999998</v>
      </c>
      <c r="BD50" s="7">
        <v>62.322000000000003</v>
      </c>
      <c r="BE50" s="7">
        <v>62.820999999999998</v>
      </c>
      <c r="BF50" s="7">
        <v>63.317</v>
      </c>
      <c r="BG50" s="7">
        <v>63.81</v>
      </c>
      <c r="BH50" s="7">
        <v>64.3</v>
      </c>
      <c r="BI50" s="7">
        <v>64.784000000000006</v>
      </c>
      <c r="BJ50" s="7">
        <v>65.260999999999996</v>
      </c>
      <c r="BK50" s="7">
        <v>65.731999999999999</v>
      </c>
      <c r="BL50" s="7">
        <v>66.194999999999993</v>
      </c>
    </row>
    <row r="51" spans="1:64">
      <c r="A51" s="7" t="s">
        <v>340</v>
      </c>
      <c r="B51" s="7" t="s">
        <v>587</v>
      </c>
      <c r="C51" s="7" t="s">
        <v>897</v>
      </c>
      <c r="D51" s="7" t="s">
        <v>898</v>
      </c>
      <c r="E51" s="7">
        <v>34.253999999999998</v>
      </c>
      <c r="F51" s="7">
        <v>34.329000000000001</v>
      </c>
      <c r="G51" s="7">
        <v>34.404000000000003</v>
      </c>
      <c r="H51" s="7">
        <v>34.606000000000002</v>
      </c>
      <c r="I51" s="7">
        <v>35.197000000000003</v>
      </c>
      <c r="J51" s="7">
        <v>35.790999999999997</v>
      </c>
      <c r="K51" s="7">
        <v>36.39</v>
      </c>
      <c r="L51" s="7">
        <v>36.993000000000002</v>
      </c>
      <c r="M51" s="7">
        <v>37.600999999999999</v>
      </c>
      <c r="N51" s="7">
        <v>38.212000000000003</v>
      </c>
      <c r="O51" s="7">
        <v>38.826999999999998</v>
      </c>
      <c r="P51" s="7">
        <v>39.445</v>
      </c>
      <c r="Q51" s="7">
        <v>40.067999999999998</v>
      </c>
      <c r="R51" s="7">
        <v>40.655000000000001</v>
      </c>
      <c r="S51" s="7">
        <v>41.002000000000002</v>
      </c>
      <c r="T51" s="7">
        <v>41.348999999999997</v>
      </c>
      <c r="U51" s="7">
        <v>41.698</v>
      </c>
      <c r="V51" s="7">
        <v>42.045999999999999</v>
      </c>
      <c r="W51" s="7">
        <v>42.396000000000001</v>
      </c>
      <c r="X51" s="7">
        <v>42.747</v>
      </c>
      <c r="Y51" s="7">
        <v>43.098999999999997</v>
      </c>
      <c r="Z51" s="7">
        <v>43.45</v>
      </c>
      <c r="AA51" s="7">
        <v>43.802999999999997</v>
      </c>
      <c r="AB51" s="7">
        <v>44.155999999999999</v>
      </c>
      <c r="AC51" s="7">
        <v>44.542000000000002</v>
      </c>
      <c r="AD51" s="7">
        <v>45.445</v>
      </c>
      <c r="AE51" s="7">
        <v>46.353000000000002</v>
      </c>
      <c r="AF51" s="7">
        <v>47.264000000000003</v>
      </c>
      <c r="AG51" s="7">
        <v>48.177</v>
      </c>
      <c r="AH51" s="7">
        <v>49.088999999999999</v>
      </c>
      <c r="AI51" s="7">
        <v>50.003</v>
      </c>
      <c r="AJ51" s="7">
        <v>50.917000000000002</v>
      </c>
      <c r="AK51" s="7">
        <v>51.832000000000001</v>
      </c>
      <c r="AL51" s="7">
        <v>52.743000000000002</v>
      </c>
      <c r="AM51" s="7">
        <v>53.652999999999999</v>
      </c>
      <c r="AN51" s="7">
        <v>54.561</v>
      </c>
      <c r="AO51" s="7">
        <v>55.466999999999999</v>
      </c>
      <c r="AP51" s="7">
        <v>56.366999999999997</v>
      </c>
      <c r="AQ51" s="7">
        <v>57.264000000000003</v>
      </c>
      <c r="AR51" s="7">
        <v>58.156999999999996</v>
      </c>
      <c r="AS51" s="7">
        <v>59.052</v>
      </c>
      <c r="AT51" s="7">
        <v>60.41</v>
      </c>
      <c r="AU51" s="7">
        <v>61.753</v>
      </c>
      <c r="AV51" s="7">
        <v>63.08</v>
      </c>
      <c r="AW51" s="7">
        <v>64.388000000000005</v>
      </c>
      <c r="AX51" s="7">
        <v>65.671999999999997</v>
      </c>
      <c r="AY51" s="7">
        <v>66.935000000000002</v>
      </c>
      <c r="AZ51" s="7">
        <v>68.174000000000007</v>
      </c>
      <c r="BA51" s="7">
        <v>69.39</v>
      </c>
      <c r="BB51" s="7">
        <v>70.575000000000003</v>
      </c>
      <c r="BC51" s="7">
        <v>71.736000000000004</v>
      </c>
      <c r="BD51" s="7">
        <v>72.867999999999995</v>
      </c>
      <c r="BE51" s="7">
        <v>73.945999999999998</v>
      </c>
      <c r="BF51" s="7">
        <v>74.97</v>
      </c>
      <c r="BG51" s="7">
        <v>75.941000000000003</v>
      </c>
      <c r="BH51" s="7">
        <v>76.861999999999995</v>
      </c>
      <c r="BI51" s="7">
        <v>77.734999999999999</v>
      </c>
      <c r="BJ51" s="7">
        <v>78.56</v>
      </c>
      <c r="BK51" s="7">
        <v>79.34</v>
      </c>
      <c r="BL51" s="7">
        <v>80.075999999999993</v>
      </c>
    </row>
    <row r="52" spans="1:64">
      <c r="A52" s="7" t="s">
        <v>588</v>
      </c>
      <c r="B52" s="7" t="s">
        <v>589</v>
      </c>
      <c r="C52" s="7" t="s">
        <v>897</v>
      </c>
      <c r="D52" s="7" t="s">
        <v>898</v>
      </c>
      <c r="E52" s="7">
        <v>34.983268082703198</v>
      </c>
      <c r="F52" s="7">
        <v>35.508563779974097</v>
      </c>
      <c r="G52" s="7">
        <v>36.039667308047903</v>
      </c>
      <c r="H52" s="7">
        <v>36.576292769378099</v>
      </c>
      <c r="I52" s="7">
        <v>37.114083141090703</v>
      </c>
      <c r="J52" s="7">
        <v>37.640343028470198</v>
      </c>
      <c r="K52" s="7">
        <v>38.171363223607798</v>
      </c>
      <c r="L52" s="7">
        <v>38.704429597716398</v>
      </c>
      <c r="M52" s="7">
        <v>39.238115697526403</v>
      </c>
      <c r="N52" s="7">
        <v>39.766858787720601</v>
      </c>
      <c r="O52" s="7">
        <v>40.279451051652003</v>
      </c>
      <c r="P52" s="7">
        <v>40.740917874736503</v>
      </c>
      <c r="Q52" s="7">
        <v>41.297333172937897</v>
      </c>
      <c r="R52" s="7">
        <v>41.944344694997298</v>
      </c>
      <c r="S52" s="7">
        <v>42.588234490359703</v>
      </c>
      <c r="T52" s="7">
        <v>43.230687858728601</v>
      </c>
      <c r="U52" s="7">
        <v>43.873013857852698</v>
      </c>
      <c r="V52" s="7">
        <v>44.512623753252498</v>
      </c>
      <c r="W52" s="7">
        <v>45.153790128456698</v>
      </c>
      <c r="X52" s="7">
        <v>45.796555510269698</v>
      </c>
      <c r="Y52" s="7">
        <v>46.414823831393697</v>
      </c>
      <c r="Z52" s="7">
        <v>46.7323953972558</v>
      </c>
      <c r="AA52" s="7">
        <v>47.059167069812801</v>
      </c>
      <c r="AB52" s="7">
        <v>47.263831308543701</v>
      </c>
      <c r="AC52" s="7">
        <v>47.474956968848801</v>
      </c>
      <c r="AD52" s="7">
        <v>47.691352005316602</v>
      </c>
      <c r="AE52" s="7">
        <v>47.913866071800598</v>
      </c>
      <c r="AF52" s="7">
        <v>48.141353131892203</v>
      </c>
      <c r="AG52" s="7">
        <v>48.368831857180403</v>
      </c>
      <c r="AH52" s="7">
        <v>48.590110321492404</v>
      </c>
      <c r="AI52" s="7">
        <v>48.797175060693903</v>
      </c>
      <c r="AJ52" s="7">
        <v>48.973556445737202</v>
      </c>
      <c r="AK52" s="7">
        <v>49.119347811121997</v>
      </c>
      <c r="AL52" s="7">
        <v>49.258257743355102</v>
      </c>
      <c r="AM52" s="7">
        <v>49.3948185985005</v>
      </c>
      <c r="AN52" s="7">
        <v>49.533887274280502</v>
      </c>
      <c r="AO52" s="7">
        <v>49.675942630950402</v>
      </c>
      <c r="AP52" s="7">
        <v>49.819314272392901</v>
      </c>
      <c r="AQ52" s="7">
        <v>49.964745404382903</v>
      </c>
      <c r="AR52" s="7">
        <v>50.1102520130312</v>
      </c>
      <c r="AS52" s="7">
        <v>50.248031341881401</v>
      </c>
      <c r="AT52" s="7">
        <v>50.326010153993799</v>
      </c>
      <c r="AU52" s="7">
        <v>50.363522878182003</v>
      </c>
      <c r="AV52" s="7">
        <v>50.383766390015303</v>
      </c>
      <c r="AW52" s="7">
        <v>50.401594030449402</v>
      </c>
      <c r="AX52" s="7">
        <v>50.409335396648402</v>
      </c>
      <c r="AY52" s="7">
        <v>50.416511613387797</v>
      </c>
      <c r="AZ52" s="7">
        <v>50.422457732654898</v>
      </c>
      <c r="BA52" s="7">
        <v>50.427505143357202</v>
      </c>
      <c r="BB52" s="7">
        <v>50.4304044865506</v>
      </c>
      <c r="BC52" s="7">
        <v>50.434059763557499</v>
      </c>
      <c r="BD52" s="7">
        <v>50.456248893537499</v>
      </c>
      <c r="BE52" s="7">
        <v>50.518046240304699</v>
      </c>
      <c r="BF52" s="7">
        <v>50.591331655701097</v>
      </c>
      <c r="BG52" s="7">
        <v>50.6801413996238</v>
      </c>
      <c r="BH52" s="7">
        <v>50.784666462435403</v>
      </c>
      <c r="BI52" s="7">
        <v>50.9063711137875</v>
      </c>
      <c r="BJ52" s="7">
        <v>51.0446568731642</v>
      </c>
      <c r="BK52" s="7">
        <v>51.199361825954199</v>
      </c>
      <c r="BL52" s="7">
        <v>51.369990575139802</v>
      </c>
    </row>
    <row r="53" spans="1:64">
      <c r="A53" s="7" t="s">
        <v>228</v>
      </c>
      <c r="B53" s="7" t="s">
        <v>590</v>
      </c>
      <c r="C53" s="7" t="s">
        <v>897</v>
      </c>
      <c r="D53" s="7" t="s">
        <v>898</v>
      </c>
      <c r="E53" s="7">
        <v>58.401000000000003</v>
      </c>
      <c r="F53" s="7">
        <v>58.588000000000001</v>
      </c>
      <c r="G53" s="7">
        <v>58.776000000000003</v>
      </c>
      <c r="H53" s="7">
        <v>58.963000000000001</v>
      </c>
      <c r="I53" s="7">
        <v>59.15</v>
      </c>
      <c r="J53" s="7">
        <v>59.337000000000003</v>
      </c>
      <c r="K53" s="7">
        <v>59.523000000000003</v>
      </c>
      <c r="L53" s="7">
        <v>59.709000000000003</v>
      </c>
      <c r="M53" s="7">
        <v>59.895000000000003</v>
      </c>
      <c r="N53" s="7">
        <v>60.081000000000003</v>
      </c>
      <c r="O53" s="7">
        <v>60.265999999999998</v>
      </c>
      <c r="P53" s="7">
        <v>60.975999999999999</v>
      </c>
      <c r="Q53" s="7">
        <v>61.8</v>
      </c>
      <c r="R53" s="7">
        <v>62.613999999999997</v>
      </c>
      <c r="S53" s="7">
        <v>63.423000000000002</v>
      </c>
      <c r="T53" s="7">
        <v>64.224000000000004</v>
      </c>
      <c r="U53" s="7">
        <v>65.018000000000001</v>
      </c>
      <c r="V53" s="7">
        <v>65.802000000000007</v>
      </c>
      <c r="W53" s="7">
        <v>66.578999999999994</v>
      </c>
      <c r="X53" s="7">
        <v>67.346000000000004</v>
      </c>
      <c r="Y53" s="7">
        <v>68.105999999999995</v>
      </c>
      <c r="Z53" s="7">
        <v>68.852999999999994</v>
      </c>
      <c r="AA53" s="7">
        <v>69.414000000000001</v>
      </c>
      <c r="AB53" s="7">
        <v>69.924999999999997</v>
      </c>
      <c r="AC53" s="7">
        <v>70.433000000000007</v>
      </c>
      <c r="AD53" s="7">
        <v>70.933000000000007</v>
      </c>
      <c r="AE53" s="7">
        <v>71.430000000000007</v>
      </c>
      <c r="AF53" s="7">
        <v>71.921000000000006</v>
      </c>
      <c r="AG53" s="7">
        <v>72.408000000000001</v>
      </c>
      <c r="AH53" s="7">
        <v>72.888000000000005</v>
      </c>
      <c r="AI53" s="7">
        <v>73.364000000000004</v>
      </c>
      <c r="AJ53" s="7">
        <v>73.676000000000002</v>
      </c>
      <c r="AK53" s="7">
        <v>73.826999999999998</v>
      </c>
      <c r="AL53" s="7">
        <v>73.977000000000004</v>
      </c>
      <c r="AM53" s="7">
        <v>74.126999999999995</v>
      </c>
      <c r="AN53" s="7">
        <v>74.277000000000001</v>
      </c>
      <c r="AO53" s="7">
        <v>74.426000000000002</v>
      </c>
      <c r="AP53" s="7">
        <v>74.617999999999995</v>
      </c>
      <c r="AQ53" s="7">
        <v>74.855000000000004</v>
      </c>
      <c r="AR53" s="7">
        <v>75.088999999999999</v>
      </c>
      <c r="AS53" s="7">
        <v>75.322999999999993</v>
      </c>
      <c r="AT53" s="7">
        <v>75.555000000000007</v>
      </c>
      <c r="AU53" s="7">
        <v>75.784999999999997</v>
      </c>
      <c r="AV53" s="7">
        <v>75.947000000000003</v>
      </c>
      <c r="AW53" s="7">
        <v>76.040999999999997</v>
      </c>
      <c r="AX53" s="7">
        <v>76.134</v>
      </c>
      <c r="AY53" s="7">
        <v>76.227000000000004</v>
      </c>
      <c r="AZ53" s="7">
        <v>76.319999999999993</v>
      </c>
      <c r="BA53" s="7">
        <v>76.412999999999997</v>
      </c>
      <c r="BB53" s="7">
        <v>76.504999999999995</v>
      </c>
      <c r="BC53" s="7">
        <v>76.596999999999994</v>
      </c>
      <c r="BD53" s="7">
        <v>76.688999999999993</v>
      </c>
      <c r="BE53" s="7">
        <v>76.781000000000006</v>
      </c>
      <c r="BF53" s="7">
        <v>76.826999999999998</v>
      </c>
      <c r="BG53" s="7">
        <v>76.861000000000004</v>
      </c>
      <c r="BH53" s="7">
        <v>76.896000000000001</v>
      </c>
      <c r="BI53" s="7">
        <v>76.930000000000007</v>
      </c>
      <c r="BJ53" s="7">
        <v>76.977000000000004</v>
      </c>
      <c r="BK53" s="7">
        <v>77.037000000000006</v>
      </c>
      <c r="BL53" s="7">
        <v>77.108999999999995</v>
      </c>
    </row>
    <row r="54" spans="1:64">
      <c r="A54" s="7" t="s">
        <v>591</v>
      </c>
      <c r="B54" s="7" t="s">
        <v>592</v>
      </c>
      <c r="C54" s="7" t="s">
        <v>897</v>
      </c>
      <c r="D54" s="7" t="s">
        <v>898</v>
      </c>
      <c r="E54" s="7">
        <v>74.709999999999994</v>
      </c>
      <c r="F54" s="7">
        <v>75.102000000000004</v>
      </c>
      <c r="G54" s="7">
        <v>75.489999999999995</v>
      </c>
      <c r="H54" s="7">
        <v>75.875</v>
      </c>
      <c r="I54" s="7">
        <v>76.254999999999995</v>
      </c>
      <c r="J54" s="7">
        <v>76.631</v>
      </c>
      <c r="K54" s="7">
        <v>77.003</v>
      </c>
      <c r="L54" s="7">
        <v>77.37</v>
      </c>
      <c r="M54" s="7">
        <v>77.733999999999995</v>
      </c>
      <c r="N54" s="7">
        <v>78.093000000000004</v>
      </c>
      <c r="O54" s="7">
        <v>78.447999999999993</v>
      </c>
      <c r="P54" s="7">
        <v>78.799000000000007</v>
      </c>
      <c r="Q54" s="7">
        <v>79.146000000000001</v>
      </c>
      <c r="R54" s="7">
        <v>79.488</v>
      </c>
      <c r="S54" s="7">
        <v>79.826999999999998</v>
      </c>
      <c r="T54" s="7">
        <v>80.161000000000001</v>
      </c>
      <c r="U54" s="7">
        <v>80.491</v>
      </c>
      <c r="V54" s="7">
        <v>80.816999999999993</v>
      </c>
      <c r="W54" s="7">
        <v>81.138000000000005</v>
      </c>
      <c r="X54" s="7">
        <v>81.456000000000003</v>
      </c>
      <c r="Y54" s="7">
        <v>81.769000000000005</v>
      </c>
      <c r="Z54" s="7">
        <v>82.078000000000003</v>
      </c>
      <c r="AA54" s="7">
        <v>82.382999999999996</v>
      </c>
      <c r="AB54" s="7">
        <v>82.683999999999997</v>
      </c>
      <c r="AC54" s="7">
        <v>82.981999999999999</v>
      </c>
      <c r="AD54" s="7">
        <v>83.274000000000001</v>
      </c>
      <c r="AE54" s="7">
        <v>83.563000000000002</v>
      </c>
      <c r="AF54" s="7">
        <v>83.847999999999999</v>
      </c>
      <c r="AG54" s="7">
        <v>84.129000000000005</v>
      </c>
      <c r="AH54" s="7">
        <v>84.405000000000001</v>
      </c>
      <c r="AI54" s="7">
        <v>84.677999999999997</v>
      </c>
      <c r="AJ54" s="7">
        <v>84.947000000000003</v>
      </c>
      <c r="AK54" s="7">
        <v>85.444000000000003</v>
      </c>
      <c r="AL54" s="7">
        <v>86.224000000000004</v>
      </c>
      <c r="AM54" s="7">
        <v>86.968999999999994</v>
      </c>
      <c r="AN54" s="7">
        <v>87.68</v>
      </c>
      <c r="AO54" s="7">
        <v>88.358000000000004</v>
      </c>
      <c r="AP54" s="7">
        <v>89.001999999999995</v>
      </c>
      <c r="AQ54" s="7">
        <v>89.614999999999995</v>
      </c>
      <c r="AR54" s="7">
        <v>90.197999999999993</v>
      </c>
      <c r="AS54" s="7">
        <v>90.751999999999995</v>
      </c>
      <c r="AT54" s="7">
        <v>91.010999999999996</v>
      </c>
      <c r="AU54" s="7">
        <v>90.894000000000005</v>
      </c>
      <c r="AV54" s="7">
        <v>90.775000000000006</v>
      </c>
      <c r="AW54" s="7">
        <v>90.655000000000001</v>
      </c>
      <c r="AX54" s="7">
        <v>90.534000000000006</v>
      </c>
      <c r="AY54" s="7">
        <v>90.411000000000001</v>
      </c>
      <c r="AZ54" s="7">
        <v>90.287000000000006</v>
      </c>
      <c r="BA54" s="7">
        <v>90.161000000000001</v>
      </c>
      <c r="BB54" s="7">
        <v>90.034000000000006</v>
      </c>
      <c r="BC54" s="7">
        <v>89.905000000000001</v>
      </c>
      <c r="BD54" s="7">
        <v>89.775000000000006</v>
      </c>
      <c r="BE54" s="7">
        <v>89.653999999999996</v>
      </c>
      <c r="BF54" s="7">
        <v>89.543999999999997</v>
      </c>
      <c r="BG54" s="7">
        <v>89.442999999999998</v>
      </c>
      <c r="BH54" s="7">
        <v>89.352000000000004</v>
      </c>
      <c r="BI54" s="7">
        <v>89.272000000000006</v>
      </c>
      <c r="BJ54" s="7">
        <v>89.203000000000003</v>
      </c>
      <c r="BK54" s="7">
        <v>89.144999999999996</v>
      </c>
      <c r="BL54" s="7">
        <v>89.097999999999999</v>
      </c>
    </row>
    <row r="55" spans="1:64">
      <c r="A55" s="7" t="s">
        <v>80</v>
      </c>
      <c r="B55" s="7" t="s">
        <v>593</v>
      </c>
      <c r="C55" s="7" t="s">
        <v>897</v>
      </c>
      <c r="D55" s="7" t="s">
        <v>898</v>
      </c>
      <c r="E55" s="7">
        <v>100</v>
      </c>
      <c r="F55" s="7">
        <v>100</v>
      </c>
      <c r="G55" s="7">
        <v>100</v>
      </c>
      <c r="H55" s="7">
        <v>100</v>
      </c>
      <c r="I55" s="7">
        <v>100</v>
      </c>
      <c r="J55" s="7">
        <v>100</v>
      </c>
      <c r="K55" s="7">
        <v>100</v>
      </c>
      <c r="L55" s="7">
        <v>100</v>
      </c>
      <c r="M55" s="7">
        <v>100</v>
      </c>
      <c r="N55" s="7">
        <v>100</v>
      </c>
      <c r="O55" s="7">
        <v>100</v>
      </c>
      <c r="P55" s="7">
        <v>100</v>
      </c>
      <c r="Q55" s="7">
        <v>100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s="7">
        <v>100</v>
      </c>
      <c r="X55" s="7">
        <v>100</v>
      </c>
      <c r="Y55" s="7">
        <v>100</v>
      </c>
      <c r="Z55" s="7">
        <v>100</v>
      </c>
      <c r="AA55" s="7">
        <v>100</v>
      </c>
      <c r="AB55" s="7">
        <v>100</v>
      </c>
      <c r="AC55" s="7">
        <v>100</v>
      </c>
      <c r="AD55" s="7">
        <v>100</v>
      </c>
      <c r="AE55" s="7">
        <v>100</v>
      </c>
      <c r="AF55" s="7">
        <v>100</v>
      </c>
      <c r="AG55" s="7">
        <v>100</v>
      </c>
      <c r="AH55" s="7">
        <v>100</v>
      </c>
      <c r="AI55" s="7">
        <v>100</v>
      </c>
      <c r="AJ55" s="7">
        <v>100</v>
      </c>
      <c r="AK55" s="7">
        <v>100</v>
      </c>
      <c r="AL55" s="7">
        <v>100</v>
      </c>
      <c r="AM55" s="7">
        <v>100</v>
      </c>
      <c r="AN55" s="7">
        <v>100</v>
      </c>
      <c r="AO55" s="7">
        <v>100</v>
      </c>
      <c r="AP55" s="7">
        <v>100</v>
      </c>
      <c r="AQ55" s="7">
        <v>100</v>
      </c>
      <c r="AR55" s="7">
        <v>100</v>
      </c>
      <c r="AS55" s="7">
        <v>100</v>
      </c>
      <c r="AT55" s="7">
        <v>100</v>
      </c>
      <c r="AU55" s="7">
        <v>100</v>
      </c>
      <c r="AV55" s="7">
        <v>100</v>
      </c>
      <c r="AW55" s="7">
        <v>100</v>
      </c>
      <c r="AX55" s="7">
        <v>100</v>
      </c>
      <c r="AY55" s="7">
        <v>100</v>
      </c>
      <c r="AZ55" s="7">
        <v>100</v>
      </c>
      <c r="BA55" s="7">
        <v>100</v>
      </c>
      <c r="BB55" s="7">
        <v>100</v>
      </c>
      <c r="BC55" s="7">
        <v>100</v>
      </c>
      <c r="BD55" s="7">
        <v>100</v>
      </c>
      <c r="BE55" s="7">
        <v>100</v>
      </c>
      <c r="BF55" s="7">
        <v>100</v>
      </c>
      <c r="BG55" s="7">
        <v>100</v>
      </c>
      <c r="BH55" s="7">
        <v>100</v>
      </c>
      <c r="BI55" s="7">
        <v>100</v>
      </c>
      <c r="BJ55" s="7">
        <v>100</v>
      </c>
      <c r="BK55" s="7">
        <v>100</v>
      </c>
      <c r="BL55" s="7">
        <v>100</v>
      </c>
    </row>
    <row r="56" spans="1:64">
      <c r="A56" s="7" t="s">
        <v>245</v>
      </c>
      <c r="B56" s="7" t="s">
        <v>594</v>
      </c>
      <c r="C56" s="7" t="s">
        <v>897</v>
      </c>
      <c r="D56" s="7" t="s">
        <v>898</v>
      </c>
      <c r="E56" s="7">
        <v>35.628</v>
      </c>
      <c r="F56" s="7">
        <v>36.174999999999997</v>
      </c>
      <c r="G56" s="7">
        <v>36.673999999999999</v>
      </c>
      <c r="H56" s="7">
        <v>37.176000000000002</v>
      </c>
      <c r="I56" s="7">
        <v>37.680999999999997</v>
      </c>
      <c r="J56" s="7">
        <v>38.188000000000002</v>
      </c>
      <c r="K56" s="7">
        <v>38.698</v>
      </c>
      <c r="L56" s="7">
        <v>39.21</v>
      </c>
      <c r="M56" s="7">
        <v>39.725999999999999</v>
      </c>
      <c r="N56" s="7">
        <v>40.241999999999997</v>
      </c>
      <c r="O56" s="7">
        <v>40.761000000000003</v>
      </c>
      <c r="P56" s="7">
        <v>41.283000000000001</v>
      </c>
      <c r="Q56" s="7">
        <v>41.807000000000002</v>
      </c>
      <c r="R56" s="7">
        <v>42.756999999999998</v>
      </c>
      <c r="S56" s="7">
        <v>45.006999999999998</v>
      </c>
      <c r="T56" s="7">
        <v>47.277000000000001</v>
      </c>
      <c r="U56" s="7">
        <v>49.563000000000002</v>
      </c>
      <c r="V56" s="7">
        <v>51.843000000000004</v>
      </c>
      <c r="W56" s="7">
        <v>54.119</v>
      </c>
      <c r="X56" s="7">
        <v>56.378</v>
      </c>
      <c r="Y56" s="7">
        <v>58.613999999999997</v>
      </c>
      <c r="Z56" s="7">
        <v>60.808999999999997</v>
      </c>
      <c r="AA56" s="7">
        <v>62.963999999999999</v>
      </c>
      <c r="AB56" s="7">
        <v>63.822000000000003</v>
      </c>
      <c r="AC56" s="7">
        <v>64.251999999999995</v>
      </c>
      <c r="AD56" s="7">
        <v>64.677999999999997</v>
      </c>
      <c r="AE56" s="7">
        <v>65.102000000000004</v>
      </c>
      <c r="AF56" s="7">
        <v>65.524000000000001</v>
      </c>
      <c r="AG56" s="7">
        <v>65.944999999999993</v>
      </c>
      <c r="AH56" s="7">
        <v>66.361000000000004</v>
      </c>
      <c r="AI56" s="7">
        <v>66.775999999999996</v>
      </c>
      <c r="AJ56" s="7">
        <v>67.188000000000002</v>
      </c>
      <c r="AK56" s="7">
        <v>67.597999999999999</v>
      </c>
      <c r="AL56" s="7">
        <v>67.792000000000002</v>
      </c>
      <c r="AM56" s="7">
        <v>67.915000000000006</v>
      </c>
      <c r="AN56" s="7">
        <v>68.037999999999997</v>
      </c>
      <c r="AO56" s="7">
        <v>68.161000000000001</v>
      </c>
      <c r="AP56" s="7">
        <v>68.283000000000001</v>
      </c>
      <c r="AQ56" s="7">
        <v>68.405000000000001</v>
      </c>
      <c r="AR56" s="7">
        <v>68.527000000000001</v>
      </c>
      <c r="AS56" s="7">
        <v>68.647999999999996</v>
      </c>
      <c r="AT56" s="7">
        <v>68.769000000000005</v>
      </c>
      <c r="AU56" s="7">
        <v>68.694000000000003</v>
      </c>
      <c r="AV56" s="7">
        <v>68.552999999999997</v>
      </c>
      <c r="AW56" s="7">
        <v>68.41</v>
      </c>
      <c r="AX56" s="7">
        <v>68.268000000000001</v>
      </c>
      <c r="AY56" s="7">
        <v>68.125</v>
      </c>
      <c r="AZ56" s="7">
        <v>67.981999999999999</v>
      </c>
      <c r="BA56" s="7">
        <v>67.838999999999999</v>
      </c>
      <c r="BB56" s="7">
        <v>67.694999999999993</v>
      </c>
      <c r="BC56" s="7">
        <v>67.551000000000002</v>
      </c>
      <c r="BD56" s="7">
        <v>67.406000000000006</v>
      </c>
      <c r="BE56" s="7">
        <v>67.260999999999996</v>
      </c>
      <c r="BF56" s="7">
        <v>67.137</v>
      </c>
      <c r="BG56" s="7">
        <v>67.031000000000006</v>
      </c>
      <c r="BH56" s="7">
        <v>66.945999999999998</v>
      </c>
      <c r="BI56" s="7">
        <v>66.881</v>
      </c>
      <c r="BJ56" s="7">
        <v>66.835999999999999</v>
      </c>
      <c r="BK56" s="7">
        <v>66.81</v>
      </c>
      <c r="BL56" s="7">
        <v>66.805000000000007</v>
      </c>
    </row>
    <row r="57" spans="1:64">
      <c r="A57" s="7" t="s">
        <v>408</v>
      </c>
      <c r="B57" s="7" t="s">
        <v>595</v>
      </c>
      <c r="C57" s="7" t="s">
        <v>897</v>
      </c>
      <c r="D57" s="7" t="s">
        <v>898</v>
      </c>
      <c r="E57" s="7">
        <v>59.548000000000002</v>
      </c>
      <c r="F57" s="7">
        <v>60.063000000000002</v>
      </c>
      <c r="G57" s="7">
        <v>60.555</v>
      </c>
      <c r="H57" s="7">
        <v>61.043999999999997</v>
      </c>
      <c r="I57" s="7">
        <v>61.531999999999996</v>
      </c>
      <c r="J57" s="7">
        <v>62.015999999999998</v>
      </c>
      <c r="K57" s="7">
        <v>62.497999999999998</v>
      </c>
      <c r="L57" s="7">
        <v>62.978000000000002</v>
      </c>
      <c r="M57" s="7">
        <v>63.456000000000003</v>
      </c>
      <c r="N57" s="7">
        <v>63.93</v>
      </c>
      <c r="O57" s="7">
        <v>64.402000000000001</v>
      </c>
      <c r="P57" s="7">
        <v>65.295000000000002</v>
      </c>
      <c r="Q57" s="7">
        <v>66.483999999999995</v>
      </c>
      <c r="R57" s="7">
        <v>67.649000000000001</v>
      </c>
      <c r="S57" s="7">
        <v>68.793999999999997</v>
      </c>
      <c r="T57" s="7">
        <v>69.917000000000002</v>
      </c>
      <c r="U57" s="7">
        <v>71.018000000000001</v>
      </c>
      <c r="V57" s="7">
        <v>72.091999999999999</v>
      </c>
      <c r="W57" s="7">
        <v>73.141999999999996</v>
      </c>
      <c r="X57" s="7">
        <v>74.167000000000002</v>
      </c>
      <c r="Y57" s="7">
        <v>75.167000000000002</v>
      </c>
      <c r="Z57" s="7">
        <v>75.480999999999995</v>
      </c>
      <c r="AA57" s="7">
        <v>75.451999999999998</v>
      </c>
      <c r="AB57" s="7">
        <v>75.423000000000002</v>
      </c>
      <c r="AC57" s="7">
        <v>75.394000000000005</v>
      </c>
      <c r="AD57" s="7">
        <v>75.364999999999995</v>
      </c>
      <c r="AE57" s="7">
        <v>75.335999999999999</v>
      </c>
      <c r="AF57" s="7">
        <v>75.307000000000002</v>
      </c>
      <c r="AG57" s="7">
        <v>75.278000000000006</v>
      </c>
      <c r="AH57" s="7">
        <v>75.248999999999995</v>
      </c>
      <c r="AI57" s="7">
        <v>75.22</v>
      </c>
      <c r="AJ57" s="7">
        <v>75.158000000000001</v>
      </c>
      <c r="AK57" s="7">
        <v>75.03</v>
      </c>
      <c r="AL57" s="7">
        <v>74.900999999999996</v>
      </c>
      <c r="AM57" s="7">
        <v>74.772000000000006</v>
      </c>
      <c r="AN57" s="7">
        <v>74.643000000000001</v>
      </c>
      <c r="AO57" s="7">
        <v>74.513000000000005</v>
      </c>
      <c r="AP57" s="7">
        <v>74.382000000000005</v>
      </c>
      <c r="AQ57" s="7">
        <v>74.251000000000005</v>
      </c>
      <c r="AR57" s="7">
        <v>74.12</v>
      </c>
      <c r="AS57" s="7">
        <v>73.988</v>
      </c>
      <c r="AT57" s="7">
        <v>73.876999999999995</v>
      </c>
      <c r="AU57" s="7">
        <v>73.808999999999997</v>
      </c>
      <c r="AV57" s="7">
        <v>73.739999999999995</v>
      </c>
      <c r="AW57" s="7">
        <v>73.671000000000006</v>
      </c>
      <c r="AX57" s="7">
        <v>73.602000000000004</v>
      </c>
      <c r="AY57" s="7">
        <v>73.533000000000001</v>
      </c>
      <c r="AZ57" s="7">
        <v>73.462999999999994</v>
      </c>
      <c r="BA57" s="7">
        <v>73.394000000000005</v>
      </c>
      <c r="BB57" s="7">
        <v>73.323999999999998</v>
      </c>
      <c r="BC57" s="7">
        <v>73.254999999999995</v>
      </c>
      <c r="BD57" s="7">
        <v>73.185000000000002</v>
      </c>
      <c r="BE57" s="7">
        <v>73.197000000000003</v>
      </c>
      <c r="BF57" s="7">
        <v>73.290000000000006</v>
      </c>
      <c r="BG57" s="7">
        <v>73.384</v>
      </c>
      <c r="BH57" s="7">
        <v>73.477000000000004</v>
      </c>
      <c r="BI57" s="7">
        <v>73.569999999999993</v>
      </c>
      <c r="BJ57" s="7">
        <v>73.674999999999997</v>
      </c>
      <c r="BK57" s="7">
        <v>73.792000000000002</v>
      </c>
      <c r="BL57" s="7">
        <v>73.921000000000006</v>
      </c>
    </row>
    <row r="58" spans="1:64">
      <c r="A58" s="7" t="s">
        <v>432</v>
      </c>
      <c r="B58" s="7" t="s">
        <v>596</v>
      </c>
      <c r="C58" s="7" t="s">
        <v>897</v>
      </c>
      <c r="D58" s="7" t="s">
        <v>898</v>
      </c>
      <c r="E58" s="7">
        <v>71.384</v>
      </c>
      <c r="F58" s="7">
        <v>71.697000000000003</v>
      </c>
      <c r="G58" s="7">
        <v>71.762</v>
      </c>
      <c r="H58" s="7">
        <v>71.825999999999993</v>
      </c>
      <c r="I58" s="7">
        <v>71.891000000000005</v>
      </c>
      <c r="J58" s="7">
        <v>71.954999999999998</v>
      </c>
      <c r="K58" s="7">
        <v>72.019000000000005</v>
      </c>
      <c r="L58" s="7">
        <v>72.082999999999998</v>
      </c>
      <c r="M58" s="7">
        <v>72.147000000000006</v>
      </c>
      <c r="N58" s="7">
        <v>72.210999999999999</v>
      </c>
      <c r="O58" s="7">
        <v>72.274000000000001</v>
      </c>
      <c r="P58" s="7">
        <v>72.331999999999994</v>
      </c>
      <c r="Q58" s="7">
        <v>72.388999999999996</v>
      </c>
      <c r="R58" s="7">
        <v>72.445999999999998</v>
      </c>
      <c r="S58" s="7">
        <v>72.503</v>
      </c>
      <c r="T58" s="7">
        <v>72.56</v>
      </c>
      <c r="U58" s="7">
        <v>72.617000000000004</v>
      </c>
      <c r="V58" s="7">
        <v>72.674000000000007</v>
      </c>
      <c r="W58" s="7">
        <v>72.73</v>
      </c>
      <c r="X58" s="7">
        <v>72.787000000000006</v>
      </c>
      <c r="Y58" s="7">
        <v>72.843999999999994</v>
      </c>
      <c r="Z58" s="7">
        <v>72.989000000000004</v>
      </c>
      <c r="AA58" s="7">
        <v>73.106999999999999</v>
      </c>
      <c r="AB58" s="7">
        <v>73.102999999999994</v>
      </c>
      <c r="AC58" s="7">
        <v>72.942999999999998</v>
      </c>
      <c r="AD58" s="7">
        <v>72.710999999999999</v>
      </c>
      <c r="AE58" s="7">
        <v>72.617000000000004</v>
      </c>
      <c r="AF58" s="7">
        <v>72.835999999999999</v>
      </c>
      <c r="AG58" s="7">
        <v>72.998999999999995</v>
      </c>
      <c r="AH58" s="7">
        <v>72.975999999999999</v>
      </c>
      <c r="AI58" s="7">
        <v>73.117999999999995</v>
      </c>
      <c r="AJ58" s="7">
        <v>73.269000000000005</v>
      </c>
      <c r="AK58" s="7">
        <v>73.36</v>
      </c>
      <c r="AL58" s="7">
        <v>73.497</v>
      </c>
      <c r="AM58" s="7">
        <v>73.709999999999994</v>
      </c>
      <c r="AN58" s="7">
        <v>73.921999999999997</v>
      </c>
      <c r="AO58" s="7">
        <v>74.132999999999996</v>
      </c>
      <c r="AP58" s="7">
        <v>74.341999999999999</v>
      </c>
      <c r="AQ58" s="7">
        <v>74.551000000000002</v>
      </c>
      <c r="AR58" s="7">
        <v>74.757999999999996</v>
      </c>
      <c r="AS58" s="7">
        <v>74.965000000000003</v>
      </c>
      <c r="AT58" s="7">
        <v>75.17</v>
      </c>
      <c r="AU58" s="7">
        <v>75.373999999999995</v>
      </c>
      <c r="AV58" s="7">
        <v>75.576999999999998</v>
      </c>
      <c r="AW58" s="7">
        <v>75.778999999999996</v>
      </c>
      <c r="AX58" s="7">
        <v>75.98</v>
      </c>
      <c r="AY58" s="7">
        <v>76.179000000000002</v>
      </c>
      <c r="AZ58" s="7">
        <v>76.378</v>
      </c>
      <c r="BA58" s="7">
        <v>76.575000000000003</v>
      </c>
      <c r="BB58" s="7">
        <v>76.771000000000001</v>
      </c>
      <c r="BC58" s="7">
        <v>76.965999999999994</v>
      </c>
      <c r="BD58" s="7">
        <v>77.16</v>
      </c>
      <c r="BE58" s="7">
        <v>77.17</v>
      </c>
      <c r="BF58" s="7">
        <v>77.180000000000007</v>
      </c>
      <c r="BG58" s="7">
        <v>77.19</v>
      </c>
      <c r="BH58" s="7">
        <v>77.2</v>
      </c>
      <c r="BI58" s="7">
        <v>77.224000000000004</v>
      </c>
      <c r="BJ58" s="7">
        <v>77.260999999999996</v>
      </c>
      <c r="BK58" s="7">
        <v>77.311999999999998</v>
      </c>
      <c r="BL58" s="7">
        <v>77.376000000000005</v>
      </c>
    </row>
    <row r="59" spans="1:64">
      <c r="A59" s="7" t="s">
        <v>158</v>
      </c>
      <c r="B59" s="7" t="s">
        <v>597</v>
      </c>
      <c r="C59" s="7" t="s">
        <v>897</v>
      </c>
      <c r="D59" s="7" t="s">
        <v>898</v>
      </c>
      <c r="E59" s="7">
        <v>50.325000000000003</v>
      </c>
      <c r="F59" s="7">
        <v>51.448</v>
      </c>
      <c r="G59" s="7">
        <v>52.619</v>
      </c>
      <c r="H59" s="7">
        <v>53.786999999999999</v>
      </c>
      <c r="I59" s="7">
        <v>54.951999999999998</v>
      </c>
      <c r="J59" s="7">
        <v>56.109000000000002</v>
      </c>
      <c r="K59" s="7">
        <v>57.26</v>
      </c>
      <c r="L59" s="7">
        <v>58.404000000000003</v>
      </c>
      <c r="M59" s="7">
        <v>59.54</v>
      </c>
      <c r="N59" s="7">
        <v>60.664000000000001</v>
      </c>
      <c r="O59" s="7">
        <v>61.777000000000001</v>
      </c>
      <c r="P59" s="7">
        <v>62.878</v>
      </c>
      <c r="Q59" s="7">
        <v>63.968000000000004</v>
      </c>
      <c r="R59" s="7">
        <v>65.040000000000006</v>
      </c>
      <c r="S59" s="7">
        <v>66.099000000000004</v>
      </c>
      <c r="T59" s="7">
        <v>67.141999999999996</v>
      </c>
      <c r="U59" s="7">
        <v>68.17</v>
      </c>
      <c r="V59" s="7">
        <v>69.177999999999997</v>
      </c>
      <c r="W59" s="7">
        <v>70.168999999999997</v>
      </c>
      <c r="X59" s="7">
        <v>71.141000000000005</v>
      </c>
      <c r="Y59" s="7">
        <v>72.096000000000004</v>
      </c>
      <c r="Z59" s="7">
        <v>73.028000000000006</v>
      </c>
      <c r="AA59" s="7">
        <v>73.941999999999993</v>
      </c>
      <c r="AB59" s="7">
        <v>74.504000000000005</v>
      </c>
      <c r="AC59" s="7">
        <v>74.715000000000003</v>
      </c>
      <c r="AD59" s="7">
        <v>74.924999999999997</v>
      </c>
      <c r="AE59" s="7">
        <v>75.134</v>
      </c>
      <c r="AF59" s="7">
        <v>75.340999999999994</v>
      </c>
      <c r="AG59" s="7">
        <v>75.548000000000002</v>
      </c>
      <c r="AH59" s="7">
        <v>75.753</v>
      </c>
      <c r="AI59" s="7">
        <v>75.956999999999994</v>
      </c>
      <c r="AJ59" s="7">
        <v>76.114000000000004</v>
      </c>
      <c r="AK59" s="7">
        <v>76.161000000000001</v>
      </c>
      <c r="AL59" s="7">
        <v>76.206999999999994</v>
      </c>
      <c r="AM59" s="7">
        <v>76.254000000000005</v>
      </c>
      <c r="AN59" s="7">
        <v>76.3</v>
      </c>
      <c r="AO59" s="7">
        <v>76.346999999999994</v>
      </c>
      <c r="AP59" s="7">
        <v>76.393000000000001</v>
      </c>
      <c r="AQ59" s="7">
        <v>76.438999999999993</v>
      </c>
      <c r="AR59" s="7">
        <v>76.484999999999999</v>
      </c>
      <c r="AS59" s="7">
        <v>76.531999999999996</v>
      </c>
      <c r="AT59" s="7">
        <v>76.578000000000003</v>
      </c>
      <c r="AU59" s="7">
        <v>76.623999999999995</v>
      </c>
      <c r="AV59" s="7">
        <v>76.67</v>
      </c>
      <c r="AW59" s="7">
        <v>76.715999999999994</v>
      </c>
      <c r="AX59" s="7">
        <v>76.760999999999996</v>
      </c>
      <c r="AY59" s="7">
        <v>76.807000000000002</v>
      </c>
      <c r="AZ59" s="7">
        <v>76.852999999999994</v>
      </c>
      <c r="BA59" s="7">
        <v>76.899000000000001</v>
      </c>
      <c r="BB59" s="7">
        <v>76.944000000000003</v>
      </c>
      <c r="BC59" s="7">
        <v>76.998999999999995</v>
      </c>
      <c r="BD59" s="7">
        <v>77.063999999999993</v>
      </c>
      <c r="BE59" s="7">
        <v>77.138000000000005</v>
      </c>
      <c r="BF59" s="7">
        <v>77.221999999999994</v>
      </c>
      <c r="BG59" s="7">
        <v>77.313999999999993</v>
      </c>
      <c r="BH59" s="7">
        <v>77.417000000000002</v>
      </c>
      <c r="BI59" s="7">
        <v>77.528000000000006</v>
      </c>
      <c r="BJ59" s="7">
        <v>77.647999999999996</v>
      </c>
      <c r="BK59" s="7">
        <v>77.777000000000001</v>
      </c>
      <c r="BL59" s="7">
        <v>77.915000000000006</v>
      </c>
    </row>
    <row r="60" spans="1:64">
      <c r="A60" s="7" t="s">
        <v>74</v>
      </c>
      <c r="B60" s="7" t="s">
        <v>598</v>
      </c>
      <c r="C60" s="7" t="s">
        <v>897</v>
      </c>
      <c r="D60" s="7" t="s">
        <v>898</v>
      </c>
      <c r="E60" s="7">
        <v>37.845999999999997</v>
      </c>
      <c r="F60" s="7">
        <v>37.911999999999999</v>
      </c>
      <c r="G60" s="7">
        <v>37.978999999999999</v>
      </c>
      <c r="H60" s="7">
        <v>38.045999999999999</v>
      </c>
      <c r="I60" s="7">
        <v>38.113</v>
      </c>
      <c r="J60" s="7">
        <v>38.18</v>
      </c>
      <c r="K60" s="7">
        <v>38.247</v>
      </c>
      <c r="L60" s="7">
        <v>38.314</v>
      </c>
      <c r="M60" s="7">
        <v>38.381</v>
      </c>
      <c r="N60" s="7">
        <v>38.448</v>
      </c>
      <c r="O60" s="7">
        <v>38.683</v>
      </c>
      <c r="P60" s="7">
        <v>39.47</v>
      </c>
      <c r="Q60" s="7">
        <v>40.264000000000003</v>
      </c>
      <c r="R60" s="7">
        <v>41.061</v>
      </c>
      <c r="S60" s="7">
        <v>41.863999999999997</v>
      </c>
      <c r="T60" s="7">
        <v>42.670999999999999</v>
      </c>
      <c r="U60" s="7">
        <v>43.484000000000002</v>
      </c>
      <c r="V60" s="7">
        <v>44.296999999999997</v>
      </c>
      <c r="W60" s="7">
        <v>45.115000000000002</v>
      </c>
      <c r="X60" s="7">
        <v>45.935000000000002</v>
      </c>
      <c r="Y60" s="7">
        <v>46.759</v>
      </c>
      <c r="Z60" s="7">
        <v>47.792999999999999</v>
      </c>
      <c r="AA60" s="7">
        <v>49.524000000000001</v>
      </c>
      <c r="AB60" s="7">
        <v>51.256999999999998</v>
      </c>
      <c r="AC60" s="7">
        <v>52.99</v>
      </c>
      <c r="AD60" s="7">
        <v>54.71</v>
      </c>
      <c r="AE60" s="7">
        <v>56.421999999999997</v>
      </c>
      <c r="AF60" s="7">
        <v>58.118000000000002</v>
      </c>
      <c r="AG60" s="7">
        <v>59.798000000000002</v>
      </c>
      <c r="AH60" s="7">
        <v>61.45</v>
      </c>
      <c r="AI60" s="7">
        <v>63.079000000000001</v>
      </c>
      <c r="AJ60" s="7">
        <v>64.481999999999999</v>
      </c>
      <c r="AK60" s="7">
        <v>64.569000000000003</v>
      </c>
      <c r="AL60" s="7">
        <v>64.656000000000006</v>
      </c>
      <c r="AM60" s="7">
        <v>64.744</v>
      </c>
      <c r="AN60" s="7">
        <v>64.831000000000003</v>
      </c>
      <c r="AO60" s="7">
        <v>64.918000000000006</v>
      </c>
      <c r="AP60" s="7">
        <v>65.004999999999995</v>
      </c>
      <c r="AQ60" s="7">
        <v>65.091999999999999</v>
      </c>
      <c r="AR60" s="7">
        <v>65.179000000000002</v>
      </c>
      <c r="AS60" s="7">
        <v>65.265000000000001</v>
      </c>
      <c r="AT60" s="7">
        <v>65.382000000000005</v>
      </c>
      <c r="AU60" s="7">
        <v>65.688999999999993</v>
      </c>
      <c r="AV60" s="7">
        <v>65.994</v>
      </c>
      <c r="AW60" s="7">
        <v>66.299000000000007</v>
      </c>
      <c r="AX60" s="7">
        <v>66.600999999999999</v>
      </c>
      <c r="AY60" s="7">
        <v>66.903000000000006</v>
      </c>
      <c r="AZ60" s="7">
        <v>67.203000000000003</v>
      </c>
      <c r="BA60" s="7">
        <v>67.501999999999995</v>
      </c>
      <c r="BB60" s="7">
        <v>67.799000000000007</v>
      </c>
      <c r="BC60" s="7">
        <v>68.093999999999994</v>
      </c>
      <c r="BD60" s="7">
        <v>68.388999999999996</v>
      </c>
      <c r="BE60" s="7">
        <v>68.685000000000002</v>
      </c>
      <c r="BF60" s="7">
        <v>68.981999999999999</v>
      </c>
      <c r="BG60" s="7">
        <v>69.28</v>
      </c>
      <c r="BH60" s="7">
        <v>69.578999999999994</v>
      </c>
      <c r="BI60" s="7">
        <v>69.88</v>
      </c>
      <c r="BJ60" s="7">
        <v>70.180999999999997</v>
      </c>
      <c r="BK60" s="7">
        <v>70.483000000000004</v>
      </c>
      <c r="BL60" s="7">
        <v>70.786000000000001</v>
      </c>
    </row>
    <row r="61" spans="1:64">
      <c r="A61" s="7" t="s">
        <v>345</v>
      </c>
      <c r="B61" s="7" t="s">
        <v>599</v>
      </c>
      <c r="C61" s="7" t="s">
        <v>897</v>
      </c>
      <c r="D61" s="7" t="s">
        <v>898</v>
      </c>
      <c r="E61" s="7">
        <v>73.686999999999998</v>
      </c>
      <c r="F61" s="7">
        <v>74.417000000000002</v>
      </c>
      <c r="G61" s="7">
        <v>75.093000000000004</v>
      </c>
      <c r="H61" s="7">
        <v>75.757000000000005</v>
      </c>
      <c r="I61" s="7">
        <v>76.409000000000006</v>
      </c>
      <c r="J61" s="7">
        <v>77.048000000000002</v>
      </c>
      <c r="K61" s="7">
        <v>77.619</v>
      </c>
      <c r="L61" s="7">
        <v>78.162999999999997</v>
      </c>
      <c r="M61" s="7">
        <v>78.697999999999993</v>
      </c>
      <c r="N61" s="7">
        <v>79.221999999999994</v>
      </c>
      <c r="O61" s="7">
        <v>79.736999999999995</v>
      </c>
      <c r="P61" s="7">
        <v>80.239000000000004</v>
      </c>
      <c r="Q61" s="7">
        <v>80.730999999999995</v>
      </c>
      <c r="R61" s="7">
        <v>81.210999999999999</v>
      </c>
      <c r="S61" s="7">
        <v>81.683000000000007</v>
      </c>
      <c r="T61" s="7">
        <v>82.146000000000001</v>
      </c>
      <c r="U61" s="7">
        <v>82.6</v>
      </c>
      <c r="V61" s="7">
        <v>82.885999999999996</v>
      </c>
      <c r="W61" s="7">
        <v>83.168999999999997</v>
      </c>
      <c r="X61" s="7">
        <v>83.447999999999993</v>
      </c>
      <c r="Y61" s="7">
        <v>83.722999999999999</v>
      </c>
      <c r="Z61" s="7">
        <v>83.915000000000006</v>
      </c>
      <c r="AA61" s="7">
        <v>84.025000000000006</v>
      </c>
      <c r="AB61" s="7">
        <v>84.134</v>
      </c>
      <c r="AC61" s="7">
        <v>84.242999999999995</v>
      </c>
      <c r="AD61" s="7">
        <v>84.350999999999999</v>
      </c>
      <c r="AE61" s="7">
        <v>84.457999999999998</v>
      </c>
      <c r="AF61" s="7">
        <v>84.564999999999998</v>
      </c>
      <c r="AG61" s="7">
        <v>84.671000000000006</v>
      </c>
      <c r="AH61" s="7">
        <v>84.777000000000001</v>
      </c>
      <c r="AI61" s="7">
        <v>84.843000000000004</v>
      </c>
      <c r="AJ61" s="7">
        <v>84.870999999999995</v>
      </c>
      <c r="AK61" s="7">
        <v>84.897999999999996</v>
      </c>
      <c r="AL61" s="7">
        <v>84.924999999999997</v>
      </c>
      <c r="AM61" s="7">
        <v>84.951999999999998</v>
      </c>
      <c r="AN61" s="7">
        <v>84.978999999999999</v>
      </c>
      <c r="AO61" s="7">
        <v>85.006</v>
      </c>
      <c r="AP61" s="7">
        <v>85.033000000000001</v>
      </c>
      <c r="AQ61" s="7">
        <v>85.06</v>
      </c>
      <c r="AR61" s="7">
        <v>85.085999999999999</v>
      </c>
      <c r="AS61" s="7">
        <v>85.1</v>
      </c>
      <c r="AT61" s="7">
        <v>85.15</v>
      </c>
      <c r="AU61" s="7">
        <v>85.25</v>
      </c>
      <c r="AV61" s="7">
        <v>85.36</v>
      </c>
      <c r="AW61" s="7">
        <v>85.566000000000003</v>
      </c>
      <c r="AX61" s="7">
        <v>85.855999999999995</v>
      </c>
      <c r="AY61" s="7">
        <v>86.097999999999999</v>
      </c>
      <c r="AZ61" s="7">
        <v>86.293000000000006</v>
      </c>
      <c r="BA61" s="7">
        <v>86.486999999999995</v>
      </c>
      <c r="BB61" s="7">
        <v>86.653999999999996</v>
      </c>
      <c r="BC61" s="7">
        <v>86.795000000000002</v>
      </c>
      <c r="BD61" s="7">
        <v>86.956999999999994</v>
      </c>
      <c r="BE61" s="7">
        <v>87.141999999999996</v>
      </c>
      <c r="BF61" s="7">
        <v>87.292000000000002</v>
      </c>
      <c r="BG61" s="7">
        <v>87.41</v>
      </c>
      <c r="BH61" s="7">
        <v>87.525999999999996</v>
      </c>
      <c r="BI61" s="7">
        <v>87.641999999999996</v>
      </c>
      <c r="BJ61" s="7">
        <v>87.757000000000005</v>
      </c>
      <c r="BK61" s="7">
        <v>87.873999999999995</v>
      </c>
      <c r="BL61" s="7">
        <v>87.994</v>
      </c>
    </row>
    <row r="62" spans="1:64">
      <c r="A62" s="7" t="s">
        <v>347</v>
      </c>
      <c r="B62" s="7" t="s">
        <v>600</v>
      </c>
      <c r="C62" s="7" t="s">
        <v>897</v>
      </c>
      <c r="D62" s="7" t="s">
        <v>898</v>
      </c>
      <c r="E62" s="7">
        <v>30.190999999999999</v>
      </c>
      <c r="F62" s="7">
        <v>31.111999999999998</v>
      </c>
      <c r="G62" s="7">
        <v>32.073999999999998</v>
      </c>
      <c r="H62" s="7">
        <v>33.052</v>
      </c>
      <c r="I62" s="7">
        <v>34.045999999999999</v>
      </c>
      <c r="J62" s="7">
        <v>35.052</v>
      </c>
      <c r="K62" s="7">
        <v>36.073</v>
      </c>
      <c r="L62" s="7">
        <v>37.106000000000002</v>
      </c>
      <c r="M62" s="7">
        <v>38.152999999999999</v>
      </c>
      <c r="N62" s="7">
        <v>39.207000000000001</v>
      </c>
      <c r="O62" s="7">
        <v>40.274000000000001</v>
      </c>
      <c r="P62" s="7">
        <v>41.350999999999999</v>
      </c>
      <c r="Q62" s="7">
        <v>42.436999999999998</v>
      </c>
      <c r="R62" s="7">
        <v>43.527000000000001</v>
      </c>
      <c r="S62" s="7">
        <v>44.625999999999998</v>
      </c>
      <c r="T62" s="7">
        <v>45.728999999999999</v>
      </c>
      <c r="U62" s="7">
        <v>46.838000000000001</v>
      </c>
      <c r="V62" s="7">
        <v>47.948</v>
      </c>
      <c r="W62" s="7">
        <v>49.061</v>
      </c>
      <c r="X62" s="7">
        <v>50.174999999999997</v>
      </c>
      <c r="Y62" s="7">
        <v>51.29</v>
      </c>
      <c r="Z62" s="7">
        <v>52.401000000000003</v>
      </c>
      <c r="AA62" s="7">
        <v>53.05</v>
      </c>
      <c r="AB62" s="7">
        <v>53.323</v>
      </c>
      <c r="AC62" s="7">
        <v>53.595999999999997</v>
      </c>
      <c r="AD62" s="7">
        <v>53.868000000000002</v>
      </c>
      <c r="AE62" s="7">
        <v>54.14</v>
      </c>
      <c r="AF62" s="7">
        <v>54.411999999999999</v>
      </c>
      <c r="AG62" s="7">
        <v>54.683999999999997</v>
      </c>
      <c r="AH62" s="7">
        <v>54.954999999999998</v>
      </c>
      <c r="AI62" s="7">
        <v>55.225999999999999</v>
      </c>
      <c r="AJ62" s="7">
        <v>55.497</v>
      </c>
      <c r="AK62" s="7">
        <v>55.767000000000003</v>
      </c>
      <c r="AL62" s="7">
        <v>56.036999999999999</v>
      </c>
      <c r="AM62" s="7">
        <v>56.752000000000002</v>
      </c>
      <c r="AN62" s="7">
        <v>57.597999999999999</v>
      </c>
      <c r="AO62" s="7">
        <v>58.441000000000003</v>
      </c>
      <c r="AP62" s="7">
        <v>59.276000000000003</v>
      </c>
      <c r="AQ62" s="7">
        <v>60.106999999999999</v>
      </c>
      <c r="AR62" s="7">
        <v>60.933</v>
      </c>
      <c r="AS62" s="7">
        <v>61.753</v>
      </c>
      <c r="AT62" s="7">
        <v>62.564999999999998</v>
      </c>
      <c r="AU62" s="7">
        <v>63.371000000000002</v>
      </c>
      <c r="AV62" s="7">
        <v>64.605000000000004</v>
      </c>
      <c r="AW62" s="7">
        <v>66.003</v>
      </c>
      <c r="AX62" s="7">
        <v>67.37</v>
      </c>
      <c r="AY62" s="7">
        <v>68.709999999999994</v>
      </c>
      <c r="AZ62" s="7">
        <v>70.02</v>
      </c>
      <c r="BA62" s="7">
        <v>71.3</v>
      </c>
      <c r="BB62" s="7">
        <v>72.542000000000002</v>
      </c>
      <c r="BC62" s="7">
        <v>73.753</v>
      </c>
      <c r="BD62" s="7">
        <v>74.826999999999998</v>
      </c>
      <c r="BE62" s="7">
        <v>75.802000000000007</v>
      </c>
      <c r="BF62" s="7">
        <v>76.748999999999995</v>
      </c>
      <c r="BG62" s="7">
        <v>77.67</v>
      </c>
      <c r="BH62" s="7">
        <v>78.566000000000003</v>
      </c>
      <c r="BI62" s="7">
        <v>79.436000000000007</v>
      </c>
      <c r="BJ62" s="7">
        <v>80.277000000000001</v>
      </c>
      <c r="BK62" s="7">
        <v>81.073999999999998</v>
      </c>
      <c r="BL62" s="7">
        <v>81.828000000000003</v>
      </c>
    </row>
    <row r="63" spans="1:64">
      <c r="A63" s="7" t="s">
        <v>601</v>
      </c>
      <c r="B63" s="7" t="s">
        <v>602</v>
      </c>
      <c r="C63" s="7" t="s">
        <v>897</v>
      </c>
      <c r="D63" s="7" t="s">
        <v>898</v>
      </c>
      <c r="E63" s="7">
        <v>30.51</v>
      </c>
      <c r="F63" s="7">
        <v>31.797000000000001</v>
      </c>
      <c r="G63" s="7">
        <v>33.213999999999999</v>
      </c>
      <c r="H63" s="7">
        <v>34.661999999999999</v>
      </c>
      <c r="I63" s="7">
        <v>36.140999999999998</v>
      </c>
      <c r="J63" s="7">
        <v>37.643000000000001</v>
      </c>
      <c r="K63" s="7">
        <v>38.840000000000003</v>
      </c>
      <c r="L63" s="7">
        <v>39.003999999999998</v>
      </c>
      <c r="M63" s="7">
        <v>39.168999999999997</v>
      </c>
      <c r="N63" s="7">
        <v>39.334000000000003</v>
      </c>
      <c r="O63" s="7">
        <v>39.5</v>
      </c>
      <c r="P63" s="7">
        <v>39.664999999999999</v>
      </c>
      <c r="Q63" s="7">
        <v>39.831000000000003</v>
      </c>
      <c r="R63" s="7">
        <v>39.997</v>
      </c>
      <c r="S63" s="7">
        <v>40.162999999999997</v>
      </c>
      <c r="T63" s="7">
        <v>40.33</v>
      </c>
      <c r="U63" s="7">
        <v>40.497</v>
      </c>
      <c r="V63" s="7">
        <v>40.927999999999997</v>
      </c>
      <c r="W63" s="7">
        <v>41.793999999999997</v>
      </c>
      <c r="X63" s="7">
        <v>42.664999999999999</v>
      </c>
      <c r="Y63" s="7">
        <v>43.542000000000002</v>
      </c>
      <c r="Z63" s="7">
        <v>44.42</v>
      </c>
      <c r="AA63" s="7">
        <v>45.302999999999997</v>
      </c>
      <c r="AB63" s="7">
        <v>46.189</v>
      </c>
      <c r="AC63" s="7">
        <v>47.079000000000001</v>
      </c>
      <c r="AD63" s="7">
        <v>47.968000000000004</v>
      </c>
      <c r="AE63" s="7">
        <v>48.86</v>
      </c>
      <c r="AF63" s="7">
        <v>49.722000000000001</v>
      </c>
      <c r="AG63" s="7">
        <v>50.511000000000003</v>
      </c>
      <c r="AH63" s="7">
        <v>51.298000000000002</v>
      </c>
      <c r="AI63" s="7">
        <v>52.085000000000001</v>
      </c>
      <c r="AJ63" s="7">
        <v>52.871000000000002</v>
      </c>
      <c r="AK63" s="7">
        <v>53.656999999999996</v>
      </c>
      <c r="AL63" s="7">
        <v>54.439</v>
      </c>
      <c r="AM63" s="7">
        <v>55.219000000000001</v>
      </c>
      <c r="AN63" s="7">
        <v>55.997</v>
      </c>
      <c r="AO63" s="7">
        <v>56.774000000000001</v>
      </c>
      <c r="AP63" s="7">
        <v>57.543999999999997</v>
      </c>
      <c r="AQ63" s="7">
        <v>58.313000000000002</v>
      </c>
      <c r="AR63" s="7">
        <v>59.118000000000002</v>
      </c>
      <c r="AS63" s="7">
        <v>59.918999999999997</v>
      </c>
      <c r="AT63" s="7">
        <v>60.712000000000003</v>
      </c>
      <c r="AU63" s="7">
        <v>61.500999999999998</v>
      </c>
      <c r="AV63" s="7">
        <v>62.283999999999999</v>
      </c>
      <c r="AW63" s="7">
        <v>63.061</v>
      </c>
      <c r="AX63" s="7">
        <v>63.83</v>
      </c>
      <c r="AY63" s="7">
        <v>64.593000000000004</v>
      </c>
      <c r="AZ63" s="7">
        <v>65.347999999999999</v>
      </c>
      <c r="BA63" s="7">
        <v>66.096999999999994</v>
      </c>
      <c r="BB63" s="7">
        <v>66.825999999999993</v>
      </c>
      <c r="BC63" s="7">
        <v>67.540000000000006</v>
      </c>
      <c r="BD63" s="7">
        <v>68.236000000000004</v>
      </c>
      <c r="BE63" s="7">
        <v>68.915000000000006</v>
      </c>
      <c r="BF63" s="7">
        <v>69.575999999999993</v>
      </c>
      <c r="BG63" s="7">
        <v>70.221000000000004</v>
      </c>
      <c r="BH63" s="7">
        <v>70.847999999999999</v>
      </c>
      <c r="BI63" s="7">
        <v>71.459000000000003</v>
      </c>
      <c r="BJ63" s="7">
        <v>72.052000000000007</v>
      </c>
      <c r="BK63" s="7">
        <v>72.629000000000005</v>
      </c>
      <c r="BL63" s="7">
        <v>73.188999999999993</v>
      </c>
    </row>
    <row r="64" spans="1:64">
      <c r="A64" s="7" t="s">
        <v>603</v>
      </c>
      <c r="B64" s="7" t="s">
        <v>604</v>
      </c>
      <c r="C64" s="7" t="s">
        <v>897</v>
      </c>
      <c r="D64" s="7" t="s">
        <v>898</v>
      </c>
      <c r="E64" s="7">
        <v>16.918971512597501</v>
      </c>
      <c r="F64" s="7">
        <v>17.391464848692301</v>
      </c>
      <c r="G64" s="7">
        <v>17.862356238561699</v>
      </c>
      <c r="H64" s="7">
        <v>18.334664135739999</v>
      </c>
      <c r="I64" s="7">
        <v>18.8154382366445</v>
      </c>
      <c r="J64" s="7">
        <v>18.744027811163399</v>
      </c>
      <c r="K64" s="7">
        <v>18.703489381937398</v>
      </c>
      <c r="L64" s="7">
        <v>18.703136447408799</v>
      </c>
      <c r="M64" s="7">
        <v>18.717173846569001</v>
      </c>
      <c r="N64" s="7">
        <v>18.7411192617833</v>
      </c>
      <c r="O64" s="7">
        <v>18.770630262580699</v>
      </c>
      <c r="P64" s="7">
        <v>18.8036786066045</v>
      </c>
      <c r="Q64" s="7">
        <v>18.857732708810001</v>
      </c>
      <c r="R64" s="7">
        <v>18.9988452250997</v>
      </c>
      <c r="S64" s="7">
        <v>19.217614953442599</v>
      </c>
      <c r="T64" s="7">
        <v>19.269271285024502</v>
      </c>
      <c r="U64" s="7">
        <v>19.433353016641199</v>
      </c>
      <c r="V64" s="7">
        <v>19.602300928691299</v>
      </c>
      <c r="W64" s="7">
        <v>20.0064013016251</v>
      </c>
      <c r="X64" s="7">
        <v>20.655292142110799</v>
      </c>
      <c r="Y64" s="7">
        <v>21.338162912394299</v>
      </c>
      <c r="Z64" s="7">
        <v>22.047073049582099</v>
      </c>
      <c r="AA64" s="7">
        <v>22.7659241584619</v>
      </c>
      <c r="AB64" s="7">
        <v>23.386500345894</v>
      </c>
      <c r="AC64" s="7">
        <v>24.0251194821006</v>
      </c>
      <c r="AD64" s="7">
        <v>24.674282886257298</v>
      </c>
      <c r="AE64" s="7">
        <v>25.3346806948541</v>
      </c>
      <c r="AF64" s="7">
        <v>26.006857542414799</v>
      </c>
      <c r="AG64" s="7">
        <v>26.691947413696798</v>
      </c>
      <c r="AH64" s="7">
        <v>27.3903340284804</v>
      </c>
      <c r="AI64" s="7">
        <v>28.102743811256001</v>
      </c>
      <c r="AJ64" s="7">
        <v>28.878615899266102</v>
      </c>
      <c r="AK64" s="7">
        <v>29.679606219829399</v>
      </c>
      <c r="AL64" s="7">
        <v>30.4934091974247</v>
      </c>
      <c r="AM64" s="7">
        <v>31.321214824132301</v>
      </c>
      <c r="AN64" s="7">
        <v>32.1619979069594</v>
      </c>
      <c r="AO64" s="7">
        <v>33.017861982332597</v>
      </c>
      <c r="AP64" s="7">
        <v>33.882757103977099</v>
      </c>
      <c r="AQ64" s="7">
        <v>34.760598034530602</v>
      </c>
      <c r="AR64" s="7">
        <v>35.649930696809399</v>
      </c>
      <c r="AS64" s="7">
        <v>36.564115946404797</v>
      </c>
      <c r="AT64" s="7">
        <v>37.593061566245296</v>
      </c>
      <c r="AU64" s="7">
        <v>38.702445014820803</v>
      </c>
      <c r="AV64" s="7">
        <v>39.824047258145598</v>
      </c>
      <c r="AW64" s="7">
        <v>40.956475721634703</v>
      </c>
      <c r="AX64" s="7">
        <v>42.0930197199771</v>
      </c>
      <c r="AY64" s="7">
        <v>43.204890359010903</v>
      </c>
      <c r="AZ64" s="7">
        <v>44.304597069948997</v>
      </c>
      <c r="BA64" s="7">
        <v>45.409070318681799</v>
      </c>
      <c r="BB64" s="7">
        <v>46.513938575899203</v>
      </c>
      <c r="BC64" s="7">
        <v>47.620115972076</v>
      </c>
      <c r="BD64" s="7">
        <v>48.661477480990598</v>
      </c>
      <c r="BE64" s="7">
        <v>49.6749845603834</v>
      </c>
      <c r="BF64" s="7">
        <v>50.681644878670603</v>
      </c>
      <c r="BG64" s="7">
        <v>51.685554625363501</v>
      </c>
      <c r="BH64" s="7">
        <v>52.685035156139399</v>
      </c>
      <c r="BI64" s="7">
        <v>53.681305354349497</v>
      </c>
      <c r="BJ64" s="7">
        <v>54.669252656612002</v>
      </c>
      <c r="BK64" s="7">
        <v>55.633317475240503</v>
      </c>
      <c r="BL64" s="7">
        <v>56.570003616061598</v>
      </c>
    </row>
    <row r="65" spans="1:64">
      <c r="A65" s="7" t="s">
        <v>605</v>
      </c>
      <c r="B65" s="7" t="s">
        <v>606</v>
      </c>
      <c r="C65" s="7" t="s">
        <v>897</v>
      </c>
      <c r="D65" s="7" t="s">
        <v>898</v>
      </c>
      <c r="E65" s="7">
        <v>22.906272039568702</v>
      </c>
      <c r="F65" s="7">
        <v>23.203692503808298</v>
      </c>
      <c r="G65" s="7">
        <v>23.536547649242699</v>
      </c>
      <c r="H65" s="7">
        <v>23.872622939492299</v>
      </c>
      <c r="I65" s="7">
        <v>24.213874119495902</v>
      </c>
      <c r="J65" s="7">
        <v>24.5574735739863</v>
      </c>
      <c r="K65" s="7">
        <v>24.9042187407047</v>
      </c>
      <c r="L65" s="7">
        <v>25.255340797781599</v>
      </c>
      <c r="M65" s="7">
        <v>25.606259117748401</v>
      </c>
      <c r="N65" s="7">
        <v>25.961558218253199</v>
      </c>
      <c r="O65" s="7">
        <v>26.321570985196999</v>
      </c>
      <c r="P65" s="7">
        <v>26.702431318366699</v>
      </c>
      <c r="Q65" s="7">
        <v>27.1416989425589</v>
      </c>
      <c r="R65" s="7">
        <v>27.588492088847499</v>
      </c>
      <c r="S65" s="7">
        <v>28.0385283296891</v>
      </c>
      <c r="T65" s="7">
        <v>28.351104438539199</v>
      </c>
      <c r="U65" s="7">
        <v>28.7976948174129</v>
      </c>
      <c r="V65" s="7">
        <v>29.244048026096301</v>
      </c>
      <c r="W65" s="7">
        <v>29.697372344007899</v>
      </c>
      <c r="X65" s="7">
        <v>30.154083790593301</v>
      </c>
      <c r="Y65" s="7">
        <v>30.631714110903399</v>
      </c>
      <c r="Z65" s="7">
        <v>31.1204982975467</v>
      </c>
      <c r="AA65" s="7">
        <v>31.540710261320399</v>
      </c>
      <c r="AB65" s="7">
        <v>31.964493096937499</v>
      </c>
      <c r="AC65" s="7">
        <v>32.393173906787403</v>
      </c>
      <c r="AD65" s="7">
        <v>32.824954284620603</v>
      </c>
      <c r="AE65" s="7">
        <v>33.253854297590898</v>
      </c>
      <c r="AF65" s="7">
        <v>33.668945140628502</v>
      </c>
      <c r="AG65" s="7">
        <v>34.081399273490099</v>
      </c>
      <c r="AH65" s="7">
        <v>34.495066047987898</v>
      </c>
      <c r="AI65" s="7">
        <v>34.938377100559599</v>
      </c>
      <c r="AJ65" s="7">
        <v>35.307507366490299</v>
      </c>
      <c r="AK65" s="7">
        <v>35.660586646966898</v>
      </c>
      <c r="AL65" s="7">
        <v>36.007413418262203</v>
      </c>
      <c r="AM65" s="7">
        <v>36.353160002389203</v>
      </c>
      <c r="AN65" s="7">
        <v>36.693976263429001</v>
      </c>
      <c r="AO65" s="7">
        <v>37.027992914882702</v>
      </c>
      <c r="AP65" s="7">
        <v>37.356530331164699</v>
      </c>
      <c r="AQ65" s="7">
        <v>37.682262148425899</v>
      </c>
      <c r="AR65" s="7">
        <v>38.005341522809999</v>
      </c>
      <c r="AS65" s="7">
        <v>38.334072680091502</v>
      </c>
      <c r="AT65" s="7">
        <v>38.656985804009203</v>
      </c>
      <c r="AU65" s="7">
        <v>39.018390139066497</v>
      </c>
      <c r="AV65" s="7">
        <v>39.378768963369602</v>
      </c>
      <c r="AW65" s="7">
        <v>39.740900402682499</v>
      </c>
      <c r="AX65" s="7">
        <v>40.107260709803199</v>
      </c>
      <c r="AY65" s="7">
        <v>40.477091175600201</v>
      </c>
      <c r="AZ65" s="7">
        <v>40.849326378965998</v>
      </c>
      <c r="BA65" s="7">
        <v>41.229241563841803</v>
      </c>
      <c r="BB65" s="7">
        <v>41.613084088867701</v>
      </c>
      <c r="BC65" s="7">
        <v>41.999064285264303</v>
      </c>
      <c r="BD65" s="7">
        <v>42.377655548607102</v>
      </c>
      <c r="BE65" s="7">
        <v>42.758004502842603</v>
      </c>
      <c r="BF65" s="7">
        <v>43.142470345759698</v>
      </c>
      <c r="BG65" s="7">
        <v>43.530762284543897</v>
      </c>
      <c r="BH65" s="7">
        <v>43.9286533060884</v>
      </c>
      <c r="BI65" s="7">
        <v>44.326337616739899</v>
      </c>
      <c r="BJ65" s="7">
        <v>44.725498971552803</v>
      </c>
      <c r="BK65" s="7">
        <v>45.129600671586097</v>
      </c>
      <c r="BL65" s="7">
        <v>45.540796134885703</v>
      </c>
    </row>
    <row r="66" spans="1:64">
      <c r="A66" s="7" t="s">
        <v>607</v>
      </c>
      <c r="B66" s="7" t="s">
        <v>608</v>
      </c>
      <c r="C66" s="7" t="s">
        <v>897</v>
      </c>
      <c r="D66" s="7" t="s">
        <v>898</v>
      </c>
      <c r="E66" s="7">
        <v>22.573176121947199</v>
      </c>
      <c r="F66" s="7">
        <v>23.223081396092802</v>
      </c>
      <c r="G66" s="7">
        <v>23.749760895131601</v>
      </c>
      <c r="H66" s="7">
        <v>24.2139802212637</v>
      </c>
      <c r="I66" s="7">
        <v>24.688787314594499</v>
      </c>
      <c r="J66" s="7">
        <v>24.686647092868299</v>
      </c>
      <c r="K66" s="7">
        <v>24.682615137793402</v>
      </c>
      <c r="L66" s="7">
        <v>24.727240953857699</v>
      </c>
      <c r="M66" s="7">
        <v>24.7662926756548</v>
      </c>
      <c r="N66" s="7">
        <v>24.874872080949899</v>
      </c>
      <c r="O66" s="7">
        <v>24.9524690048063</v>
      </c>
      <c r="P66" s="7">
        <v>25.035748932910199</v>
      </c>
      <c r="Q66" s="7">
        <v>25.1389088132483</v>
      </c>
      <c r="R66" s="7">
        <v>25.300340231682501</v>
      </c>
      <c r="S66" s="7">
        <v>25.584624557454202</v>
      </c>
      <c r="T66" s="7">
        <v>25.7197510627132</v>
      </c>
      <c r="U66" s="7">
        <v>25.897856352145901</v>
      </c>
      <c r="V66" s="7">
        <v>26.086433425489201</v>
      </c>
      <c r="W66" s="7">
        <v>26.479739441674699</v>
      </c>
      <c r="X66" s="7">
        <v>27.091533305844202</v>
      </c>
      <c r="Y66" s="7">
        <v>27.730366462587799</v>
      </c>
      <c r="Z66" s="7">
        <v>28.3968558646337</v>
      </c>
      <c r="AA66" s="7">
        <v>29.060182304518499</v>
      </c>
      <c r="AB66" s="7">
        <v>29.632829141654099</v>
      </c>
      <c r="AC66" s="7">
        <v>30.221542948412001</v>
      </c>
      <c r="AD66" s="7">
        <v>30.8139547071255</v>
      </c>
      <c r="AE66" s="7">
        <v>31.422859572260698</v>
      </c>
      <c r="AF66" s="7">
        <v>32.0428793808492</v>
      </c>
      <c r="AG66" s="7">
        <v>32.6690469714476</v>
      </c>
      <c r="AH66" s="7">
        <v>33.308013522970498</v>
      </c>
      <c r="AI66" s="7">
        <v>33.957614118558801</v>
      </c>
      <c r="AJ66" s="7">
        <v>34.6492527249478</v>
      </c>
      <c r="AK66" s="7">
        <v>35.349914682484403</v>
      </c>
      <c r="AL66" s="7">
        <v>36.065524794224402</v>
      </c>
      <c r="AM66" s="7">
        <v>36.800363976169599</v>
      </c>
      <c r="AN66" s="7">
        <v>37.550064926531903</v>
      </c>
      <c r="AO66" s="7">
        <v>38.309573489006901</v>
      </c>
      <c r="AP66" s="7">
        <v>39.065560574651201</v>
      </c>
      <c r="AQ66" s="7">
        <v>39.835549493059098</v>
      </c>
      <c r="AR66" s="7">
        <v>40.6142900918816</v>
      </c>
      <c r="AS66" s="7">
        <v>41.420756257288403</v>
      </c>
      <c r="AT66" s="7">
        <v>42.412735194775102</v>
      </c>
      <c r="AU66" s="7">
        <v>43.497158655534498</v>
      </c>
      <c r="AV66" s="7">
        <v>44.582518802972302</v>
      </c>
      <c r="AW66" s="7">
        <v>45.670838917594303</v>
      </c>
      <c r="AX66" s="7">
        <v>46.755426180342099</v>
      </c>
      <c r="AY66" s="7">
        <v>47.809341687228397</v>
      </c>
      <c r="AZ66" s="7">
        <v>48.844311082439198</v>
      </c>
      <c r="BA66" s="7">
        <v>49.885701739957</v>
      </c>
      <c r="BB66" s="7">
        <v>50.917440962920701</v>
      </c>
      <c r="BC66" s="7">
        <v>51.945337432181098</v>
      </c>
      <c r="BD66" s="7">
        <v>52.876881588461501</v>
      </c>
      <c r="BE66" s="7">
        <v>53.7740094965433</v>
      </c>
      <c r="BF66" s="7">
        <v>54.663650143844698</v>
      </c>
      <c r="BG66" s="7">
        <v>55.5523754469137</v>
      </c>
      <c r="BH66" s="7">
        <v>56.438420957940899</v>
      </c>
      <c r="BI66" s="7">
        <v>57.321164865335497</v>
      </c>
      <c r="BJ66" s="7">
        <v>58.195513524977102</v>
      </c>
      <c r="BK66" s="7">
        <v>59.051875745762203</v>
      </c>
      <c r="BL66" s="7">
        <v>59.886532737078497</v>
      </c>
    </row>
    <row r="67" spans="1:64">
      <c r="A67" s="7" t="s">
        <v>609</v>
      </c>
      <c r="B67" s="7" t="s">
        <v>610</v>
      </c>
      <c r="C67" s="7" t="s">
        <v>897</v>
      </c>
      <c r="D67" s="7" t="s">
        <v>898</v>
      </c>
      <c r="E67" s="7">
        <v>45.740280667391701</v>
      </c>
      <c r="F67" s="7">
        <v>46.490071516098297</v>
      </c>
      <c r="G67" s="7">
        <v>47.237342001379602</v>
      </c>
      <c r="H67" s="7">
        <v>47.983363618859897</v>
      </c>
      <c r="I67" s="7">
        <v>48.727745962823001</v>
      </c>
      <c r="J67" s="7">
        <v>49.4863366027312</v>
      </c>
      <c r="K67" s="7">
        <v>50.230660179552601</v>
      </c>
      <c r="L67" s="7">
        <v>50.975686960276498</v>
      </c>
      <c r="M67" s="7">
        <v>51.718648709046597</v>
      </c>
      <c r="N67" s="7">
        <v>52.456609987991797</v>
      </c>
      <c r="O67" s="7">
        <v>53.182146037790702</v>
      </c>
      <c r="P67" s="7">
        <v>53.863598268072103</v>
      </c>
      <c r="Q67" s="7">
        <v>54.519343968296603</v>
      </c>
      <c r="R67" s="7">
        <v>55.170057731858101</v>
      </c>
      <c r="S67" s="7">
        <v>55.814313534796199</v>
      </c>
      <c r="T67" s="7">
        <v>56.4315163141151</v>
      </c>
      <c r="U67" s="7">
        <v>57.025613657322602</v>
      </c>
      <c r="V67" s="7">
        <v>57.600635911057601</v>
      </c>
      <c r="W67" s="7">
        <v>58.170156037034303</v>
      </c>
      <c r="X67" s="7">
        <v>58.657977642273899</v>
      </c>
      <c r="Y67" s="7">
        <v>59.053248639857998</v>
      </c>
      <c r="Z67" s="7">
        <v>59.561556970415602</v>
      </c>
      <c r="AA67" s="7">
        <v>60.111751732042897</v>
      </c>
      <c r="AB67" s="7">
        <v>60.6624753711342</v>
      </c>
      <c r="AC67" s="7">
        <v>61.223202187585102</v>
      </c>
      <c r="AD67" s="7">
        <v>61.767488412471103</v>
      </c>
      <c r="AE67" s="7">
        <v>62.259502287227797</v>
      </c>
      <c r="AF67" s="7">
        <v>62.726536154791603</v>
      </c>
      <c r="AG67" s="7">
        <v>63.192658109400902</v>
      </c>
      <c r="AH67" s="7">
        <v>63.522224628711498</v>
      </c>
      <c r="AI67" s="7">
        <v>63.685526124825699</v>
      </c>
      <c r="AJ67" s="7">
        <v>63.794367887110099</v>
      </c>
      <c r="AK67" s="7">
        <v>63.866641572126603</v>
      </c>
      <c r="AL67" s="7">
        <v>63.940918089481102</v>
      </c>
      <c r="AM67" s="7">
        <v>64.024998121146794</v>
      </c>
      <c r="AN67" s="7">
        <v>64.119853786615707</v>
      </c>
      <c r="AO67" s="7">
        <v>64.203413158471804</v>
      </c>
      <c r="AP67" s="7">
        <v>64.284775591128295</v>
      </c>
      <c r="AQ67" s="7">
        <v>64.369402405711199</v>
      </c>
      <c r="AR67" s="7">
        <v>64.461237775173004</v>
      </c>
      <c r="AS67" s="7">
        <v>64.563425343957803</v>
      </c>
      <c r="AT67" s="7">
        <v>64.688507714254797</v>
      </c>
      <c r="AU67" s="7">
        <v>64.836310819253995</v>
      </c>
      <c r="AV67" s="7">
        <v>65.011155072466707</v>
      </c>
      <c r="AW67" s="7">
        <v>65.1945350799447</v>
      </c>
      <c r="AX67" s="7">
        <v>65.382281583878196</v>
      </c>
      <c r="AY67" s="7">
        <v>65.571275604712497</v>
      </c>
      <c r="AZ67" s="7">
        <v>65.763201298815005</v>
      </c>
      <c r="BA67" s="7">
        <v>65.954135311278705</v>
      </c>
      <c r="BB67" s="7">
        <v>66.140180184033795</v>
      </c>
      <c r="BC67" s="7">
        <v>66.314644332985793</v>
      </c>
      <c r="BD67" s="7">
        <v>66.472242093561306</v>
      </c>
      <c r="BE67" s="7">
        <v>66.627644358113997</v>
      </c>
      <c r="BF67" s="7">
        <v>66.785676200237504</v>
      </c>
      <c r="BG67" s="7">
        <v>66.946664405162394</v>
      </c>
      <c r="BH67" s="7">
        <v>67.112014022087905</v>
      </c>
      <c r="BI67" s="7">
        <v>67.282007223866302</v>
      </c>
      <c r="BJ67" s="7">
        <v>67.456691528103804</v>
      </c>
      <c r="BK67" s="7">
        <v>67.635930602943702</v>
      </c>
      <c r="BL67" s="7">
        <v>67.818758029058699</v>
      </c>
    </row>
    <row r="68" spans="1:64">
      <c r="A68" s="7" t="s">
        <v>611</v>
      </c>
      <c r="B68" s="7" t="s">
        <v>612</v>
      </c>
      <c r="C68" s="7" t="s">
        <v>897</v>
      </c>
      <c r="D68" s="7" t="s">
        <v>898</v>
      </c>
      <c r="E68" s="7">
        <v>55.564965507515502</v>
      </c>
      <c r="F68" s="7">
        <v>56.097896869968402</v>
      </c>
      <c r="G68" s="7">
        <v>56.629185389001798</v>
      </c>
      <c r="H68" s="7">
        <v>57.185728887562497</v>
      </c>
      <c r="I68" s="7">
        <v>57.740473245767703</v>
      </c>
      <c r="J68" s="7">
        <v>58.303022797543697</v>
      </c>
      <c r="K68" s="7">
        <v>58.862925163550699</v>
      </c>
      <c r="L68" s="7">
        <v>59.409236800020402</v>
      </c>
      <c r="M68" s="7">
        <v>59.936528158611502</v>
      </c>
      <c r="N68" s="7">
        <v>60.434462630194602</v>
      </c>
      <c r="O68" s="7">
        <v>60.922382503029603</v>
      </c>
      <c r="P68" s="7">
        <v>61.395099080621499</v>
      </c>
      <c r="Q68" s="7">
        <v>61.858410126629401</v>
      </c>
      <c r="R68" s="7">
        <v>62.309140346326799</v>
      </c>
      <c r="S68" s="7">
        <v>62.750171727268302</v>
      </c>
      <c r="T68" s="7">
        <v>63.157844761629399</v>
      </c>
      <c r="U68" s="7">
        <v>63.540288835171197</v>
      </c>
      <c r="V68" s="7">
        <v>63.926395679141201</v>
      </c>
      <c r="W68" s="7">
        <v>64.316370680137396</v>
      </c>
      <c r="X68" s="7">
        <v>64.668570244171505</v>
      </c>
      <c r="Y68" s="7">
        <v>64.975588594920893</v>
      </c>
      <c r="Z68" s="7">
        <v>65.308875632622303</v>
      </c>
      <c r="AA68" s="7">
        <v>65.6094585283887</v>
      </c>
      <c r="AB68" s="7">
        <v>65.894532643859904</v>
      </c>
      <c r="AC68" s="7">
        <v>66.169973002628197</v>
      </c>
      <c r="AD68" s="7">
        <v>66.435955645127095</v>
      </c>
      <c r="AE68" s="7">
        <v>66.6970799435434</v>
      </c>
      <c r="AF68" s="7">
        <v>66.979581339403595</v>
      </c>
      <c r="AG68" s="7">
        <v>67.261828243654506</v>
      </c>
      <c r="AH68" s="7">
        <v>67.4632970707395</v>
      </c>
      <c r="AI68" s="7">
        <v>67.606314070685002</v>
      </c>
      <c r="AJ68" s="7">
        <v>67.738744163616204</v>
      </c>
      <c r="AK68" s="7">
        <v>67.846826548561793</v>
      </c>
      <c r="AL68" s="7">
        <v>67.945416155548799</v>
      </c>
      <c r="AM68" s="7">
        <v>68.056099218675499</v>
      </c>
      <c r="AN68" s="7">
        <v>68.172572913815699</v>
      </c>
      <c r="AO68" s="7">
        <v>68.282818792294705</v>
      </c>
      <c r="AP68" s="7">
        <v>68.389941487014198</v>
      </c>
      <c r="AQ68" s="7">
        <v>68.497810957666701</v>
      </c>
      <c r="AR68" s="7">
        <v>68.612853653148207</v>
      </c>
      <c r="AS68" s="7">
        <v>68.741534877551402</v>
      </c>
      <c r="AT68" s="7">
        <v>68.898576526758802</v>
      </c>
      <c r="AU68" s="7">
        <v>69.100204992599899</v>
      </c>
      <c r="AV68" s="7">
        <v>69.310814980788507</v>
      </c>
      <c r="AW68" s="7">
        <v>69.522897409080301</v>
      </c>
      <c r="AX68" s="7">
        <v>69.737063694396895</v>
      </c>
      <c r="AY68" s="7">
        <v>69.950222489211299</v>
      </c>
      <c r="AZ68" s="7">
        <v>70.1649922538288</v>
      </c>
      <c r="BA68" s="7">
        <v>70.376758085758595</v>
      </c>
      <c r="BB68" s="7">
        <v>70.577323503726106</v>
      </c>
      <c r="BC68" s="7">
        <v>70.7709963265239</v>
      </c>
      <c r="BD68" s="7">
        <v>70.946882189735106</v>
      </c>
      <c r="BE68" s="7">
        <v>71.121550759550701</v>
      </c>
      <c r="BF68" s="7">
        <v>71.293712243416394</v>
      </c>
      <c r="BG68" s="7">
        <v>71.465531132481601</v>
      </c>
      <c r="BH68" s="7">
        <v>71.644533282712302</v>
      </c>
      <c r="BI68" s="7">
        <v>71.828745080837095</v>
      </c>
      <c r="BJ68" s="7">
        <v>72.016667638825695</v>
      </c>
      <c r="BK68" s="7">
        <v>72.210192326627293</v>
      </c>
      <c r="BL68" s="7">
        <v>72.409148758917993</v>
      </c>
    </row>
    <row r="69" spans="1:64">
      <c r="A69" s="7" t="s">
        <v>359</v>
      </c>
      <c r="B69" s="7" t="s">
        <v>613</v>
      </c>
      <c r="C69" s="7" t="s">
        <v>897</v>
      </c>
      <c r="D69" s="7" t="s">
        <v>898</v>
      </c>
      <c r="E69" s="7">
        <v>33.878</v>
      </c>
      <c r="F69" s="7">
        <v>34.466000000000001</v>
      </c>
      <c r="G69" s="7">
        <v>35.06</v>
      </c>
      <c r="H69" s="7">
        <v>35.606000000000002</v>
      </c>
      <c r="I69" s="7">
        <v>36.122</v>
      </c>
      <c r="J69" s="7">
        <v>36.64</v>
      </c>
      <c r="K69" s="7">
        <v>37.161999999999999</v>
      </c>
      <c r="L69" s="7">
        <v>37.686</v>
      </c>
      <c r="M69" s="7">
        <v>38.215000000000003</v>
      </c>
      <c r="N69" s="7">
        <v>38.744</v>
      </c>
      <c r="O69" s="7">
        <v>39.277999999999999</v>
      </c>
      <c r="P69" s="7">
        <v>39.813000000000002</v>
      </c>
      <c r="Q69" s="7">
        <v>40.351999999999997</v>
      </c>
      <c r="R69" s="7">
        <v>40.892000000000003</v>
      </c>
      <c r="S69" s="7">
        <v>41.457000000000001</v>
      </c>
      <c r="T69" s="7">
        <v>42.363</v>
      </c>
      <c r="U69" s="7">
        <v>43.276000000000003</v>
      </c>
      <c r="V69" s="7">
        <v>44.191000000000003</v>
      </c>
      <c r="W69" s="7">
        <v>45.110999999999997</v>
      </c>
      <c r="X69" s="7">
        <v>46.033999999999999</v>
      </c>
      <c r="Y69" s="7">
        <v>46.960999999999999</v>
      </c>
      <c r="Z69" s="7">
        <v>47.887999999999998</v>
      </c>
      <c r="AA69" s="7">
        <v>48.817999999999998</v>
      </c>
      <c r="AB69" s="7">
        <v>49.658000000000001</v>
      </c>
      <c r="AC69" s="7">
        <v>50.438000000000002</v>
      </c>
      <c r="AD69" s="7">
        <v>51.215000000000003</v>
      </c>
      <c r="AE69" s="7">
        <v>51.993000000000002</v>
      </c>
      <c r="AF69" s="7">
        <v>52.768999999999998</v>
      </c>
      <c r="AG69" s="7">
        <v>53.545999999999999</v>
      </c>
      <c r="AH69" s="7">
        <v>54.317999999999998</v>
      </c>
      <c r="AI69" s="7">
        <v>55.09</v>
      </c>
      <c r="AJ69" s="7">
        <v>55.709000000000003</v>
      </c>
      <c r="AK69" s="7">
        <v>56.225999999999999</v>
      </c>
      <c r="AL69" s="7">
        <v>56.74</v>
      </c>
      <c r="AM69" s="7">
        <v>57.253999999999998</v>
      </c>
      <c r="AN69" s="7">
        <v>57.765999999999998</v>
      </c>
      <c r="AO69" s="7">
        <v>58.277000000000001</v>
      </c>
      <c r="AP69" s="7">
        <v>58.784999999999997</v>
      </c>
      <c r="AQ69" s="7">
        <v>59.290999999999997</v>
      </c>
      <c r="AR69" s="7">
        <v>59.795999999999999</v>
      </c>
      <c r="AS69" s="7">
        <v>60.298999999999999</v>
      </c>
      <c r="AT69" s="7">
        <v>60.798999999999999</v>
      </c>
      <c r="AU69" s="7">
        <v>61.118000000000002</v>
      </c>
      <c r="AV69" s="7">
        <v>61.316000000000003</v>
      </c>
      <c r="AW69" s="7">
        <v>61.514000000000003</v>
      </c>
      <c r="AX69" s="7">
        <v>61.710999999999999</v>
      </c>
      <c r="AY69" s="7">
        <v>61.906999999999996</v>
      </c>
      <c r="AZ69" s="7">
        <v>62.103999999999999</v>
      </c>
      <c r="BA69" s="7">
        <v>62.3</v>
      </c>
      <c r="BB69" s="7">
        <v>62.494999999999997</v>
      </c>
      <c r="BC69" s="7">
        <v>62.69</v>
      </c>
      <c r="BD69" s="7">
        <v>62.850999999999999</v>
      </c>
      <c r="BE69" s="7">
        <v>62.988</v>
      </c>
      <c r="BF69" s="7">
        <v>63.125</v>
      </c>
      <c r="BG69" s="7">
        <v>63.261000000000003</v>
      </c>
      <c r="BH69" s="7">
        <v>63.398000000000003</v>
      </c>
      <c r="BI69" s="7">
        <v>63.533999999999999</v>
      </c>
      <c r="BJ69" s="7">
        <v>63.67</v>
      </c>
      <c r="BK69" s="7">
        <v>63.820999999999998</v>
      </c>
      <c r="BL69" s="7">
        <v>63.985999999999997</v>
      </c>
    </row>
    <row r="70" spans="1:64">
      <c r="A70" s="7" t="s">
        <v>614</v>
      </c>
      <c r="B70" s="7" t="s">
        <v>615</v>
      </c>
      <c r="C70" s="7" t="s">
        <v>897</v>
      </c>
      <c r="D70" s="7" t="s">
        <v>898</v>
      </c>
      <c r="E70" s="7">
        <v>37.863999999999997</v>
      </c>
      <c r="F70" s="7">
        <v>38.271999999999998</v>
      </c>
      <c r="G70" s="7">
        <v>38.624000000000002</v>
      </c>
      <c r="H70" s="7">
        <v>38.976999999999997</v>
      </c>
      <c r="I70" s="7">
        <v>39.331000000000003</v>
      </c>
      <c r="J70" s="7">
        <v>39.686</v>
      </c>
      <c r="K70" s="7">
        <v>40.042000000000002</v>
      </c>
      <c r="L70" s="7">
        <v>40.399000000000001</v>
      </c>
      <c r="M70" s="7">
        <v>40.758000000000003</v>
      </c>
      <c r="N70" s="7">
        <v>41.116999999999997</v>
      </c>
      <c r="O70" s="7">
        <v>41.476999999999997</v>
      </c>
      <c r="P70" s="7">
        <v>41.838000000000001</v>
      </c>
      <c r="Q70" s="7">
        <v>42.2</v>
      </c>
      <c r="R70" s="7">
        <v>42.563000000000002</v>
      </c>
      <c r="S70" s="7">
        <v>42.926000000000002</v>
      </c>
      <c r="T70" s="7">
        <v>43.290999999999997</v>
      </c>
      <c r="U70" s="7">
        <v>43.655999999999999</v>
      </c>
      <c r="V70" s="7">
        <v>43.81</v>
      </c>
      <c r="W70" s="7">
        <v>43.826000000000001</v>
      </c>
      <c r="X70" s="7">
        <v>43.841999999999999</v>
      </c>
      <c r="Y70" s="7">
        <v>43.857999999999997</v>
      </c>
      <c r="Z70" s="7">
        <v>43.874000000000002</v>
      </c>
      <c r="AA70" s="7">
        <v>43.89</v>
      </c>
      <c r="AB70" s="7">
        <v>43.905999999999999</v>
      </c>
      <c r="AC70" s="7">
        <v>43.921999999999997</v>
      </c>
      <c r="AD70" s="7">
        <v>43.938000000000002</v>
      </c>
      <c r="AE70" s="7">
        <v>43.954000000000001</v>
      </c>
      <c r="AF70" s="7">
        <v>43.877000000000002</v>
      </c>
      <c r="AG70" s="7">
        <v>43.744</v>
      </c>
      <c r="AH70" s="7">
        <v>43.610999999999997</v>
      </c>
      <c r="AI70" s="7">
        <v>43.478000000000002</v>
      </c>
      <c r="AJ70" s="7">
        <v>43.344999999999999</v>
      </c>
      <c r="AK70" s="7">
        <v>43.212000000000003</v>
      </c>
      <c r="AL70" s="7">
        <v>43.079000000000001</v>
      </c>
      <c r="AM70" s="7">
        <v>42.945999999999998</v>
      </c>
      <c r="AN70" s="7">
        <v>42.814</v>
      </c>
      <c r="AO70" s="7">
        <v>42.680999999999997</v>
      </c>
      <c r="AP70" s="7">
        <v>42.658000000000001</v>
      </c>
      <c r="AQ70" s="7">
        <v>42.704000000000001</v>
      </c>
      <c r="AR70" s="7">
        <v>42.75</v>
      </c>
      <c r="AS70" s="7">
        <v>42.796999999999997</v>
      </c>
      <c r="AT70" s="7">
        <v>42.843000000000004</v>
      </c>
      <c r="AU70" s="7">
        <v>42.889000000000003</v>
      </c>
      <c r="AV70" s="7">
        <v>42.935000000000002</v>
      </c>
      <c r="AW70" s="7">
        <v>42.981000000000002</v>
      </c>
      <c r="AX70" s="7">
        <v>43.027000000000001</v>
      </c>
      <c r="AY70" s="7">
        <v>43.073</v>
      </c>
      <c r="AZ70" s="7">
        <v>43.078000000000003</v>
      </c>
      <c r="BA70" s="7">
        <v>43.058</v>
      </c>
      <c r="BB70" s="7">
        <v>43.039000000000001</v>
      </c>
      <c r="BC70" s="7">
        <v>43.018999999999998</v>
      </c>
      <c r="BD70" s="7">
        <v>43</v>
      </c>
      <c r="BE70" s="7">
        <v>42.945999999999998</v>
      </c>
      <c r="BF70" s="7">
        <v>42.893000000000001</v>
      </c>
      <c r="BG70" s="7">
        <v>42.838999999999999</v>
      </c>
      <c r="BH70" s="7">
        <v>42.784999999999997</v>
      </c>
      <c r="BI70" s="7">
        <v>42.731999999999999</v>
      </c>
      <c r="BJ70" s="7">
        <v>42.704999999999998</v>
      </c>
      <c r="BK70" s="7">
        <v>42.704000000000001</v>
      </c>
      <c r="BL70" s="7">
        <v>42.73</v>
      </c>
    </row>
    <row r="71" spans="1:64">
      <c r="A71" s="7" t="s">
        <v>616</v>
      </c>
      <c r="B71" s="7" t="s">
        <v>617</v>
      </c>
      <c r="C71" s="7" t="s">
        <v>897</v>
      </c>
      <c r="D71" s="7" t="s">
        <v>898</v>
      </c>
      <c r="E71" s="7">
        <v>62.090299578572598</v>
      </c>
      <c r="F71" s="7">
        <v>62.566322131493699</v>
      </c>
      <c r="G71" s="7">
        <v>63.055087898530502</v>
      </c>
      <c r="H71" s="7">
        <v>63.611369443561799</v>
      </c>
      <c r="I71" s="7">
        <v>64.166433608570898</v>
      </c>
      <c r="J71" s="7">
        <v>64.719695575437896</v>
      </c>
      <c r="K71" s="7">
        <v>65.270954711042293</v>
      </c>
      <c r="L71" s="7">
        <v>65.815035841312906</v>
      </c>
      <c r="M71" s="7">
        <v>66.311567570842797</v>
      </c>
      <c r="N71" s="7">
        <v>66.731785026212407</v>
      </c>
      <c r="O71" s="7">
        <v>67.141668729248906</v>
      </c>
      <c r="P71" s="7">
        <v>67.531519975576899</v>
      </c>
      <c r="Q71" s="7">
        <v>67.865418184289993</v>
      </c>
      <c r="R71" s="7">
        <v>68.177472672717997</v>
      </c>
      <c r="S71" s="7">
        <v>68.478129807814497</v>
      </c>
      <c r="T71" s="7">
        <v>68.731534555544201</v>
      </c>
      <c r="U71" s="7">
        <v>68.953863854413697</v>
      </c>
      <c r="V71" s="7">
        <v>69.196769652807902</v>
      </c>
      <c r="W71" s="7">
        <v>69.441029268725103</v>
      </c>
      <c r="X71" s="7">
        <v>69.683316851115507</v>
      </c>
      <c r="Y71" s="7">
        <v>69.923318542162207</v>
      </c>
      <c r="Z71" s="7">
        <v>70.161899457678501</v>
      </c>
      <c r="AA71" s="7">
        <v>70.317586324847895</v>
      </c>
      <c r="AB71" s="7">
        <v>70.426818417811603</v>
      </c>
      <c r="AC71" s="7">
        <v>70.495318324643506</v>
      </c>
      <c r="AD71" s="7">
        <v>70.548189463965102</v>
      </c>
      <c r="AE71" s="7">
        <v>70.637568796576105</v>
      </c>
      <c r="AF71" s="7">
        <v>70.806404248570203</v>
      </c>
      <c r="AG71" s="7">
        <v>70.965542782978105</v>
      </c>
      <c r="AH71" s="7">
        <v>71.073050096906897</v>
      </c>
      <c r="AI71" s="7">
        <v>71.220020180713107</v>
      </c>
      <c r="AJ71" s="7">
        <v>71.383073298844195</v>
      </c>
      <c r="AK71" s="7">
        <v>71.532008269429497</v>
      </c>
      <c r="AL71" s="7">
        <v>71.696198488584102</v>
      </c>
      <c r="AM71" s="7">
        <v>71.878575072182301</v>
      </c>
      <c r="AN71" s="7">
        <v>72.056333884966094</v>
      </c>
      <c r="AO71" s="7">
        <v>72.232275112382197</v>
      </c>
      <c r="AP71" s="7">
        <v>72.405895496819397</v>
      </c>
      <c r="AQ71" s="7">
        <v>72.577517415092998</v>
      </c>
      <c r="AR71" s="7">
        <v>72.753715263205606</v>
      </c>
      <c r="AS71" s="7">
        <v>72.942166379111697</v>
      </c>
      <c r="AT71" s="7">
        <v>73.147245092686603</v>
      </c>
      <c r="AU71" s="7">
        <v>73.390778715496594</v>
      </c>
      <c r="AV71" s="7">
        <v>73.641386169623402</v>
      </c>
      <c r="AW71" s="7">
        <v>73.8868795366417</v>
      </c>
      <c r="AX71" s="7">
        <v>74.129970214285706</v>
      </c>
      <c r="AY71" s="7">
        <v>74.367831950754507</v>
      </c>
      <c r="AZ71" s="7">
        <v>74.596628174974398</v>
      </c>
      <c r="BA71" s="7">
        <v>74.823148025172998</v>
      </c>
      <c r="BB71" s="7">
        <v>75.050890625531807</v>
      </c>
      <c r="BC71" s="7">
        <v>75.281698183002803</v>
      </c>
      <c r="BD71" s="7">
        <v>75.509022879626102</v>
      </c>
      <c r="BE71" s="7">
        <v>75.723693463469601</v>
      </c>
      <c r="BF71" s="7">
        <v>75.929121657805894</v>
      </c>
      <c r="BG71" s="7">
        <v>76.128099790490097</v>
      </c>
      <c r="BH71" s="7">
        <v>76.339261667739606</v>
      </c>
      <c r="BI71" s="7">
        <v>76.552969281731194</v>
      </c>
      <c r="BJ71" s="7">
        <v>76.769911219373199</v>
      </c>
      <c r="BK71" s="7">
        <v>76.991712851404898</v>
      </c>
      <c r="BL71" s="7">
        <v>77.217685720964795</v>
      </c>
    </row>
    <row r="72" spans="1:64">
      <c r="A72" s="7" t="s">
        <v>126</v>
      </c>
      <c r="B72" s="7" t="s">
        <v>618</v>
      </c>
      <c r="C72" s="7" t="s">
        <v>897</v>
      </c>
      <c r="D72" s="7" t="s">
        <v>898</v>
      </c>
      <c r="E72" s="7">
        <v>9.7989999999999995</v>
      </c>
      <c r="F72" s="7">
        <v>10.114000000000001</v>
      </c>
      <c r="G72" s="7">
        <v>10.438000000000001</v>
      </c>
      <c r="H72" s="7">
        <v>10.772</v>
      </c>
      <c r="I72" s="7">
        <v>11.115</v>
      </c>
      <c r="J72" s="7">
        <v>11.465999999999999</v>
      </c>
      <c r="K72" s="7">
        <v>11.827999999999999</v>
      </c>
      <c r="L72" s="7">
        <v>12.2</v>
      </c>
      <c r="M72" s="7">
        <v>12.358000000000001</v>
      </c>
      <c r="N72" s="7">
        <v>12.516999999999999</v>
      </c>
      <c r="O72" s="7">
        <v>12.678000000000001</v>
      </c>
      <c r="P72" s="7">
        <v>12.840999999999999</v>
      </c>
      <c r="Q72" s="7">
        <v>13.006</v>
      </c>
      <c r="R72" s="7">
        <v>13.173</v>
      </c>
      <c r="S72" s="7">
        <v>13.340999999999999</v>
      </c>
      <c r="T72" s="7">
        <v>13.510999999999999</v>
      </c>
      <c r="U72" s="7">
        <v>13.683999999999999</v>
      </c>
      <c r="V72" s="7">
        <v>13.856999999999999</v>
      </c>
      <c r="W72" s="7">
        <v>14.032999999999999</v>
      </c>
      <c r="X72" s="7">
        <v>14.211</v>
      </c>
      <c r="Y72" s="7">
        <v>14.39</v>
      </c>
      <c r="Z72" s="7">
        <v>14.571999999999999</v>
      </c>
      <c r="AA72" s="7">
        <v>14.755000000000001</v>
      </c>
      <c r="AB72" s="7">
        <v>14.94</v>
      </c>
      <c r="AC72" s="7">
        <v>15.182</v>
      </c>
      <c r="AD72" s="7">
        <v>15.757</v>
      </c>
      <c r="AE72" s="7">
        <v>16.350999999999999</v>
      </c>
      <c r="AF72" s="7">
        <v>16.962</v>
      </c>
      <c r="AG72" s="7">
        <v>17.591999999999999</v>
      </c>
      <c r="AH72" s="7">
        <v>18.239000000000001</v>
      </c>
      <c r="AI72" s="7">
        <v>18.905000000000001</v>
      </c>
      <c r="AJ72" s="7">
        <v>19.59</v>
      </c>
      <c r="AK72" s="7">
        <v>20.294</v>
      </c>
      <c r="AL72" s="7">
        <v>21.015000000000001</v>
      </c>
      <c r="AM72" s="7">
        <v>21.754999999999999</v>
      </c>
      <c r="AN72" s="7">
        <v>22.513999999999999</v>
      </c>
      <c r="AO72" s="7">
        <v>23.292999999999999</v>
      </c>
      <c r="AP72" s="7">
        <v>24.088000000000001</v>
      </c>
      <c r="AQ72" s="7">
        <v>24.902999999999999</v>
      </c>
      <c r="AR72" s="7">
        <v>25.734999999999999</v>
      </c>
      <c r="AS72" s="7">
        <v>26.587</v>
      </c>
      <c r="AT72" s="7">
        <v>27.454999999999998</v>
      </c>
      <c r="AU72" s="7">
        <v>28.341000000000001</v>
      </c>
      <c r="AV72" s="7">
        <v>29.244</v>
      </c>
      <c r="AW72" s="7">
        <v>30.164000000000001</v>
      </c>
      <c r="AX72" s="7">
        <v>31.099</v>
      </c>
      <c r="AY72" s="7">
        <v>32.051000000000002</v>
      </c>
      <c r="AZ72" s="7">
        <v>33.017000000000003</v>
      </c>
      <c r="BA72" s="7">
        <v>34</v>
      </c>
      <c r="BB72" s="7">
        <v>34.585000000000001</v>
      </c>
      <c r="BC72" s="7">
        <v>35.174999999999997</v>
      </c>
      <c r="BD72" s="7">
        <v>35.771000000000001</v>
      </c>
    </row>
    <row r="73" spans="1:64">
      <c r="A73" s="7" t="s">
        <v>434</v>
      </c>
      <c r="B73" s="7" t="s">
        <v>619</v>
      </c>
      <c r="C73" s="7" t="s">
        <v>897</v>
      </c>
      <c r="D73" s="7" t="s">
        <v>898</v>
      </c>
      <c r="E73" s="7">
        <v>56.567</v>
      </c>
      <c r="F73" s="7">
        <v>57.302999999999997</v>
      </c>
      <c r="G73" s="7">
        <v>58.308</v>
      </c>
      <c r="H73" s="7">
        <v>59.305999999999997</v>
      </c>
      <c r="I73" s="7">
        <v>60.298000000000002</v>
      </c>
      <c r="J73" s="7">
        <v>61.277999999999999</v>
      </c>
      <c r="K73" s="7">
        <v>62.250999999999998</v>
      </c>
      <c r="L73" s="7">
        <v>63.213999999999999</v>
      </c>
      <c r="M73" s="7">
        <v>64.168000000000006</v>
      </c>
      <c r="N73" s="7">
        <v>65.108000000000004</v>
      </c>
      <c r="O73" s="7">
        <v>66.037999999999997</v>
      </c>
      <c r="P73" s="7">
        <v>66.847999999999999</v>
      </c>
      <c r="Q73" s="7">
        <v>67.540999999999997</v>
      </c>
      <c r="R73" s="7">
        <v>68.224000000000004</v>
      </c>
      <c r="S73" s="7">
        <v>68.900999999999996</v>
      </c>
      <c r="T73" s="7">
        <v>69.569999999999993</v>
      </c>
      <c r="U73" s="7">
        <v>70.230999999999995</v>
      </c>
      <c r="V73" s="7">
        <v>70.882999999999996</v>
      </c>
      <c r="W73" s="7">
        <v>71.527000000000001</v>
      </c>
      <c r="X73" s="7">
        <v>72.162000000000006</v>
      </c>
      <c r="Y73" s="7">
        <v>72.789000000000001</v>
      </c>
      <c r="Z73" s="7">
        <v>73.278999999999996</v>
      </c>
      <c r="AA73" s="7">
        <v>73.515000000000001</v>
      </c>
      <c r="AB73" s="7">
        <v>73.748999999999995</v>
      </c>
      <c r="AC73" s="7">
        <v>73.981999999999999</v>
      </c>
      <c r="AD73" s="7">
        <v>74.212999999999994</v>
      </c>
      <c r="AE73" s="7">
        <v>74.444000000000003</v>
      </c>
      <c r="AF73" s="7">
        <v>74.673000000000002</v>
      </c>
      <c r="AG73" s="7">
        <v>74.900000000000006</v>
      </c>
      <c r="AH73" s="7">
        <v>75.126000000000005</v>
      </c>
      <c r="AI73" s="7">
        <v>75.350999999999999</v>
      </c>
      <c r="AJ73" s="7">
        <v>75.528000000000006</v>
      </c>
      <c r="AK73" s="7">
        <v>75.61</v>
      </c>
      <c r="AL73" s="7">
        <v>75.691999999999993</v>
      </c>
      <c r="AM73" s="7">
        <v>75.774000000000001</v>
      </c>
      <c r="AN73" s="7">
        <v>75.855999999999995</v>
      </c>
      <c r="AO73" s="7">
        <v>75.938000000000002</v>
      </c>
      <c r="AP73" s="7">
        <v>76.019000000000005</v>
      </c>
      <c r="AQ73" s="7">
        <v>76.099999999999994</v>
      </c>
      <c r="AR73" s="7">
        <v>76.180999999999997</v>
      </c>
      <c r="AS73" s="7">
        <v>76.262</v>
      </c>
      <c r="AT73" s="7">
        <v>76.343000000000004</v>
      </c>
      <c r="AU73" s="7">
        <v>76.533000000000001</v>
      </c>
      <c r="AV73" s="7">
        <v>76.778000000000006</v>
      </c>
      <c r="AW73" s="7">
        <v>77.022000000000006</v>
      </c>
      <c r="AX73" s="7">
        <v>77.263000000000005</v>
      </c>
      <c r="AY73" s="7">
        <v>77.501999999999995</v>
      </c>
      <c r="AZ73" s="7">
        <v>77.739999999999995</v>
      </c>
      <c r="BA73" s="7">
        <v>77.975999999999999</v>
      </c>
      <c r="BB73" s="7">
        <v>78.209999999999994</v>
      </c>
      <c r="BC73" s="7">
        <v>78.441999999999993</v>
      </c>
      <c r="BD73" s="7">
        <v>78.673000000000002</v>
      </c>
      <c r="BE73" s="7">
        <v>78.902000000000001</v>
      </c>
      <c r="BF73" s="7">
        <v>79.132999999999996</v>
      </c>
      <c r="BG73" s="7">
        <v>79.366</v>
      </c>
      <c r="BH73" s="7">
        <v>79.602000000000004</v>
      </c>
      <c r="BI73" s="7">
        <v>79.84</v>
      </c>
      <c r="BJ73" s="7">
        <v>80.08</v>
      </c>
      <c r="BK73" s="7">
        <v>80.320999999999998</v>
      </c>
      <c r="BL73" s="7">
        <v>80.564999999999998</v>
      </c>
    </row>
    <row r="74" spans="1:64">
      <c r="A74" s="7" t="s">
        <v>251</v>
      </c>
      <c r="B74" s="7" t="s">
        <v>620</v>
      </c>
      <c r="C74" s="7" t="s">
        <v>897</v>
      </c>
      <c r="D74" s="7" t="s">
        <v>898</v>
      </c>
      <c r="E74" s="7">
        <v>57.533000000000001</v>
      </c>
      <c r="F74" s="7">
        <v>58.304000000000002</v>
      </c>
      <c r="G74" s="7">
        <v>59.072000000000003</v>
      </c>
      <c r="H74" s="7">
        <v>59.835999999999999</v>
      </c>
      <c r="I74" s="7">
        <v>60.595999999999997</v>
      </c>
      <c r="J74" s="7">
        <v>61.347999999999999</v>
      </c>
      <c r="K74" s="7">
        <v>62.097000000000001</v>
      </c>
      <c r="L74" s="7">
        <v>62.838999999999999</v>
      </c>
      <c r="M74" s="7">
        <v>63.576999999999998</v>
      </c>
      <c r="N74" s="7">
        <v>64.307000000000002</v>
      </c>
      <c r="O74" s="7">
        <v>64.947000000000003</v>
      </c>
      <c r="P74" s="7">
        <v>65.483000000000004</v>
      </c>
      <c r="Q74" s="7">
        <v>66.016999999999996</v>
      </c>
      <c r="R74" s="7">
        <v>66.545000000000002</v>
      </c>
      <c r="S74" s="7">
        <v>67.069000000000003</v>
      </c>
      <c r="T74" s="7">
        <v>67.588999999999999</v>
      </c>
      <c r="U74" s="7">
        <v>68.105999999999995</v>
      </c>
      <c r="V74" s="7">
        <v>68.617000000000004</v>
      </c>
      <c r="W74" s="7">
        <v>69.123999999999995</v>
      </c>
      <c r="X74" s="7">
        <v>69.497</v>
      </c>
      <c r="Y74" s="7">
        <v>69.710999999999999</v>
      </c>
      <c r="Z74" s="7">
        <v>69.924000000000007</v>
      </c>
      <c r="AA74" s="7">
        <v>70.135999999999996</v>
      </c>
      <c r="AB74" s="7">
        <v>70.346999999999994</v>
      </c>
      <c r="AC74" s="7">
        <v>70.558000000000007</v>
      </c>
      <c r="AD74" s="7">
        <v>70.766999999999996</v>
      </c>
      <c r="AE74" s="7">
        <v>70.974999999999994</v>
      </c>
      <c r="AF74" s="7">
        <v>71.183000000000007</v>
      </c>
      <c r="AG74" s="7">
        <v>71.39</v>
      </c>
      <c r="AH74" s="7">
        <v>71.415000000000006</v>
      </c>
      <c r="AI74" s="7">
        <v>71.230999999999995</v>
      </c>
      <c r="AJ74" s="7">
        <v>71.046000000000006</v>
      </c>
      <c r="AK74" s="7">
        <v>70.86</v>
      </c>
      <c r="AL74" s="7">
        <v>70.674000000000007</v>
      </c>
      <c r="AM74" s="7">
        <v>70.486999999999995</v>
      </c>
      <c r="AN74" s="7">
        <v>70.3</v>
      </c>
      <c r="AO74" s="7">
        <v>70.111000000000004</v>
      </c>
      <c r="AP74" s="7">
        <v>69.923000000000002</v>
      </c>
      <c r="AQ74" s="7">
        <v>69.733000000000004</v>
      </c>
      <c r="AR74" s="7">
        <v>69.543000000000006</v>
      </c>
      <c r="AS74" s="7">
        <v>69.367999999999995</v>
      </c>
      <c r="AT74" s="7">
        <v>69.242000000000004</v>
      </c>
      <c r="AU74" s="7">
        <v>69.116</v>
      </c>
      <c r="AV74" s="7">
        <v>68.989000000000004</v>
      </c>
      <c r="AW74" s="7">
        <v>68.861999999999995</v>
      </c>
      <c r="AX74" s="7">
        <v>68.734999999999999</v>
      </c>
      <c r="AY74" s="7">
        <v>68.606999999999999</v>
      </c>
      <c r="AZ74" s="7">
        <v>68.478999999999999</v>
      </c>
      <c r="BA74" s="7">
        <v>68.350999999999999</v>
      </c>
      <c r="BB74" s="7">
        <v>68.222999999999999</v>
      </c>
      <c r="BC74" s="7">
        <v>68.093999999999994</v>
      </c>
      <c r="BD74" s="7">
        <v>67.965000000000003</v>
      </c>
      <c r="BE74" s="7">
        <v>67.974000000000004</v>
      </c>
      <c r="BF74" s="7">
        <v>68.122</v>
      </c>
      <c r="BG74" s="7">
        <v>68.269000000000005</v>
      </c>
      <c r="BH74" s="7">
        <v>68.415999999999997</v>
      </c>
      <c r="BI74" s="7">
        <v>68.563000000000002</v>
      </c>
      <c r="BJ74" s="7">
        <v>68.716999999999999</v>
      </c>
      <c r="BK74" s="7">
        <v>68.88</v>
      </c>
      <c r="BL74" s="7">
        <v>69.051000000000002</v>
      </c>
    </row>
    <row r="75" spans="1:64">
      <c r="A75" s="7" t="s">
        <v>305</v>
      </c>
      <c r="B75" s="7" t="s">
        <v>621</v>
      </c>
      <c r="C75" s="7" t="s">
        <v>897</v>
      </c>
      <c r="D75" s="7" t="s">
        <v>898</v>
      </c>
      <c r="E75" s="7">
        <v>6.4329999999999998</v>
      </c>
      <c r="F75" s="7">
        <v>6.65</v>
      </c>
      <c r="G75" s="7">
        <v>6.8739999999999997</v>
      </c>
      <c r="H75" s="7">
        <v>7.1040000000000001</v>
      </c>
      <c r="I75" s="7">
        <v>7.3419999999999996</v>
      </c>
      <c r="J75" s="7">
        <v>7.5869999999999997</v>
      </c>
      <c r="K75" s="7">
        <v>7.84</v>
      </c>
      <c r="L75" s="7">
        <v>8.1</v>
      </c>
      <c r="M75" s="7">
        <v>8.26</v>
      </c>
      <c r="N75" s="7">
        <v>8.4220000000000006</v>
      </c>
      <c r="O75" s="7">
        <v>8.5879999999999992</v>
      </c>
      <c r="P75" s="7">
        <v>8.7560000000000002</v>
      </c>
      <c r="Q75" s="7">
        <v>8.9280000000000008</v>
      </c>
      <c r="R75" s="7">
        <v>9.1020000000000003</v>
      </c>
      <c r="S75" s="7">
        <v>9.2789999999999999</v>
      </c>
      <c r="T75" s="7">
        <v>9.4600000000000009</v>
      </c>
      <c r="U75" s="7">
        <v>9.6440000000000001</v>
      </c>
      <c r="V75" s="7">
        <v>9.83</v>
      </c>
      <c r="W75" s="7">
        <v>10.02</v>
      </c>
      <c r="X75" s="7">
        <v>10.214</v>
      </c>
      <c r="Y75" s="7">
        <v>10.41</v>
      </c>
      <c r="Z75" s="7">
        <v>10.61</v>
      </c>
      <c r="AA75" s="7">
        <v>10.813000000000001</v>
      </c>
      <c r="AB75" s="7">
        <v>11.02</v>
      </c>
      <c r="AC75" s="7">
        <v>11.231999999999999</v>
      </c>
      <c r="AD75" s="7">
        <v>11.452999999999999</v>
      </c>
      <c r="AE75" s="7">
        <v>11.679</v>
      </c>
      <c r="AF75" s="7">
        <v>11.909000000000001</v>
      </c>
      <c r="AG75" s="7">
        <v>12.143000000000001</v>
      </c>
      <c r="AH75" s="7">
        <v>12.38</v>
      </c>
      <c r="AI75" s="7">
        <v>12.621</v>
      </c>
      <c r="AJ75" s="7">
        <v>12.867000000000001</v>
      </c>
      <c r="AK75" s="7">
        <v>13.116</v>
      </c>
      <c r="AL75" s="7">
        <v>13.37</v>
      </c>
      <c r="AM75" s="7">
        <v>13.627000000000001</v>
      </c>
      <c r="AN75" s="7">
        <v>13.827</v>
      </c>
      <c r="AO75" s="7">
        <v>14.006</v>
      </c>
      <c r="AP75" s="7">
        <v>14.186</v>
      </c>
      <c r="AQ75" s="7">
        <v>14.369</v>
      </c>
      <c r="AR75" s="7">
        <v>14.553000000000001</v>
      </c>
      <c r="AS75" s="7">
        <v>14.74</v>
      </c>
      <c r="AT75" s="7">
        <v>14.927</v>
      </c>
      <c r="AU75" s="7">
        <v>15.118</v>
      </c>
      <c r="AV75" s="7">
        <v>15.31</v>
      </c>
      <c r="AW75" s="7">
        <v>15.504</v>
      </c>
      <c r="AX75" s="7">
        <v>15.7</v>
      </c>
      <c r="AY75" s="7">
        <v>15.898999999999999</v>
      </c>
      <c r="AZ75" s="7">
        <v>16.116</v>
      </c>
      <c r="BA75" s="7">
        <v>16.510000000000002</v>
      </c>
      <c r="BB75" s="7">
        <v>16.91</v>
      </c>
      <c r="BC75" s="7">
        <v>17.318999999999999</v>
      </c>
      <c r="BD75" s="7">
        <v>17.734999999999999</v>
      </c>
      <c r="BE75" s="7">
        <v>18.16</v>
      </c>
      <c r="BF75" s="7">
        <v>18.574999999999999</v>
      </c>
      <c r="BG75" s="7">
        <v>18.998000000000001</v>
      </c>
      <c r="BH75" s="7">
        <v>19.428000000000001</v>
      </c>
      <c r="BI75" s="7">
        <v>19.866</v>
      </c>
      <c r="BJ75" s="7">
        <v>20.309999999999999</v>
      </c>
      <c r="BK75" s="7">
        <v>20.763000000000002</v>
      </c>
      <c r="BL75" s="7">
        <v>21.225000000000001</v>
      </c>
    </row>
    <row r="76" spans="1:64">
      <c r="A76" s="7" t="s">
        <v>622</v>
      </c>
      <c r="B76" s="7" t="s">
        <v>623</v>
      </c>
      <c r="C76" s="7" t="s">
        <v>897</v>
      </c>
      <c r="D76" s="7" t="s">
        <v>898</v>
      </c>
      <c r="E76" s="7">
        <v>58.677641075578101</v>
      </c>
      <c r="F76" s="7">
        <v>59.217403739379797</v>
      </c>
      <c r="G76" s="7">
        <v>59.753803154667096</v>
      </c>
      <c r="H76" s="7">
        <v>60.339770135005999</v>
      </c>
      <c r="I76" s="7">
        <v>60.924648069460297</v>
      </c>
      <c r="J76" s="7">
        <v>61.512393319131</v>
      </c>
      <c r="K76" s="7">
        <v>62.083841085565403</v>
      </c>
      <c r="L76" s="7">
        <v>62.622248200844801</v>
      </c>
      <c r="M76" s="7">
        <v>63.126205283615398</v>
      </c>
      <c r="N76" s="7">
        <v>63.578371177366598</v>
      </c>
      <c r="O76" s="7">
        <v>64.023974854978107</v>
      </c>
      <c r="P76" s="7">
        <v>64.469023524974105</v>
      </c>
      <c r="Q76" s="7">
        <v>64.8794251459462</v>
      </c>
      <c r="R76" s="7">
        <v>65.271374343814102</v>
      </c>
      <c r="S76" s="7">
        <v>65.651210956693802</v>
      </c>
      <c r="T76" s="7">
        <v>65.988187015678704</v>
      </c>
      <c r="U76" s="7">
        <v>66.295996524920994</v>
      </c>
      <c r="V76" s="7">
        <v>66.622724416654094</v>
      </c>
      <c r="W76" s="7">
        <v>66.958439694762504</v>
      </c>
      <c r="X76" s="7">
        <v>67.282276490313606</v>
      </c>
      <c r="Y76" s="7">
        <v>67.590372898489207</v>
      </c>
      <c r="Z76" s="7">
        <v>67.862259371763898</v>
      </c>
      <c r="AA76" s="7">
        <v>68.059212011551693</v>
      </c>
      <c r="AB76" s="7">
        <v>68.222584754818001</v>
      </c>
      <c r="AC76" s="7">
        <v>68.356444260779298</v>
      </c>
      <c r="AD76" s="7">
        <v>68.479982612159205</v>
      </c>
      <c r="AE76" s="7">
        <v>68.630737617079305</v>
      </c>
      <c r="AF76" s="7">
        <v>68.840056647933906</v>
      </c>
      <c r="AG76" s="7">
        <v>69.0450584987166</v>
      </c>
      <c r="AH76" s="7">
        <v>69.199251261223694</v>
      </c>
      <c r="AI76" s="7">
        <v>69.368943874908595</v>
      </c>
      <c r="AJ76" s="7">
        <v>69.559145722582002</v>
      </c>
      <c r="AK76" s="7">
        <v>69.715990837321897</v>
      </c>
      <c r="AL76" s="7">
        <v>69.8457596989455</v>
      </c>
      <c r="AM76" s="7">
        <v>69.986102137974797</v>
      </c>
      <c r="AN76" s="7">
        <v>70.126879295454103</v>
      </c>
      <c r="AO76" s="7">
        <v>70.266831194140195</v>
      </c>
      <c r="AP76" s="7">
        <v>70.401520792099902</v>
      </c>
      <c r="AQ76" s="7">
        <v>70.533130756597402</v>
      </c>
      <c r="AR76" s="7">
        <v>70.669728413735299</v>
      </c>
      <c r="AS76" s="7">
        <v>70.825711552512303</v>
      </c>
      <c r="AT76" s="7">
        <v>71.012221828713294</v>
      </c>
      <c r="AU76" s="7">
        <v>71.240383197792994</v>
      </c>
      <c r="AV76" s="7">
        <v>71.462747948895597</v>
      </c>
      <c r="AW76" s="7">
        <v>71.681105695360003</v>
      </c>
      <c r="AX76" s="7">
        <v>71.899930791321694</v>
      </c>
      <c r="AY76" s="7">
        <v>72.116648613449499</v>
      </c>
      <c r="AZ76" s="7">
        <v>72.336398640141496</v>
      </c>
      <c r="BA76" s="7">
        <v>72.55503097159</v>
      </c>
      <c r="BB76" s="7">
        <v>72.763411225378107</v>
      </c>
      <c r="BC76" s="7">
        <v>72.972326237245696</v>
      </c>
      <c r="BD76" s="7">
        <v>73.1680576728495</v>
      </c>
      <c r="BE76" s="7">
        <v>73.356888175992495</v>
      </c>
      <c r="BF76" s="7">
        <v>73.539405858308299</v>
      </c>
      <c r="BG76" s="7">
        <v>73.717848759146804</v>
      </c>
      <c r="BH76" s="7">
        <v>73.908184104489905</v>
      </c>
      <c r="BI76" s="7">
        <v>74.105073357412493</v>
      </c>
      <c r="BJ76" s="7">
        <v>74.306868613472005</v>
      </c>
      <c r="BK76" s="7">
        <v>74.514957950987394</v>
      </c>
      <c r="BL76" s="7">
        <v>74.729521321510106</v>
      </c>
    </row>
    <row r="77" spans="1:64">
      <c r="A77" s="7" t="s">
        <v>624</v>
      </c>
      <c r="B77" s="7" t="s">
        <v>625</v>
      </c>
      <c r="C77" s="7" t="s">
        <v>897</v>
      </c>
      <c r="D77" s="7" t="s">
        <v>898</v>
      </c>
      <c r="E77" s="7">
        <v>18.178681006018099</v>
      </c>
      <c r="F77" s="7">
        <v>18.6236535408927</v>
      </c>
      <c r="G77" s="7">
        <v>19.069145168743098</v>
      </c>
      <c r="H77" s="7">
        <v>19.529285004370699</v>
      </c>
      <c r="I77" s="7">
        <v>19.9980808278581</v>
      </c>
      <c r="J77" s="7">
        <v>20.490298531794501</v>
      </c>
      <c r="K77" s="7">
        <v>20.979644580738999</v>
      </c>
      <c r="L77" s="7">
        <v>21.478387925599701</v>
      </c>
      <c r="M77" s="7">
        <v>21.98507681321</v>
      </c>
      <c r="N77" s="7">
        <v>22.497677378549099</v>
      </c>
      <c r="O77" s="7">
        <v>23.0155245000728</v>
      </c>
      <c r="P77" s="7">
        <v>23.578319568139499</v>
      </c>
      <c r="Q77" s="7">
        <v>24.124188011582699</v>
      </c>
      <c r="R77" s="7">
        <v>24.651218837605601</v>
      </c>
      <c r="S77" s="7">
        <v>25.1126589294166</v>
      </c>
      <c r="T77" s="7">
        <v>25.5698723171724</v>
      </c>
      <c r="U77" s="7">
        <v>26.020866024469498</v>
      </c>
      <c r="V77" s="7">
        <v>26.454040236040001</v>
      </c>
      <c r="W77" s="7">
        <v>26.874333446625599</v>
      </c>
      <c r="X77" s="7">
        <v>27.279438607826499</v>
      </c>
      <c r="Y77" s="7">
        <v>27.696806103095401</v>
      </c>
      <c r="Z77" s="7">
        <v>28.193667084825599</v>
      </c>
      <c r="AA77" s="7">
        <v>28.696268003268202</v>
      </c>
      <c r="AB77" s="7">
        <v>29.2436438283525</v>
      </c>
      <c r="AC77" s="7">
        <v>29.8476853509287</v>
      </c>
      <c r="AD77" s="7">
        <v>30.463583466896601</v>
      </c>
      <c r="AE77" s="7">
        <v>31.0778627238235</v>
      </c>
      <c r="AF77" s="7">
        <v>31.690741021295601</v>
      </c>
      <c r="AG77" s="7">
        <v>32.272675168081904</v>
      </c>
      <c r="AH77" s="7">
        <v>32.819072159150203</v>
      </c>
      <c r="AI77" s="7">
        <v>33.543792657731302</v>
      </c>
      <c r="AJ77" s="7">
        <v>33.968485211653601</v>
      </c>
      <c r="AK77" s="7">
        <v>34.361679107437503</v>
      </c>
      <c r="AL77" s="7">
        <v>34.720977103037796</v>
      </c>
      <c r="AM77" s="7">
        <v>35.023076155253001</v>
      </c>
      <c r="AN77" s="7">
        <v>35.336427731168698</v>
      </c>
      <c r="AO77" s="7">
        <v>35.659686823060703</v>
      </c>
      <c r="AP77" s="7">
        <v>36.0068819319727</v>
      </c>
      <c r="AQ77" s="7">
        <v>36.3538179422819</v>
      </c>
      <c r="AR77" s="7">
        <v>36.704023458487697</v>
      </c>
      <c r="AS77" s="7">
        <v>37.051810653026301</v>
      </c>
      <c r="AT77" s="7">
        <v>37.484731329280002</v>
      </c>
      <c r="AU77" s="7">
        <v>37.902657854695697</v>
      </c>
      <c r="AV77" s="7">
        <v>38.315099598386503</v>
      </c>
      <c r="AW77" s="7">
        <v>38.717196194633203</v>
      </c>
      <c r="AX77" s="7">
        <v>39.119647716764199</v>
      </c>
      <c r="AY77" s="7">
        <v>39.520152972151301</v>
      </c>
      <c r="AZ77" s="7">
        <v>39.854807197171702</v>
      </c>
      <c r="BA77" s="7">
        <v>40.280986314408899</v>
      </c>
      <c r="BB77" s="7">
        <v>40.7142005858678</v>
      </c>
      <c r="BC77" s="7">
        <v>41.161330476546098</v>
      </c>
      <c r="BD77" s="7">
        <v>41.575654338757303</v>
      </c>
      <c r="BE77" s="7">
        <v>41.9796083576515</v>
      </c>
      <c r="BF77" s="7">
        <v>42.388450847641998</v>
      </c>
      <c r="BG77" s="7">
        <v>42.794989047664501</v>
      </c>
      <c r="BH77" s="7">
        <v>43.236823193128998</v>
      </c>
      <c r="BI77" s="7">
        <v>43.664211647920901</v>
      </c>
      <c r="BJ77" s="7">
        <v>44.0835643051131</v>
      </c>
      <c r="BK77" s="7">
        <v>44.507572432865402</v>
      </c>
      <c r="BL77" s="7">
        <v>44.950068569803697</v>
      </c>
    </row>
    <row r="78" spans="1:64">
      <c r="A78" s="7" t="s">
        <v>257</v>
      </c>
      <c r="B78" s="7" t="s">
        <v>626</v>
      </c>
      <c r="C78" s="7" t="s">
        <v>897</v>
      </c>
      <c r="D78" s="7" t="s">
        <v>898</v>
      </c>
      <c r="E78" s="7">
        <v>55.29</v>
      </c>
      <c r="F78" s="7">
        <v>56.320999999999998</v>
      </c>
      <c r="G78" s="7">
        <v>57.161999999999999</v>
      </c>
      <c r="H78" s="7">
        <v>57.997999999999998</v>
      </c>
      <c r="I78" s="7">
        <v>58.832000000000001</v>
      </c>
      <c r="J78" s="7">
        <v>59.658000000000001</v>
      </c>
      <c r="K78" s="7">
        <v>60.48</v>
      </c>
      <c r="L78" s="7">
        <v>61.295000000000002</v>
      </c>
      <c r="M78" s="7">
        <v>62.106000000000002</v>
      </c>
      <c r="N78" s="7">
        <v>62.908000000000001</v>
      </c>
      <c r="O78" s="7">
        <v>63.704000000000001</v>
      </c>
      <c r="P78" s="7">
        <v>64.522999999999996</v>
      </c>
      <c r="Q78" s="7">
        <v>65.366</v>
      </c>
      <c r="R78" s="7">
        <v>66.197000000000003</v>
      </c>
      <c r="S78" s="7">
        <v>67.019000000000005</v>
      </c>
      <c r="T78" s="7">
        <v>67.831000000000003</v>
      </c>
      <c r="U78" s="7">
        <v>68.634</v>
      </c>
      <c r="V78" s="7">
        <v>69.423000000000002</v>
      </c>
      <c r="W78" s="7">
        <v>70.201999999999998</v>
      </c>
      <c r="X78" s="7">
        <v>70.97</v>
      </c>
      <c r="Y78" s="7">
        <v>71.727000000000004</v>
      </c>
      <c r="Z78" s="7">
        <v>72.528000000000006</v>
      </c>
      <c r="AA78" s="7">
        <v>73.373000000000005</v>
      </c>
      <c r="AB78" s="7">
        <v>74.201999999999998</v>
      </c>
      <c r="AC78" s="7">
        <v>75.015000000000001</v>
      </c>
      <c r="AD78" s="7">
        <v>75.808000000000007</v>
      </c>
      <c r="AE78" s="7">
        <v>76.566999999999993</v>
      </c>
      <c r="AF78" s="7">
        <v>77.290999999999997</v>
      </c>
      <c r="AG78" s="7">
        <v>78</v>
      </c>
      <c r="AH78" s="7">
        <v>78.691000000000003</v>
      </c>
      <c r="AI78" s="7">
        <v>79.367000000000004</v>
      </c>
      <c r="AJ78" s="7">
        <v>79.843000000000004</v>
      </c>
      <c r="AK78" s="7">
        <v>80.128</v>
      </c>
      <c r="AL78" s="7">
        <v>80.409000000000006</v>
      </c>
      <c r="AM78" s="7">
        <v>80.688000000000002</v>
      </c>
      <c r="AN78" s="7">
        <v>80.962999999999994</v>
      </c>
      <c r="AO78" s="7">
        <v>81.222999999999999</v>
      </c>
      <c r="AP78" s="7">
        <v>81.465999999999994</v>
      </c>
      <c r="AQ78" s="7">
        <v>81.706999999999994</v>
      </c>
      <c r="AR78" s="7">
        <v>81.945999999999998</v>
      </c>
      <c r="AS78" s="7">
        <v>82.183000000000007</v>
      </c>
      <c r="AT78" s="7">
        <v>82.367999999999995</v>
      </c>
      <c r="AU78" s="7">
        <v>82.503</v>
      </c>
      <c r="AV78" s="7">
        <v>82.638000000000005</v>
      </c>
      <c r="AW78" s="7">
        <v>82.772000000000006</v>
      </c>
      <c r="AX78" s="7">
        <v>82.905000000000001</v>
      </c>
      <c r="AY78" s="7">
        <v>83.037000000000006</v>
      </c>
      <c r="AZ78" s="7">
        <v>83.168000000000006</v>
      </c>
      <c r="BA78" s="7">
        <v>83.299000000000007</v>
      </c>
      <c r="BB78" s="7">
        <v>83.429000000000002</v>
      </c>
      <c r="BC78" s="7">
        <v>83.77</v>
      </c>
      <c r="BD78" s="7">
        <v>84.313000000000002</v>
      </c>
      <c r="BE78" s="7">
        <v>84.840999999999994</v>
      </c>
      <c r="BF78" s="7">
        <v>85.125</v>
      </c>
      <c r="BG78" s="7">
        <v>85.174999999999997</v>
      </c>
      <c r="BH78" s="7">
        <v>85.224999999999994</v>
      </c>
      <c r="BI78" s="7">
        <v>85.275000000000006</v>
      </c>
      <c r="BJ78" s="7">
        <v>85.325000000000003</v>
      </c>
      <c r="BK78" s="7">
        <v>85.382000000000005</v>
      </c>
      <c r="BL78" s="7">
        <v>85.445999999999998</v>
      </c>
    </row>
    <row r="79" spans="1:64">
      <c r="A79" s="7" t="s">
        <v>72</v>
      </c>
      <c r="B79" s="7" t="s">
        <v>627</v>
      </c>
      <c r="C79" s="7" t="s">
        <v>897</v>
      </c>
      <c r="D79" s="7" t="s">
        <v>898</v>
      </c>
      <c r="E79" s="7">
        <v>29.681000000000001</v>
      </c>
      <c r="F79" s="7">
        <v>30.248000000000001</v>
      </c>
      <c r="G79" s="7">
        <v>30.823</v>
      </c>
      <c r="H79" s="7">
        <v>31.402999999999999</v>
      </c>
      <c r="I79" s="7">
        <v>31.991</v>
      </c>
      <c r="J79" s="7">
        <v>32.582000000000001</v>
      </c>
      <c r="K79" s="7">
        <v>33.18</v>
      </c>
      <c r="L79" s="7">
        <v>33.603999999999999</v>
      </c>
      <c r="M79" s="7">
        <v>33.987000000000002</v>
      </c>
      <c r="N79" s="7">
        <v>34.371000000000002</v>
      </c>
      <c r="O79" s="7">
        <v>34.758000000000003</v>
      </c>
      <c r="P79" s="7">
        <v>35.146999999999998</v>
      </c>
      <c r="Q79" s="7">
        <v>35.537999999999997</v>
      </c>
      <c r="R79" s="7">
        <v>35.93</v>
      </c>
      <c r="S79" s="7">
        <v>36.323999999999998</v>
      </c>
      <c r="T79" s="7">
        <v>36.720999999999997</v>
      </c>
      <c r="U79" s="7">
        <v>37.119</v>
      </c>
      <c r="V79" s="7">
        <v>37.319000000000003</v>
      </c>
      <c r="W79" s="7">
        <v>37.469000000000001</v>
      </c>
      <c r="X79" s="7">
        <v>37.619</v>
      </c>
      <c r="Y79" s="7">
        <v>37.768999999999998</v>
      </c>
      <c r="Z79" s="7">
        <v>37.918999999999997</v>
      </c>
      <c r="AA79" s="7">
        <v>38.07</v>
      </c>
      <c r="AB79" s="7">
        <v>38.220999999999997</v>
      </c>
      <c r="AC79" s="7">
        <v>38.372</v>
      </c>
      <c r="AD79" s="7">
        <v>38.523000000000003</v>
      </c>
      <c r="AE79" s="7">
        <v>38.674999999999997</v>
      </c>
      <c r="AF79" s="7">
        <v>39.326999999999998</v>
      </c>
      <c r="AG79" s="7">
        <v>40.085000000000001</v>
      </c>
      <c r="AH79" s="7">
        <v>40.844999999999999</v>
      </c>
      <c r="AI79" s="7">
        <v>41.610999999999997</v>
      </c>
      <c r="AJ79" s="7">
        <v>42.381</v>
      </c>
      <c r="AK79" s="7">
        <v>43.155999999999999</v>
      </c>
      <c r="AL79" s="7">
        <v>43.933</v>
      </c>
      <c r="AM79" s="7">
        <v>44.713000000000001</v>
      </c>
      <c r="AN79" s="7">
        <v>45.496000000000002</v>
      </c>
      <c r="AO79" s="7">
        <v>46.281999999999996</v>
      </c>
      <c r="AP79" s="7">
        <v>46.731999999999999</v>
      </c>
      <c r="AQ79" s="7">
        <v>47.122999999999998</v>
      </c>
      <c r="AR79" s="7">
        <v>47.515000000000001</v>
      </c>
      <c r="AS79" s="7">
        <v>47.908000000000001</v>
      </c>
      <c r="AT79" s="7">
        <v>48.3</v>
      </c>
      <c r="AU79" s="7">
        <v>48.692</v>
      </c>
      <c r="AV79" s="7">
        <v>49.085000000000001</v>
      </c>
      <c r="AW79" s="7">
        <v>49.478999999999999</v>
      </c>
      <c r="AX79" s="7">
        <v>49.871000000000002</v>
      </c>
      <c r="AY79" s="7">
        <v>50.264000000000003</v>
      </c>
      <c r="AZ79" s="7">
        <v>50.656999999999996</v>
      </c>
      <c r="BA79" s="7">
        <v>51.146000000000001</v>
      </c>
      <c r="BB79" s="7">
        <v>51.658000000000001</v>
      </c>
      <c r="BC79" s="7">
        <v>52.170999999999999</v>
      </c>
      <c r="BD79" s="7">
        <v>52.683</v>
      </c>
      <c r="BE79" s="7">
        <v>53.195999999999998</v>
      </c>
      <c r="BF79" s="7">
        <v>53.706000000000003</v>
      </c>
      <c r="BG79" s="7">
        <v>54.216000000000001</v>
      </c>
      <c r="BH79" s="7">
        <v>54.725999999999999</v>
      </c>
      <c r="BI79" s="7">
        <v>55.234999999999999</v>
      </c>
      <c r="BJ79" s="7">
        <v>55.741999999999997</v>
      </c>
      <c r="BK79" s="7">
        <v>56.247999999999998</v>
      </c>
      <c r="BL79" s="7">
        <v>56.75</v>
      </c>
    </row>
    <row r="80" spans="1:64">
      <c r="A80" s="7" t="s">
        <v>440</v>
      </c>
      <c r="B80" s="7" t="s">
        <v>628</v>
      </c>
      <c r="C80" s="7" t="s">
        <v>897</v>
      </c>
      <c r="D80" s="7" t="s">
        <v>898</v>
      </c>
      <c r="E80" s="7">
        <v>61.88</v>
      </c>
      <c r="F80" s="7">
        <v>62.606999999999999</v>
      </c>
      <c r="G80" s="7">
        <v>63.488999999999997</v>
      </c>
      <c r="H80" s="7">
        <v>64.701999999999998</v>
      </c>
      <c r="I80" s="7">
        <v>65.897999999999996</v>
      </c>
      <c r="J80" s="7">
        <v>67.070999999999998</v>
      </c>
      <c r="K80" s="7">
        <v>68.224999999999994</v>
      </c>
      <c r="L80" s="7">
        <v>69.356999999999999</v>
      </c>
      <c r="M80" s="7">
        <v>70.238</v>
      </c>
      <c r="N80" s="7">
        <v>70.647999999999996</v>
      </c>
      <c r="O80" s="7">
        <v>71.055000000000007</v>
      </c>
      <c r="P80" s="7">
        <v>71.459000000000003</v>
      </c>
      <c r="Q80" s="7">
        <v>71.86</v>
      </c>
      <c r="R80" s="7">
        <v>72.256</v>
      </c>
      <c r="S80" s="7">
        <v>72.650000000000006</v>
      </c>
      <c r="T80" s="7">
        <v>72.926000000000002</v>
      </c>
      <c r="U80" s="7">
        <v>72.997</v>
      </c>
      <c r="V80" s="7">
        <v>73.067999999999998</v>
      </c>
      <c r="W80" s="7">
        <v>73.14</v>
      </c>
      <c r="X80" s="7">
        <v>73.210999999999999</v>
      </c>
      <c r="Y80" s="7">
        <v>73.281999999999996</v>
      </c>
      <c r="Z80" s="7">
        <v>73.352000000000004</v>
      </c>
      <c r="AA80" s="7">
        <v>73.424999999999997</v>
      </c>
      <c r="AB80" s="7">
        <v>73.5</v>
      </c>
      <c r="AC80" s="7">
        <v>73.575000000000003</v>
      </c>
      <c r="AD80" s="7">
        <v>73.650000000000006</v>
      </c>
      <c r="AE80" s="7">
        <v>73.724999999999994</v>
      </c>
      <c r="AF80" s="7">
        <v>73.8</v>
      </c>
      <c r="AG80" s="7">
        <v>73.875</v>
      </c>
      <c r="AH80" s="7">
        <v>73.95</v>
      </c>
      <c r="AI80" s="7">
        <v>74.055999999999997</v>
      </c>
      <c r="AJ80" s="7">
        <v>74.228999999999999</v>
      </c>
      <c r="AK80" s="7">
        <v>74.400999999999996</v>
      </c>
      <c r="AL80" s="7">
        <v>74.572000000000003</v>
      </c>
      <c r="AM80" s="7">
        <v>74.742999999999995</v>
      </c>
      <c r="AN80" s="7">
        <v>74.912000000000006</v>
      </c>
      <c r="AO80" s="7">
        <v>75.081999999999994</v>
      </c>
      <c r="AP80" s="7">
        <v>75.25</v>
      </c>
      <c r="AQ80" s="7">
        <v>75.417000000000002</v>
      </c>
      <c r="AR80" s="7">
        <v>75.614000000000004</v>
      </c>
      <c r="AS80" s="7">
        <v>75.870999999999995</v>
      </c>
      <c r="AT80" s="7">
        <v>76.126999999999995</v>
      </c>
      <c r="AU80" s="7">
        <v>76.38</v>
      </c>
      <c r="AV80" s="7">
        <v>76.632000000000005</v>
      </c>
      <c r="AW80" s="7">
        <v>76.882999999999996</v>
      </c>
      <c r="AX80" s="7">
        <v>77.13</v>
      </c>
      <c r="AY80" s="7">
        <v>77.376999999999995</v>
      </c>
      <c r="AZ80" s="7">
        <v>77.620999999999995</v>
      </c>
      <c r="BA80" s="7">
        <v>77.867999999999995</v>
      </c>
      <c r="BB80" s="7">
        <v>78.117000000000004</v>
      </c>
      <c r="BC80" s="7">
        <v>78.369</v>
      </c>
      <c r="BD80" s="7">
        <v>78.622</v>
      </c>
      <c r="BE80" s="7">
        <v>78.878</v>
      </c>
      <c r="BF80" s="7">
        <v>79.135000000000005</v>
      </c>
      <c r="BG80" s="7">
        <v>79.394000000000005</v>
      </c>
      <c r="BH80" s="7">
        <v>79.655000000000001</v>
      </c>
      <c r="BI80" s="7">
        <v>79.917000000000002</v>
      </c>
      <c r="BJ80" s="7">
        <v>80.180000000000007</v>
      </c>
      <c r="BK80" s="7">
        <v>80.444000000000003</v>
      </c>
      <c r="BL80" s="7">
        <v>80.709000000000003</v>
      </c>
    </row>
    <row r="81" spans="1:64">
      <c r="A81" s="7" t="s">
        <v>90</v>
      </c>
      <c r="B81" s="7" t="s">
        <v>629</v>
      </c>
      <c r="C81" s="7" t="s">
        <v>897</v>
      </c>
      <c r="D81" s="7" t="s">
        <v>898</v>
      </c>
      <c r="E81" s="7">
        <v>21.382999999999999</v>
      </c>
      <c r="F81" s="7">
        <v>22.140999999999998</v>
      </c>
      <c r="G81" s="7">
        <v>22.962</v>
      </c>
      <c r="H81" s="7">
        <v>23.805</v>
      </c>
      <c r="I81" s="7">
        <v>24.669</v>
      </c>
      <c r="J81" s="7">
        <v>25.553000000000001</v>
      </c>
      <c r="K81" s="7">
        <v>26.327999999999999</v>
      </c>
      <c r="L81" s="7">
        <v>26.722999999999999</v>
      </c>
      <c r="M81" s="7">
        <v>27.122</v>
      </c>
      <c r="N81" s="7">
        <v>27.524000000000001</v>
      </c>
      <c r="O81" s="7">
        <v>27.951000000000001</v>
      </c>
      <c r="P81" s="7">
        <v>28.417000000000002</v>
      </c>
      <c r="Q81" s="7">
        <v>28.888000000000002</v>
      </c>
      <c r="R81" s="7">
        <v>29.361999999999998</v>
      </c>
      <c r="S81" s="7">
        <v>29.841999999999999</v>
      </c>
      <c r="T81" s="7">
        <v>30.326000000000001</v>
      </c>
      <c r="U81" s="7">
        <v>30.815000000000001</v>
      </c>
      <c r="V81" s="7">
        <v>31.306999999999999</v>
      </c>
      <c r="W81" s="7">
        <v>31.355</v>
      </c>
      <c r="X81" s="7">
        <v>31.27</v>
      </c>
      <c r="Y81" s="7">
        <v>31.186</v>
      </c>
      <c r="Z81" s="7">
        <v>31.100999999999999</v>
      </c>
      <c r="AA81" s="7">
        <v>31.016999999999999</v>
      </c>
      <c r="AB81" s="7">
        <v>30.933</v>
      </c>
      <c r="AC81" s="7">
        <v>30.849</v>
      </c>
      <c r="AD81" s="7">
        <v>30.765999999999998</v>
      </c>
      <c r="AE81" s="7">
        <v>30.681999999999999</v>
      </c>
      <c r="AF81" s="7">
        <v>30.597999999999999</v>
      </c>
      <c r="AG81" s="7">
        <v>30.515000000000001</v>
      </c>
      <c r="AH81" s="7">
        <v>30.431999999999999</v>
      </c>
      <c r="AI81" s="7">
        <v>30.594000000000001</v>
      </c>
      <c r="AJ81" s="7">
        <v>31.154</v>
      </c>
      <c r="AK81" s="7">
        <v>31.872</v>
      </c>
      <c r="AL81" s="7">
        <v>32.595999999999997</v>
      </c>
      <c r="AM81" s="7">
        <v>33.33</v>
      </c>
      <c r="AN81" s="7">
        <v>34.070999999999998</v>
      </c>
      <c r="AO81" s="7">
        <v>34.822000000000003</v>
      </c>
      <c r="AP81" s="7">
        <v>35.353999999999999</v>
      </c>
      <c r="AQ81" s="7">
        <v>35.654000000000003</v>
      </c>
      <c r="AR81" s="7">
        <v>35.86</v>
      </c>
      <c r="AS81" s="7">
        <v>36.337000000000003</v>
      </c>
      <c r="AT81" s="7">
        <v>37.174999999999997</v>
      </c>
      <c r="AU81" s="7">
        <v>38.021999999999998</v>
      </c>
      <c r="AV81" s="7">
        <v>38.713999999999999</v>
      </c>
      <c r="AW81" s="7">
        <v>39.247</v>
      </c>
      <c r="AX81" s="7">
        <v>39.780999999999999</v>
      </c>
      <c r="AY81" s="7">
        <v>40.146999999999998</v>
      </c>
      <c r="AZ81" s="7">
        <v>40.341000000000001</v>
      </c>
      <c r="BA81" s="7">
        <v>40.536000000000001</v>
      </c>
      <c r="BB81" s="7">
        <v>40.731000000000002</v>
      </c>
      <c r="BC81" s="7">
        <v>40.926000000000002</v>
      </c>
      <c r="BD81" s="7">
        <v>41.088000000000001</v>
      </c>
      <c r="BE81" s="7">
        <v>41.225000000000001</v>
      </c>
      <c r="BF81" s="7">
        <v>41.363</v>
      </c>
      <c r="BG81" s="7">
        <v>41.500999999999998</v>
      </c>
      <c r="BH81" s="7">
        <v>41.637999999999998</v>
      </c>
      <c r="BI81" s="7">
        <v>41.777000000000001</v>
      </c>
      <c r="BJ81" s="7">
        <v>41.914000000000001</v>
      </c>
      <c r="BK81" s="7">
        <v>42.064</v>
      </c>
      <c r="BL81" s="7">
        <v>42.225000000000001</v>
      </c>
    </row>
    <row r="82" spans="1:64">
      <c r="A82" s="7" t="s">
        <v>630</v>
      </c>
      <c r="B82" s="7" t="s">
        <v>631</v>
      </c>
      <c r="C82" s="7" t="s">
        <v>897</v>
      </c>
      <c r="D82" s="7" t="s">
        <v>898</v>
      </c>
      <c r="E82" s="7">
        <v>22.312000000000001</v>
      </c>
      <c r="F82" s="7">
        <v>22.553000000000001</v>
      </c>
      <c r="G82" s="7">
        <v>22.797000000000001</v>
      </c>
      <c r="H82" s="7">
        <v>23.042000000000002</v>
      </c>
      <c r="I82" s="7">
        <v>23.289000000000001</v>
      </c>
      <c r="J82" s="7">
        <v>23.536999999999999</v>
      </c>
      <c r="K82" s="7">
        <v>23.788</v>
      </c>
      <c r="L82" s="7">
        <v>24.04</v>
      </c>
      <c r="M82" s="7">
        <v>24.295000000000002</v>
      </c>
      <c r="N82" s="7">
        <v>24.550999999999998</v>
      </c>
      <c r="O82" s="7">
        <v>24.808</v>
      </c>
      <c r="P82" s="7">
        <v>25.068000000000001</v>
      </c>
      <c r="Q82" s="7">
        <v>25.33</v>
      </c>
      <c r="R82" s="7">
        <v>25.593</v>
      </c>
      <c r="S82" s="7">
        <v>25.741</v>
      </c>
      <c r="T82" s="7">
        <v>25.858000000000001</v>
      </c>
      <c r="U82" s="7">
        <v>25.975000000000001</v>
      </c>
      <c r="V82" s="7">
        <v>26.091999999999999</v>
      </c>
      <c r="W82" s="7">
        <v>26.209</v>
      </c>
      <c r="X82" s="7">
        <v>26.327000000000002</v>
      </c>
      <c r="Y82" s="7">
        <v>26.445</v>
      </c>
      <c r="Z82" s="7">
        <v>26.417000000000002</v>
      </c>
      <c r="AA82" s="7">
        <v>26.35</v>
      </c>
      <c r="AB82" s="7">
        <v>26.283000000000001</v>
      </c>
      <c r="AC82" s="7">
        <v>26.216000000000001</v>
      </c>
      <c r="AD82" s="7">
        <v>26.149000000000001</v>
      </c>
      <c r="AE82" s="7">
        <v>26.082999999999998</v>
      </c>
      <c r="AF82" s="7">
        <v>26.015999999999998</v>
      </c>
      <c r="AG82" s="7">
        <v>25.95</v>
      </c>
      <c r="AH82" s="7">
        <v>25.884</v>
      </c>
      <c r="AI82" s="7">
        <v>25.818000000000001</v>
      </c>
      <c r="AJ82" s="7">
        <v>25.751999999999999</v>
      </c>
      <c r="AK82" s="7">
        <v>25.686</v>
      </c>
      <c r="AL82" s="7">
        <v>25.62</v>
      </c>
      <c r="AM82" s="7">
        <v>25.553999999999998</v>
      </c>
      <c r="AN82" s="7">
        <v>25.068000000000001</v>
      </c>
      <c r="AO82" s="7">
        <v>24.472999999999999</v>
      </c>
      <c r="AP82" s="7">
        <v>23.888999999999999</v>
      </c>
      <c r="AQ82" s="7">
        <v>23.314</v>
      </c>
      <c r="AR82" s="7">
        <v>22.748999999999999</v>
      </c>
      <c r="AS82" s="7">
        <v>22.33</v>
      </c>
      <c r="AT82" s="7">
        <v>22.33</v>
      </c>
      <c r="AU82" s="7">
        <v>22.33</v>
      </c>
      <c r="AV82" s="7">
        <v>22.33</v>
      </c>
      <c r="AW82" s="7">
        <v>22.33</v>
      </c>
      <c r="AX82" s="7">
        <v>22.33</v>
      </c>
      <c r="AY82" s="7">
        <v>22.324000000000002</v>
      </c>
      <c r="AZ82" s="7">
        <v>22.317</v>
      </c>
      <c r="BA82" s="7">
        <v>22.311</v>
      </c>
      <c r="BB82" s="7">
        <v>22.305</v>
      </c>
      <c r="BC82" s="7">
        <v>22.297999999999998</v>
      </c>
      <c r="BD82" s="7">
        <v>22.305</v>
      </c>
      <c r="BE82" s="7">
        <v>22.324000000000002</v>
      </c>
      <c r="BF82" s="7">
        <v>22.355</v>
      </c>
      <c r="BG82" s="7">
        <v>22.399000000000001</v>
      </c>
      <c r="BH82" s="7">
        <v>22.456</v>
      </c>
      <c r="BI82" s="7">
        <v>22.526</v>
      </c>
      <c r="BJ82" s="7">
        <v>22.608000000000001</v>
      </c>
      <c r="BK82" s="7">
        <v>22.702999999999999</v>
      </c>
      <c r="BL82" s="7">
        <v>22.812000000000001</v>
      </c>
    </row>
    <row r="83" spans="1:64">
      <c r="A83" s="7" t="s">
        <v>191</v>
      </c>
      <c r="B83" s="7" t="s">
        <v>632</v>
      </c>
      <c r="C83" s="7" t="s">
        <v>897</v>
      </c>
      <c r="D83" s="7" t="s">
        <v>898</v>
      </c>
      <c r="E83" s="7">
        <v>17.398</v>
      </c>
      <c r="F83" s="7">
        <v>18.329999999999998</v>
      </c>
      <c r="G83" s="7">
        <v>19.594000000000001</v>
      </c>
      <c r="H83" s="7">
        <v>20.922999999999998</v>
      </c>
      <c r="I83" s="7">
        <v>22.318000000000001</v>
      </c>
      <c r="J83" s="7">
        <v>23.774999999999999</v>
      </c>
      <c r="K83" s="7">
        <v>25.297000000000001</v>
      </c>
      <c r="L83" s="7">
        <v>26.882999999999999</v>
      </c>
      <c r="M83" s="7">
        <v>28.533000000000001</v>
      </c>
      <c r="N83" s="7">
        <v>30.236999999999998</v>
      </c>
      <c r="O83" s="7">
        <v>32</v>
      </c>
      <c r="P83" s="7">
        <v>34.082000000000001</v>
      </c>
      <c r="Q83" s="7">
        <v>36.231000000000002</v>
      </c>
      <c r="R83" s="7">
        <v>38.43</v>
      </c>
      <c r="S83" s="7">
        <v>40.680999999999997</v>
      </c>
      <c r="T83" s="7">
        <v>42.970999999999997</v>
      </c>
      <c r="U83" s="7">
        <v>45.295000000000002</v>
      </c>
      <c r="V83" s="7">
        <v>47.633000000000003</v>
      </c>
      <c r="W83" s="7">
        <v>49.984999999999999</v>
      </c>
      <c r="X83" s="7">
        <v>52.337000000000003</v>
      </c>
      <c r="Y83" s="7">
        <v>54.682000000000002</v>
      </c>
      <c r="Z83" s="7">
        <v>57</v>
      </c>
      <c r="AA83" s="7">
        <v>58.372</v>
      </c>
      <c r="AB83" s="7">
        <v>59.73</v>
      </c>
      <c r="AC83" s="7">
        <v>61.076000000000001</v>
      </c>
      <c r="AD83" s="7">
        <v>62.402000000000001</v>
      </c>
      <c r="AE83" s="7">
        <v>63.710999999999999</v>
      </c>
      <c r="AF83" s="7">
        <v>65</v>
      </c>
      <c r="AG83" s="7">
        <v>66.412000000000006</v>
      </c>
      <c r="AH83" s="7">
        <v>67.792000000000002</v>
      </c>
      <c r="AI83" s="7">
        <v>69.143000000000001</v>
      </c>
      <c r="AJ83" s="7">
        <v>70.462000000000003</v>
      </c>
      <c r="AK83" s="7">
        <v>71.748999999999995</v>
      </c>
      <c r="AL83" s="7">
        <v>72.998999999999995</v>
      </c>
      <c r="AM83" s="7">
        <v>73.921000000000006</v>
      </c>
      <c r="AN83" s="7">
        <v>74.796999999999997</v>
      </c>
      <c r="AO83" s="7">
        <v>75.653999999999996</v>
      </c>
      <c r="AP83" s="7">
        <v>76.489999999999995</v>
      </c>
      <c r="AQ83" s="7">
        <v>77.305999999999997</v>
      </c>
      <c r="AR83" s="7">
        <v>78.102000000000004</v>
      </c>
      <c r="AS83" s="7">
        <v>78.879000000000005</v>
      </c>
      <c r="AT83" s="7">
        <v>79.632999999999996</v>
      </c>
      <c r="AU83" s="7">
        <v>80.367999999999995</v>
      </c>
      <c r="AV83" s="7">
        <v>81.082999999999998</v>
      </c>
      <c r="AW83" s="7">
        <v>81.778000000000006</v>
      </c>
      <c r="AX83" s="7">
        <v>82.451999999999998</v>
      </c>
      <c r="AY83" s="7">
        <v>83.106999999999999</v>
      </c>
      <c r="AZ83" s="7">
        <v>83.742000000000004</v>
      </c>
      <c r="BA83" s="7">
        <v>84.358999999999995</v>
      </c>
      <c r="BB83" s="7">
        <v>84.954999999999998</v>
      </c>
      <c r="BC83" s="7">
        <v>85.533000000000001</v>
      </c>
      <c r="BD83" s="7">
        <v>86.091999999999999</v>
      </c>
      <c r="BE83" s="7">
        <v>86.634</v>
      </c>
      <c r="BF83" s="7">
        <v>87.156000000000006</v>
      </c>
      <c r="BG83" s="7">
        <v>87.650999999999996</v>
      </c>
      <c r="BH83" s="7">
        <v>88.117999999999995</v>
      </c>
      <c r="BI83" s="7">
        <v>88.558999999999997</v>
      </c>
      <c r="BJ83" s="7">
        <v>88.975999999999999</v>
      </c>
      <c r="BK83" s="7">
        <v>89.37</v>
      </c>
      <c r="BL83" s="7">
        <v>89.741</v>
      </c>
    </row>
    <row r="84" spans="1:64">
      <c r="A84" s="40" t="s">
        <v>444</v>
      </c>
      <c r="B84" s="7" t="s">
        <v>633</v>
      </c>
      <c r="C84" s="7" t="s">
        <v>897</v>
      </c>
      <c r="D84" s="7" t="s">
        <v>898</v>
      </c>
      <c r="E84" s="7">
        <v>78.444000000000003</v>
      </c>
      <c r="F84" s="7">
        <v>78.373999999999995</v>
      </c>
      <c r="G84" s="7">
        <v>78.236999999999995</v>
      </c>
      <c r="H84" s="7">
        <v>78.099000000000004</v>
      </c>
      <c r="I84" s="7">
        <v>77.959999999999994</v>
      </c>
      <c r="J84" s="7">
        <v>77.820999999999998</v>
      </c>
      <c r="K84" s="7">
        <v>77.682000000000002</v>
      </c>
      <c r="L84" s="7">
        <v>77.540999999999997</v>
      </c>
      <c r="M84" s="7">
        <v>77.400000000000006</v>
      </c>
      <c r="N84" s="7">
        <v>77.259</v>
      </c>
      <c r="O84" s="7">
        <v>77.117000000000004</v>
      </c>
      <c r="P84" s="7">
        <v>77.03</v>
      </c>
      <c r="Q84" s="7">
        <v>77.194999999999993</v>
      </c>
      <c r="R84" s="7">
        <v>77.358000000000004</v>
      </c>
      <c r="S84" s="7">
        <v>77.521000000000001</v>
      </c>
      <c r="T84" s="7">
        <v>77.683000000000007</v>
      </c>
      <c r="U84" s="7">
        <v>77.843999999999994</v>
      </c>
      <c r="V84" s="7">
        <v>78.004999999999995</v>
      </c>
      <c r="W84" s="7">
        <v>78.164000000000001</v>
      </c>
      <c r="X84" s="7">
        <v>78.322999999999993</v>
      </c>
      <c r="Y84" s="7">
        <v>78.480999999999995</v>
      </c>
      <c r="Z84" s="7">
        <v>78.587999999999994</v>
      </c>
      <c r="AA84" s="7">
        <v>78.539000000000001</v>
      </c>
      <c r="AB84" s="7">
        <v>78.489000000000004</v>
      </c>
      <c r="AC84" s="7">
        <v>78.44</v>
      </c>
      <c r="AD84" s="7">
        <v>78.39</v>
      </c>
      <c r="AE84" s="7">
        <v>78.34</v>
      </c>
      <c r="AF84" s="7">
        <v>78.290000000000006</v>
      </c>
      <c r="AG84" s="7">
        <v>78.239999999999995</v>
      </c>
      <c r="AH84" s="7">
        <v>78.19</v>
      </c>
      <c r="AI84" s="7">
        <v>78.14</v>
      </c>
      <c r="AJ84" s="7">
        <v>78.111999999999995</v>
      </c>
      <c r="AK84" s="7">
        <v>78.171999999999997</v>
      </c>
      <c r="AL84" s="7">
        <v>78.231999999999999</v>
      </c>
      <c r="AM84" s="7">
        <v>78.293000000000006</v>
      </c>
      <c r="AN84" s="7">
        <v>78.352999999999994</v>
      </c>
      <c r="AO84" s="7">
        <v>78.412999999999997</v>
      </c>
      <c r="AP84" s="7">
        <v>78.471999999999994</v>
      </c>
      <c r="AQ84" s="7">
        <v>78.531999999999996</v>
      </c>
      <c r="AR84" s="7">
        <v>78.590999999999994</v>
      </c>
      <c r="AS84" s="7">
        <v>78.650999999999996</v>
      </c>
      <c r="AT84" s="7">
        <v>78.751000000000005</v>
      </c>
      <c r="AU84" s="7">
        <v>79.046999999999997</v>
      </c>
      <c r="AV84" s="7">
        <v>79.338999999999999</v>
      </c>
      <c r="AW84" s="7">
        <v>79.629000000000005</v>
      </c>
      <c r="AX84" s="7">
        <v>79.915000000000006</v>
      </c>
      <c r="AY84" s="7">
        <v>80.198999999999998</v>
      </c>
      <c r="AZ84" s="7">
        <v>80.478999999999999</v>
      </c>
      <c r="BA84" s="7">
        <v>80.757000000000005</v>
      </c>
      <c r="BB84" s="7">
        <v>81.031000000000006</v>
      </c>
      <c r="BC84" s="7">
        <v>81.302000000000007</v>
      </c>
      <c r="BD84" s="7">
        <v>81.569999999999993</v>
      </c>
      <c r="BE84" s="7">
        <v>81.837000000000003</v>
      </c>
      <c r="BF84" s="7">
        <v>82.102000000000004</v>
      </c>
      <c r="BG84" s="7">
        <v>82.364999999999995</v>
      </c>
      <c r="BH84" s="7">
        <v>82.626000000000005</v>
      </c>
      <c r="BI84" s="7">
        <v>82.885999999999996</v>
      </c>
      <c r="BJ84" s="7">
        <v>83.143000000000001</v>
      </c>
      <c r="BK84" s="7">
        <v>83.397999999999996</v>
      </c>
      <c r="BL84" s="7">
        <v>83.652000000000001</v>
      </c>
    </row>
    <row r="85" spans="1:64">
      <c r="A85" s="7" t="s">
        <v>25</v>
      </c>
      <c r="B85" s="7" t="s">
        <v>634</v>
      </c>
      <c r="C85" s="7" t="s">
        <v>897</v>
      </c>
      <c r="D85" s="7" t="s">
        <v>898</v>
      </c>
      <c r="E85" s="7">
        <v>43.069000000000003</v>
      </c>
      <c r="F85" s="7">
        <v>43.558999999999997</v>
      </c>
      <c r="G85" s="7">
        <v>44.051000000000002</v>
      </c>
      <c r="H85" s="7">
        <v>44.543999999999997</v>
      </c>
      <c r="I85" s="7">
        <v>45.039000000000001</v>
      </c>
      <c r="J85" s="7">
        <v>45.533999999999999</v>
      </c>
      <c r="K85" s="7">
        <v>46.03</v>
      </c>
      <c r="L85" s="7">
        <v>46.527000000000001</v>
      </c>
      <c r="M85" s="7">
        <v>47.024999999999999</v>
      </c>
      <c r="N85" s="7">
        <v>47.521999999999998</v>
      </c>
      <c r="O85" s="7">
        <v>48.006</v>
      </c>
      <c r="P85" s="7">
        <v>48.473999999999997</v>
      </c>
      <c r="Q85" s="7">
        <v>48.942</v>
      </c>
      <c r="R85" s="7">
        <v>49.408999999999999</v>
      </c>
      <c r="S85" s="7">
        <v>49.875999999999998</v>
      </c>
      <c r="T85" s="7">
        <v>50.344000000000001</v>
      </c>
      <c r="U85" s="7">
        <v>50.811999999999998</v>
      </c>
      <c r="V85" s="7">
        <v>51.279000000000003</v>
      </c>
      <c r="W85" s="7">
        <v>51.747</v>
      </c>
      <c r="X85" s="7">
        <v>52.155999999999999</v>
      </c>
      <c r="Y85" s="7">
        <v>52.497</v>
      </c>
      <c r="Z85" s="7">
        <v>52.835999999999999</v>
      </c>
      <c r="AA85" s="7">
        <v>53.176000000000002</v>
      </c>
      <c r="AB85" s="7">
        <v>53.515999999999998</v>
      </c>
      <c r="AC85" s="7">
        <v>53.854999999999997</v>
      </c>
      <c r="AD85" s="7">
        <v>54.194000000000003</v>
      </c>
      <c r="AE85" s="7">
        <v>54.531999999999996</v>
      </c>
      <c r="AF85" s="7">
        <v>54.87</v>
      </c>
      <c r="AG85" s="7">
        <v>55.207999999999998</v>
      </c>
      <c r="AH85" s="7">
        <v>55.277000000000001</v>
      </c>
      <c r="AI85" s="7">
        <v>55.037999999999997</v>
      </c>
      <c r="AJ85" s="7">
        <v>54.798999999999999</v>
      </c>
      <c r="AK85" s="7">
        <v>54.558999999999997</v>
      </c>
      <c r="AL85" s="7">
        <v>54.32</v>
      </c>
      <c r="AM85" s="7">
        <v>54.08</v>
      </c>
      <c r="AN85" s="7">
        <v>53.841000000000001</v>
      </c>
      <c r="AO85" s="7">
        <v>53.6</v>
      </c>
      <c r="AP85" s="7">
        <v>53.36</v>
      </c>
      <c r="AQ85" s="7">
        <v>53.12</v>
      </c>
      <c r="AR85" s="7">
        <v>52.878999999999998</v>
      </c>
      <c r="AS85" s="7">
        <v>52.637999999999998</v>
      </c>
      <c r="AT85" s="7">
        <v>52.398000000000003</v>
      </c>
      <c r="AU85" s="7">
        <v>52.441000000000003</v>
      </c>
      <c r="AV85" s="7">
        <v>52.83</v>
      </c>
      <c r="AW85" s="7">
        <v>53.218000000000004</v>
      </c>
      <c r="AX85" s="7">
        <v>53.604999999999997</v>
      </c>
      <c r="AY85" s="7">
        <v>53.991999999999997</v>
      </c>
      <c r="AZ85" s="7">
        <v>54.378999999999998</v>
      </c>
      <c r="BA85" s="7">
        <v>54.765000000000001</v>
      </c>
      <c r="BB85" s="7">
        <v>55.15</v>
      </c>
      <c r="BC85" s="7">
        <v>55.534999999999997</v>
      </c>
      <c r="BD85" s="7">
        <v>55.918999999999997</v>
      </c>
      <c r="BE85" s="7">
        <v>56.302999999999997</v>
      </c>
      <c r="BF85" s="7">
        <v>56.685000000000002</v>
      </c>
      <c r="BG85" s="7">
        <v>57.067</v>
      </c>
      <c r="BH85" s="7">
        <v>57.448</v>
      </c>
      <c r="BI85" s="7">
        <v>57.837000000000003</v>
      </c>
      <c r="BJ85" s="7">
        <v>58.231000000000002</v>
      </c>
      <c r="BK85" s="7">
        <v>58.631999999999998</v>
      </c>
      <c r="BL85" s="7">
        <v>59.039000000000001</v>
      </c>
    </row>
    <row r="86" spans="1:64">
      <c r="A86" s="7" t="s">
        <v>272</v>
      </c>
      <c r="B86" s="7" t="s">
        <v>635</v>
      </c>
      <c r="C86" s="7" t="s">
        <v>897</v>
      </c>
      <c r="D86" s="7" t="s">
        <v>898</v>
      </c>
      <c r="E86" s="7">
        <v>23.251999999999999</v>
      </c>
      <c r="F86" s="7">
        <v>23.797000000000001</v>
      </c>
      <c r="G86" s="7">
        <v>24.352</v>
      </c>
      <c r="H86" s="7">
        <v>24.914999999999999</v>
      </c>
      <c r="I86" s="7">
        <v>25.488</v>
      </c>
      <c r="J86" s="7">
        <v>26.067</v>
      </c>
      <c r="K86" s="7">
        <v>26.655999999999999</v>
      </c>
      <c r="L86" s="7">
        <v>27.254000000000001</v>
      </c>
      <c r="M86" s="7">
        <v>27.86</v>
      </c>
      <c r="N86" s="7">
        <v>28.472999999999999</v>
      </c>
      <c r="O86" s="7">
        <v>28.957999999999998</v>
      </c>
      <c r="P86" s="7">
        <v>29.173999999999999</v>
      </c>
      <c r="Q86" s="7">
        <v>29.391999999999999</v>
      </c>
      <c r="R86" s="7">
        <v>29.61</v>
      </c>
      <c r="S86" s="7">
        <v>29.829000000000001</v>
      </c>
      <c r="T86" s="7">
        <v>30.048999999999999</v>
      </c>
      <c r="U86" s="7">
        <v>30.27</v>
      </c>
      <c r="V86" s="7">
        <v>30.492000000000001</v>
      </c>
      <c r="W86" s="7">
        <v>30.713999999999999</v>
      </c>
      <c r="X86" s="7">
        <v>30.937999999999999</v>
      </c>
      <c r="Y86" s="7">
        <v>31.163</v>
      </c>
      <c r="Z86" s="7">
        <v>31.388000000000002</v>
      </c>
      <c r="AA86" s="7">
        <v>31.614000000000001</v>
      </c>
      <c r="AB86" s="7">
        <v>31.841999999999999</v>
      </c>
      <c r="AC86" s="7">
        <v>32.209000000000003</v>
      </c>
      <c r="AD86" s="7">
        <v>32.896000000000001</v>
      </c>
      <c r="AE86" s="7">
        <v>33.591000000000001</v>
      </c>
      <c r="AF86" s="7">
        <v>34.292999999999999</v>
      </c>
      <c r="AG86" s="7">
        <v>35.003999999999998</v>
      </c>
      <c r="AH86" s="7">
        <v>35.719000000000001</v>
      </c>
      <c r="AI86" s="7">
        <v>36.441000000000003</v>
      </c>
      <c r="AJ86" s="7">
        <v>37.17</v>
      </c>
      <c r="AK86" s="7">
        <v>37.905000000000001</v>
      </c>
      <c r="AL86" s="7">
        <v>38.643999999999998</v>
      </c>
      <c r="AM86" s="7">
        <v>39.39</v>
      </c>
      <c r="AN86" s="7">
        <v>40.14</v>
      </c>
      <c r="AO86" s="7">
        <v>40.896000000000001</v>
      </c>
      <c r="AP86" s="7">
        <v>41.654000000000003</v>
      </c>
      <c r="AQ86" s="7">
        <v>42.417999999999999</v>
      </c>
      <c r="AR86" s="7">
        <v>43.183999999999997</v>
      </c>
      <c r="AS86" s="7">
        <v>43.929000000000002</v>
      </c>
      <c r="AT86" s="7">
        <v>44.600999999999999</v>
      </c>
      <c r="AU86" s="7">
        <v>45.274999999999999</v>
      </c>
      <c r="AV86" s="7">
        <v>45.951000000000001</v>
      </c>
      <c r="AW86" s="7">
        <v>46.63</v>
      </c>
      <c r="AX86" s="7">
        <v>47.308</v>
      </c>
      <c r="AY86" s="7">
        <v>47.988</v>
      </c>
      <c r="AZ86" s="7">
        <v>48.668999999999997</v>
      </c>
      <c r="BA86" s="7">
        <v>49.350999999999999</v>
      </c>
      <c r="BB86" s="7">
        <v>50.030999999999999</v>
      </c>
      <c r="BC86" s="7">
        <v>50.713000000000001</v>
      </c>
      <c r="BD86" s="7">
        <v>51.393999999999998</v>
      </c>
      <c r="BE86" s="7">
        <v>52.073</v>
      </c>
      <c r="BF86" s="7">
        <v>52.747999999999998</v>
      </c>
      <c r="BG86" s="7">
        <v>53.418999999999997</v>
      </c>
      <c r="BH86" s="7">
        <v>54.085999999999999</v>
      </c>
      <c r="BI86" s="7">
        <v>54.749000000000002</v>
      </c>
      <c r="BJ86" s="7">
        <v>55.406999999999996</v>
      </c>
      <c r="BK86" s="7">
        <v>56.06</v>
      </c>
      <c r="BL86" s="7">
        <v>56.707000000000001</v>
      </c>
    </row>
    <row r="87" spans="1:64">
      <c r="A87" s="7" t="s">
        <v>143</v>
      </c>
      <c r="B87" s="7" t="s">
        <v>636</v>
      </c>
      <c r="C87" s="7" t="s">
        <v>897</v>
      </c>
      <c r="D87" s="7" t="s">
        <v>898</v>
      </c>
      <c r="E87" s="7">
        <v>100</v>
      </c>
      <c r="F87" s="7">
        <v>100</v>
      </c>
      <c r="G87" s="7">
        <v>100</v>
      </c>
      <c r="H87" s="7">
        <v>100</v>
      </c>
      <c r="I87" s="7">
        <v>100</v>
      </c>
      <c r="J87" s="7">
        <v>100</v>
      </c>
      <c r="K87" s="7">
        <v>100</v>
      </c>
      <c r="L87" s="7">
        <v>100</v>
      </c>
      <c r="M87" s="7">
        <v>100</v>
      </c>
      <c r="N87" s="7">
        <v>100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s="7">
        <v>100</v>
      </c>
      <c r="X87" s="7">
        <v>100</v>
      </c>
      <c r="Y87" s="7">
        <v>100</v>
      </c>
      <c r="Z87" s="7">
        <v>100</v>
      </c>
      <c r="AA87" s="7">
        <v>100</v>
      </c>
      <c r="AB87" s="7">
        <v>100</v>
      </c>
      <c r="AC87" s="7">
        <v>100</v>
      </c>
      <c r="AD87" s="7">
        <v>100</v>
      </c>
      <c r="AE87" s="7">
        <v>100</v>
      </c>
      <c r="AF87" s="7">
        <v>100</v>
      </c>
      <c r="AG87" s="7">
        <v>100</v>
      </c>
      <c r="AH87" s="7">
        <v>100</v>
      </c>
      <c r="AI87" s="7">
        <v>100</v>
      </c>
      <c r="AJ87" s="7">
        <v>100</v>
      </c>
      <c r="AK87" s="7">
        <v>100</v>
      </c>
      <c r="AL87" s="7">
        <v>100</v>
      </c>
      <c r="AM87" s="7">
        <v>100</v>
      </c>
      <c r="AN87" s="7">
        <v>100</v>
      </c>
      <c r="AO87" s="7">
        <v>100</v>
      </c>
      <c r="AP87" s="7">
        <v>100</v>
      </c>
      <c r="AQ87" s="7">
        <v>100</v>
      </c>
      <c r="AR87" s="7">
        <v>100</v>
      </c>
      <c r="AS87" s="7">
        <v>100</v>
      </c>
      <c r="AT87" s="7">
        <v>100</v>
      </c>
      <c r="AU87" s="7">
        <v>100</v>
      </c>
      <c r="AV87" s="7">
        <v>100</v>
      </c>
      <c r="AW87" s="7">
        <v>100</v>
      </c>
      <c r="AX87" s="7">
        <v>100</v>
      </c>
      <c r="AY87" s="7">
        <v>100</v>
      </c>
      <c r="AZ87" s="7">
        <v>100</v>
      </c>
      <c r="BA87" s="7">
        <v>100</v>
      </c>
      <c r="BB87" s="7">
        <v>100</v>
      </c>
      <c r="BC87" s="7">
        <v>100</v>
      </c>
      <c r="BD87" s="7">
        <v>100</v>
      </c>
      <c r="BE87" s="7">
        <v>100</v>
      </c>
      <c r="BF87" s="7">
        <v>100</v>
      </c>
      <c r="BG87" s="7">
        <v>100</v>
      </c>
      <c r="BH87" s="7">
        <v>100</v>
      </c>
      <c r="BI87" s="7">
        <v>100</v>
      </c>
      <c r="BJ87" s="7">
        <v>100</v>
      </c>
      <c r="BK87" s="7">
        <v>100</v>
      </c>
      <c r="BL87" s="7">
        <v>100</v>
      </c>
    </row>
    <row r="88" spans="1:64">
      <c r="A88" s="7" t="s">
        <v>209</v>
      </c>
      <c r="B88" s="7" t="s">
        <v>637</v>
      </c>
      <c r="C88" s="7" t="s">
        <v>897</v>
      </c>
      <c r="D88" s="7" t="s">
        <v>898</v>
      </c>
      <c r="E88" s="7">
        <v>10.472</v>
      </c>
      <c r="F88" s="7">
        <v>10.936</v>
      </c>
      <c r="G88" s="7">
        <v>11.417999999999999</v>
      </c>
      <c r="H88" s="7">
        <v>11.919</v>
      </c>
      <c r="I88" s="7">
        <v>12.439</v>
      </c>
      <c r="J88" s="7">
        <v>12.978</v>
      </c>
      <c r="K88" s="7">
        <v>13.537000000000001</v>
      </c>
      <c r="L88" s="7">
        <v>14.116</v>
      </c>
      <c r="M88" s="7">
        <v>14.715999999999999</v>
      </c>
      <c r="N88" s="7">
        <v>15.336</v>
      </c>
      <c r="O88" s="7">
        <v>15.977</v>
      </c>
      <c r="P88" s="7">
        <v>16.640999999999998</v>
      </c>
      <c r="Q88" s="7">
        <v>17.327000000000002</v>
      </c>
      <c r="R88" s="7">
        <v>18.033000000000001</v>
      </c>
      <c r="S88" s="7">
        <v>18.763000000000002</v>
      </c>
      <c r="T88" s="7">
        <v>19.515000000000001</v>
      </c>
      <c r="U88" s="7">
        <v>20.291</v>
      </c>
      <c r="V88" s="7">
        <v>21.087</v>
      </c>
      <c r="W88" s="7">
        <v>21.907</v>
      </c>
      <c r="X88" s="7">
        <v>22.75</v>
      </c>
      <c r="Y88" s="7">
        <v>23.617000000000001</v>
      </c>
      <c r="Z88" s="7">
        <v>24.503</v>
      </c>
      <c r="AA88" s="7">
        <v>25.414000000000001</v>
      </c>
      <c r="AB88" s="7">
        <v>26.071999999999999</v>
      </c>
      <c r="AC88" s="7">
        <v>26.346</v>
      </c>
      <c r="AD88" s="7">
        <v>26.620999999999999</v>
      </c>
      <c r="AE88" s="7">
        <v>26.898</v>
      </c>
      <c r="AF88" s="7">
        <v>27.178000000000001</v>
      </c>
      <c r="AG88" s="7">
        <v>27.459</v>
      </c>
      <c r="AH88" s="7">
        <v>27.741</v>
      </c>
      <c r="AI88" s="7">
        <v>28.026</v>
      </c>
      <c r="AJ88" s="7">
        <v>28.312000000000001</v>
      </c>
      <c r="AK88" s="7">
        <v>28.600999999999999</v>
      </c>
      <c r="AL88" s="7">
        <v>28.89</v>
      </c>
      <c r="AM88" s="7">
        <v>29.181999999999999</v>
      </c>
      <c r="AN88" s="7">
        <v>29.475000000000001</v>
      </c>
      <c r="AO88" s="7">
        <v>29.77</v>
      </c>
      <c r="AP88" s="7">
        <v>30.052</v>
      </c>
      <c r="AQ88" s="7">
        <v>30.323</v>
      </c>
      <c r="AR88" s="7">
        <v>30.594999999999999</v>
      </c>
      <c r="AS88" s="7">
        <v>30.869</v>
      </c>
      <c r="AT88" s="7">
        <v>31.143999999999998</v>
      </c>
      <c r="AU88" s="7">
        <v>31.42</v>
      </c>
      <c r="AV88" s="7">
        <v>31.698</v>
      </c>
      <c r="AW88" s="7">
        <v>31.977</v>
      </c>
      <c r="AX88" s="7">
        <v>32.256999999999998</v>
      </c>
      <c r="AY88" s="7">
        <v>32.539000000000001</v>
      </c>
      <c r="AZ88" s="7">
        <v>32.822000000000003</v>
      </c>
      <c r="BA88" s="7">
        <v>33.106000000000002</v>
      </c>
      <c r="BB88" s="7">
        <v>33.390999999999998</v>
      </c>
      <c r="BC88" s="7">
        <v>33.677999999999997</v>
      </c>
      <c r="BD88" s="7">
        <v>33.966000000000001</v>
      </c>
      <c r="BE88" s="7">
        <v>34.255000000000003</v>
      </c>
      <c r="BF88" s="7">
        <v>34.545000000000002</v>
      </c>
      <c r="BG88" s="7">
        <v>34.835999999999999</v>
      </c>
      <c r="BH88" s="7">
        <v>35.140999999999998</v>
      </c>
      <c r="BI88" s="7">
        <v>35.46</v>
      </c>
      <c r="BJ88" s="7">
        <v>35.792999999999999</v>
      </c>
      <c r="BK88" s="7">
        <v>36.14</v>
      </c>
      <c r="BL88" s="7">
        <v>36.5</v>
      </c>
    </row>
    <row r="89" spans="1:64">
      <c r="A89" s="7" t="s">
        <v>638</v>
      </c>
      <c r="B89" s="7" t="s">
        <v>639</v>
      </c>
      <c r="C89" s="7" t="s">
        <v>897</v>
      </c>
      <c r="D89" s="7" t="s">
        <v>898</v>
      </c>
      <c r="E89" s="7">
        <v>12.129</v>
      </c>
      <c r="F89" s="7">
        <v>12.331</v>
      </c>
      <c r="G89" s="7">
        <v>12.535</v>
      </c>
      <c r="H89" s="7">
        <v>12.862</v>
      </c>
      <c r="I89" s="7">
        <v>13.677</v>
      </c>
      <c r="J89" s="7">
        <v>14.532999999999999</v>
      </c>
      <c r="K89" s="7">
        <v>15.433</v>
      </c>
      <c r="L89" s="7">
        <v>16.379000000000001</v>
      </c>
      <c r="M89" s="7">
        <v>17.373000000000001</v>
      </c>
      <c r="N89" s="7">
        <v>18.41</v>
      </c>
      <c r="O89" s="7">
        <v>19.495999999999999</v>
      </c>
      <c r="P89" s="7">
        <v>20.63</v>
      </c>
      <c r="Q89" s="7">
        <v>21.814</v>
      </c>
      <c r="R89" s="7">
        <v>22.940999999999999</v>
      </c>
      <c r="S89" s="7">
        <v>23.675000000000001</v>
      </c>
      <c r="T89" s="7">
        <v>24.425999999999998</v>
      </c>
      <c r="U89" s="7">
        <v>25.193000000000001</v>
      </c>
      <c r="V89" s="7">
        <v>25.974</v>
      </c>
      <c r="W89" s="7">
        <v>26.771999999999998</v>
      </c>
      <c r="X89" s="7">
        <v>27.585000000000001</v>
      </c>
      <c r="Y89" s="7">
        <v>28.414000000000001</v>
      </c>
      <c r="Z89" s="7">
        <v>29.256</v>
      </c>
      <c r="AA89" s="7">
        <v>30.113</v>
      </c>
      <c r="AB89" s="7">
        <v>31.007999999999999</v>
      </c>
      <c r="AC89" s="7">
        <v>32.006999999999998</v>
      </c>
      <c r="AD89" s="7">
        <v>33.018999999999998</v>
      </c>
      <c r="AE89" s="7">
        <v>34.048999999999999</v>
      </c>
      <c r="AF89" s="7">
        <v>35.094000000000001</v>
      </c>
      <c r="AG89" s="7">
        <v>36.155000000000001</v>
      </c>
      <c r="AH89" s="7">
        <v>37.225999999999999</v>
      </c>
      <c r="AI89" s="7">
        <v>38.311999999999998</v>
      </c>
      <c r="AJ89" s="7">
        <v>39.409999999999997</v>
      </c>
      <c r="AK89" s="7">
        <v>40.520000000000003</v>
      </c>
      <c r="AL89" s="7">
        <v>41.585999999999999</v>
      </c>
      <c r="AM89" s="7">
        <v>42.472000000000001</v>
      </c>
      <c r="AN89" s="7">
        <v>43.362000000000002</v>
      </c>
      <c r="AO89" s="7">
        <v>44.258000000000003</v>
      </c>
      <c r="AP89" s="7">
        <v>45.155000000000001</v>
      </c>
      <c r="AQ89" s="7">
        <v>46.057000000000002</v>
      </c>
      <c r="AR89" s="7">
        <v>46.960999999999999</v>
      </c>
      <c r="AS89" s="7">
        <v>47.868000000000002</v>
      </c>
      <c r="AT89" s="7">
        <v>48.774999999999999</v>
      </c>
      <c r="AU89" s="7">
        <v>49.683</v>
      </c>
      <c r="AV89" s="7">
        <v>50.555</v>
      </c>
      <c r="AW89" s="7">
        <v>51.287999999999997</v>
      </c>
      <c r="AX89" s="7">
        <v>52.02</v>
      </c>
      <c r="AY89" s="7">
        <v>52.750999999999998</v>
      </c>
      <c r="AZ89" s="7">
        <v>53.481000000000002</v>
      </c>
      <c r="BA89" s="7">
        <v>54.210999999999999</v>
      </c>
      <c r="BB89" s="7">
        <v>54.936999999999998</v>
      </c>
      <c r="BC89" s="7">
        <v>55.661999999999999</v>
      </c>
      <c r="BD89" s="7">
        <v>56.384</v>
      </c>
      <c r="BE89" s="7">
        <v>57.104999999999997</v>
      </c>
      <c r="BF89" s="7">
        <v>57.82</v>
      </c>
      <c r="BG89" s="7">
        <v>58.527999999999999</v>
      </c>
      <c r="BH89" s="7">
        <v>59.228000000000002</v>
      </c>
      <c r="BI89" s="7">
        <v>59.917999999999999</v>
      </c>
      <c r="BJ89" s="7">
        <v>60.598999999999997</v>
      </c>
      <c r="BK89" s="7">
        <v>61.27</v>
      </c>
      <c r="BL89" s="7">
        <v>61.930999999999997</v>
      </c>
    </row>
    <row r="90" spans="1:64">
      <c r="A90" s="7" t="s">
        <v>137</v>
      </c>
      <c r="B90" s="7" t="s">
        <v>640</v>
      </c>
      <c r="C90" s="7" t="s">
        <v>897</v>
      </c>
      <c r="D90" s="7" t="s">
        <v>898</v>
      </c>
      <c r="E90" s="7">
        <v>13.6</v>
      </c>
      <c r="F90" s="7">
        <v>13.747</v>
      </c>
      <c r="G90" s="7">
        <v>13.895</v>
      </c>
      <c r="H90" s="7">
        <v>14.045</v>
      </c>
      <c r="I90" s="7">
        <v>14.196999999999999</v>
      </c>
      <c r="J90" s="7">
        <v>14.349</v>
      </c>
      <c r="K90" s="7">
        <v>14.503</v>
      </c>
      <c r="L90" s="7">
        <v>14.657999999999999</v>
      </c>
      <c r="M90" s="7">
        <v>14.815</v>
      </c>
      <c r="N90" s="7">
        <v>14.972</v>
      </c>
      <c r="O90" s="7">
        <v>15.132</v>
      </c>
      <c r="P90" s="7">
        <v>15.292999999999999</v>
      </c>
      <c r="Q90" s="7">
        <v>15.455</v>
      </c>
      <c r="R90" s="7">
        <v>15.618</v>
      </c>
      <c r="S90" s="7">
        <v>15.782999999999999</v>
      </c>
      <c r="T90" s="7">
        <v>15.95</v>
      </c>
      <c r="U90" s="7">
        <v>16.117999999999999</v>
      </c>
      <c r="V90" s="7">
        <v>16.286999999999999</v>
      </c>
      <c r="W90" s="7">
        <v>16.457000000000001</v>
      </c>
      <c r="X90" s="7">
        <v>16.77</v>
      </c>
      <c r="Y90" s="7">
        <v>17.803999999999998</v>
      </c>
      <c r="Z90" s="7">
        <v>18.882999999999999</v>
      </c>
      <c r="AA90" s="7">
        <v>20.013000000000002</v>
      </c>
      <c r="AB90" s="7">
        <v>21.193999999999999</v>
      </c>
      <c r="AC90" s="7">
        <v>22.425999999999998</v>
      </c>
      <c r="AD90" s="7">
        <v>23.704000000000001</v>
      </c>
      <c r="AE90" s="7">
        <v>25.033999999999999</v>
      </c>
      <c r="AF90" s="7">
        <v>26.413</v>
      </c>
      <c r="AG90" s="7">
        <v>27.841000000000001</v>
      </c>
      <c r="AH90" s="7">
        <v>29.312000000000001</v>
      </c>
      <c r="AI90" s="7">
        <v>30.83</v>
      </c>
      <c r="AJ90" s="7">
        <v>32.39</v>
      </c>
      <c r="AK90" s="7">
        <v>33.271000000000001</v>
      </c>
      <c r="AL90" s="7">
        <v>33.634999999999998</v>
      </c>
      <c r="AM90" s="7">
        <v>34.002000000000002</v>
      </c>
      <c r="AN90" s="7">
        <v>34.371000000000002</v>
      </c>
      <c r="AO90" s="7">
        <v>34.741999999999997</v>
      </c>
      <c r="AP90" s="7">
        <v>35.113999999999997</v>
      </c>
      <c r="AQ90" s="7">
        <v>35.488</v>
      </c>
      <c r="AR90" s="7">
        <v>35.865000000000002</v>
      </c>
      <c r="AS90" s="7">
        <v>36.243000000000002</v>
      </c>
      <c r="AT90" s="7">
        <v>36.622</v>
      </c>
      <c r="AU90" s="7">
        <v>37.003999999999998</v>
      </c>
      <c r="AV90" s="7">
        <v>37.387</v>
      </c>
      <c r="AW90" s="7">
        <v>37.771999999999998</v>
      </c>
      <c r="AX90" s="7">
        <v>38.156999999999996</v>
      </c>
      <c r="AY90" s="7">
        <v>38.545000000000002</v>
      </c>
      <c r="AZ90" s="7">
        <v>38.933999999999997</v>
      </c>
      <c r="BA90" s="7">
        <v>39.325000000000003</v>
      </c>
      <c r="BB90" s="7">
        <v>39.716000000000001</v>
      </c>
      <c r="BC90" s="7">
        <v>40.110999999999997</v>
      </c>
      <c r="BD90" s="7">
        <v>40.508000000000003</v>
      </c>
      <c r="BE90" s="7">
        <v>40.908000000000001</v>
      </c>
      <c r="BF90" s="7">
        <v>41.31</v>
      </c>
      <c r="BG90" s="7">
        <v>41.715000000000003</v>
      </c>
      <c r="BH90" s="7">
        <v>42.122999999999998</v>
      </c>
      <c r="BI90" s="7">
        <v>42.533000000000001</v>
      </c>
      <c r="BJ90" s="7">
        <v>42.945</v>
      </c>
      <c r="BK90" s="7">
        <v>43.36</v>
      </c>
      <c r="BL90" s="7">
        <v>43.777000000000001</v>
      </c>
    </row>
    <row r="91" spans="1:64">
      <c r="A91" s="7" t="s">
        <v>156</v>
      </c>
      <c r="B91" s="7" t="s">
        <v>641</v>
      </c>
      <c r="C91" s="7" t="s">
        <v>897</v>
      </c>
      <c r="D91" s="7" t="s">
        <v>898</v>
      </c>
      <c r="E91" s="7">
        <v>25.536999999999999</v>
      </c>
      <c r="F91" s="7">
        <v>26.143999999999998</v>
      </c>
      <c r="G91" s="7">
        <v>26.234000000000002</v>
      </c>
      <c r="H91" s="7">
        <v>26.323</v>
      </c>
      <c r="I91" s="7">
        <v>26.413</v>
      </c>
      <c r="J91" s="7">
        <v>26.501999999999999</v>
      </c>
      <c r="K91" s="7">
        <v>26.591999999999999</v>
      </c>
      <c r="L91" s="7">
        <v>26.681999999999999</v>
      </c>
      <c r="M91" s="7">
        <v>26.773</v>
      </c>
      <c r="N91" s="7">
        <v>26.863</v>
      </c>
      <c r="O91" s="7">
        <v>26.954000000000001</v>
      </c>
      <c r="P91" s="7">
        <v>27.045000000000002</v>
      </c>
      <c r="Q91" s="7">
        <v>27.135999999999999</v>
      </c>
      <c r="R91" s="7">
        <v>27.227</v>
      </c>
      <c r="S91" s="7">
        <v>27.318999999999999</v>
      </c>
      <c r="T91" s="7">
        <v>27.41</v>
      </c>
      <c r="U91" s="7">
        <v>27.501999999999999</v>
      </c>
      <c r="V91" s="7">
        <v>27.594000000000001</v>
      </c>
      <c r="W91" s="7">
        <v>27.687000000000001</v>
      </c>
      <c r="X91" s="7">
        <v>27.779</v>
      </c>
      <c r="Y91" s="7">
        <v>27.872</v>
      </c>
      <c r="Z91" s="7">
        <v>27.965</v>
      </c>
      <c r="AA91" s="7">
        <v>28.058</v>
      </c>
      <c r="AB91" s="7">
        <v>28.151</v>
      </c>
      <c r="AC91" s="7">
        <v>29.027999999999999</v>
      </c>
      <c r="AD91" s="7">
        <v>29.94</v>
      </c>
      <c r="AE91" s="7">
        <v>30.870999999999999</v>
      </c>
      <c r="AF91" s="7">
        <v>31.817</v>
      </c>
      <c r="AG91" s="7">
        <v>32.78</v>
      </c>
      <c r="AH91" s="7">
        <v>33.755000000000003</v>
      </c>
      <c r="AI91" s="7">
        <v>34.744999999999997</v>
      </c>
      <c r="AJ91" s="7">
        <v>35.747999999999998</v>
      </c>
      <c r="AK91" s="7">
        <v>36.765999999999998</v>
      </c>
      <c r="AL91" s="7">
        <v>37.792000000000002</v>
      </c>
      <c r="AM91" s="7">
        <v>38.831000000000003</v>
      </c>
      <c r="AN91" s="7">
        <v>40.494</v>
      </c>
      <c r="AO91" s="7">
        <v>42.186999999999998</v>
      </c>
      <c r="AP91" s="7">
        <v>43.893000000000001</v>
      </c>
      <c r="AQ91" s="7">
        <v>45.616</v>
      </c>
      <c r="AR91" s="7">
        <v>47.35</v>
      </c>
      <c r="AS91" s="7">
        <v>49.091999999999999</v>
      </c>
      <c r="AT91" s="7">
        <v>50.832000000000001</v>
      </c>
      <c r="AU91" s="7">
        <v>52.573</v>
      </c>
      <c r="AV91" s="7">
        <v>54.307000000000002</v>
      </c>
      <c r="AW91" s="7">
        <v>56.033000000000001</v>
      </c>
      <c r="AX91" s="7">
        <v>57.74</v>
      </c>
      <c r="AY91" s="7">
        <v>59.430999999999997</v>
      </c>
      <c r="AZ91" s="7">
        <v>61.1</v>
      </c>
      <c r="BA91" s="7">
        <v>62.744999999999997</v>
      </c>
      <c r="BB91" s="7">
        <v>64.358000000000004</v>
      </c>
      <c r="BC91" s="7">
        <v>65.94</v>
      </c>
      <c r="BD91" s="7">
        <v>67.488</v>
      </c>
      <c r="BE91" s="7">
        <v>69</v>
      </c>
      <c r="BF91" s="7">
        <v>69.543999999999997</v>
      </c>
      <c r="BG91" s="7">
        <v>70.082999999999998</v>
      </c>
      <c r="BH91" s="7">
        <v>70.616</v>
      </c>
      <c r="BI91" s="7">
        <v>71.138000000000005</v>
      </c>
      <c r="BJ91" s="7">
        <v>71.646000000000001</v>
      </c>
      <c r="BK91" s="7">
        <v>72.143000000000001</v>
      </c>
      <c r="BL91" s="7">
        <v>72.626999999999995</v>
      </c>
    </row>
    <row r="92" spans="1:64">
      <c r="A92" s="7" t="s">
        <v>315</v>
      </c>
      <c r="B92" s="7" t="s">
        <v>642</v>
      </c>
      <c r="C92" s="7" t="s">
        <v>897</v>
      </c>
      <c r="D92" s="7" t="s">
        <v>898</v>
      </c>
      <c r="E92" s="7">
        <v>55.936</v>
      </c>
      <c r="F92" s="7">
        <v>56.453000000000003</v>
      </c>
      <c r="G92" s="7">
        <v>57.34</v>
      </c>
      <c r="H92" s="7">
        <v>58.222000000000001</v>
      </c>
      <c r="I92" s="7">
        <v>59.098999999999997</v>
      </c>
      <c r="J92" s="7">
        <v>59.969000000000001</v>
      </c>
      <c r="K92" s="7">
        <v>60.832999999999998</v>
      </c>
      <c r="L92" s="7">
        <v>61.691000000000003</v>
      </c>
      <c r="M92" s="7">
        <v>62.542999999999999</v>
      </c>
      <c r="N92" s="7">
        <v>63.384999999999998</v>
      </c>
      <c r="O92" s="7">
        <v>64.22</v>
      </c>
      <c r="P92" s="7">
        <v>64.950999999999993</v>
      </c>
      <c r="Q92" s="7">
        <v>65.453999999999994</v>
      </c>
      <c r="R92" s="7">
        <v>65.951999999999998</v>
      </c>
      <c r="S92" s="7">
        <v>66.447999999999993</v>
      </c>
      <c r="T92" s="7">
        <v>66.94</v>
      </c>
      <c r="U92" s="7">
        <v>67.429000000000002</v>
      </c>
      <c r="V92" s="7">
        <v>67.912000000000006</v>
      </c>
      <c r="W92" s="7">
        <v>68.393000000000001</v>
      </c>
      <c r="X92" s="7">
        <v>68.87</v>
      </c>
      <c r="Y92" s="7">
        <v>69.343000000000004</v>
      </c>
      <c r="Z92" s="7">
        <v>69.745999999999995</v>
      </c>
      <c r="AA92" s="7">
        <v>69.94</v>
      </c>
      <c r="AB92" s="7">
        <v>70.134</v>
      </c>
      <c r="AC92" s="7">
        <v>70.326999999999998</v>
      </c>
      <c r="AD92" s="7">
        <v>70.518000000000001</v>
      </c>
      <c r="AE92" s="7">
        <v>70.709000000000003</v>
      </c>
      <c r="AF92" s="7">
        <v>70.900000000000006</v>
      </c>
      <c r="AG92" s="7">
        <v>71.09</v>
      </c>
      <c r="AH92" s="7">
        <v>71.278999999999996</v>
      </c>
      <c r="AI92" s="7">
        <v>71.466999999999999</v>
      </c>
      <c r="AJ92" s="7">
        <v>71.635000000000005</v>
      </c>
      <c r="AK92" s="7">
        <v>71.757000000000005</v>
      </c>
      <c r="AL92" s="7">
        <v>71.878</v>
      </c>
      <c r="AM92" s="7">
        <v>71.998000000000005</v>
      </c>
      <c r="AN92" s="7">
        <v>72.119</v>
      </c>
      <c r="AO92" s="7">
        <v>72.239000000000004</v>
      </c>
      <c r="AP92" s="7">
        <v>72.358000000000004</v>
      </c>
      <c r="AQ92" s="7">
        <v>72.477999999999994</v>
      </c>
      <c r="AR92" s="7">
        <v>72.596999999999994</v>
      </c>
      <c r="AS92" s="7">
        <v>72.715999999999994</v>
      </c>
      <c r="AT92" s="7">
        <v>72.912999999999997</v>
      </c>
      <c r="AU92" s="7">
        <v>73.302999999999997</v>
      </c>
      <c r="AV92" s="7">
        <v>73.688999999999993</v>
      </c>
      <c r="AW92" s="7">
        <v>74.072999999999993</v>
      </c>
      <c r="AX92" s="7">
        <v>74.451999999999998</v>
      </c>
      <c r="AY92" s="7">
        <v>74.826999999999998</v>
      </c>
      <c r="AZ92" s="7">
        <v>75.198999999999998</v>
      </c>
      <c r="BA92" s="7">
        <v>75.567999999999998</v>
      </c>
      <c r="BB92" s="7">
        <v>75.932000000000002</v>
      </c>
      <c r="BC92" s="7">
        <v>76.292000000000002</v>
      </c>
      <c r="BD92" s="7">
        <v>76.649000000000001</v>
      </c>
      <c r="BE92" s="7">
        <v>77.004000000000005</v>
      </c>
      <c r="BF92" s="7">
        <v>77.355000000000004</v>
      </c>
      <c r="BG92" s="7">
        <v>77.701999999999998</v>
      </c>
      <c r="BH92" s="7">
        <v>78.046000000000006</v>
      </c>
      <c r="BI92" s="7">
        <v>78.387</v>
      </c>
      <c r="BJ92" s="7">
        <v>78.724000000000004</v>
      </c>
      <c r="BK92" s="7">
        <v>79.058000000000007</v>
      </c>
      <c r="BL92" s="7">
        <v>79.388000000000005</v>
      </c>
    </row>
    <row r="93" spans="1:64">
      <c r="A93" s="7" t="s">
        <v>76</v>
      </c>
      <c r="B93" s="7" t="s">
        <v>643</v>
      </c>
      <c r="C93" s="7" t="s">
        <v>897</v>
      </c>
      <c r="D93" s="7" t="s">
        <v>898</v>
      </c>
      <c r="E93" s="7">
        <v>30.332000000000001</v>
      </c>
      <c r="F93" s="7">
        <v>30.518999999999998</v>
      </c>
      <c r="G93" s="7">
        <v>30.707000000000001</v>
      </c>
      <c r="H93" s="7">
        <v>30.895</v>
      </c>
      <c r="I93" s="7">
        <v>31.085000000000001</v>
      </c>
      <c r="J93" s="7">
        <v>31.274000000000001</v>
      </c>
      <c r="K93" s="7">
        <v>31.465</v>
      </c>
      <c r="L93" s="7">
        <v>31.655999999999999</v>
      </c>
      <c r="M93" s="7">
        <v>31.847999999999999</v>
      </c>
      <c r="N93" s="7">
        <v>32.04</v>
      </c>
      <c r="O93" s="7">
        <v>32.212000000000003</v>
      </c>
      <c r="P93" s="7">
        <v>32.280999999999999</v>
      </c>
      <c r="Q93" s="7">
        <v>32.350999999999999</v>
      </c>
      <c r="R93" s="7">
        <v>32.420999999999999</v>
      </c>
      <c r="S93" s="7">
        <v>32.491</v>
      </c>
      <c r="T93" s="7">
        <v>32.561</v>
      </c>
      <c r="U93" s="7">
        <v>32.631</v>
      </c>
      <c r="V93" s="7">
        <v>32.701000000000001</v>
      </c>
      <c r="W93" s="7">
        <v>32.771000000000001</v>
      </c>
      <c r="X93" s="7">
        <v>32.841000000000001</v>
      </c>
      <c r="Y93" s="7">
        <v>32.911999999999999</v>
      </c>
      <c r="Z93" s="7">
        <v>32.978000000000002</v>
      </c>
      <c r="AA93" s="7">
        <v>33.027999999999999</v>
      </c>
      <c r="AB93" s="7">
        <v>33.078000000000003</v>
      </c>
      <c r="AC93" s="7">
        <v>33.128</v>
      </c>
      <c r="AD93" s="7">
        <v>33.177</v>
      </c>
      <c r="AE93" s="7">
        <v>33.226999999999997</v>
      </c>
      <c r="AF93" s="7">
        <v>33.277000000000001</v>
      </c>
      <c r="AG93" s="7">
        <v>33.326999999999998</v>
      </c>
      <c r="AH93" s="7">
        <v>33.377000000000002</v>
      </c>
      <c r="AI93" s="7">
        <v>33.427</v>
      </c>
      <c r="AJ93" s="7">
        <v>33.503</v>
      </c>
      <c r="AK93" s="7">
        <v>33.744</v>
      </c>
      <c r="AL93" s="7">
        <v>33.984999999999999</v>
      </c>
      <c r="AM93" s="7">
        <v>34.226999999999997</v>
      </c>
      <c r="AN93" s="7">
        <v>34.47</v>
      </c>
      <c r="AO93" s="7">
        <v>34.713999999999999</v>
      </c>
      <c r="AP93" s="7">
        <v>34.959000000000003</v>
      </c>
      <c r="AQ93" s="7">
        <v>35.204000000000001</v>
      </c>
      <c r="AR93" s="7">
        <v>35.450000000000003</v>
      </c>
      <c r="AS93" s="7">
        <v>35.698</v>
      </c>
      <c r="AT93" s="7">
        <v>35.918999999999997</v>
      </c>
      <c r="AU93" s="7">
        <v>35.912999999999997</v>
      </c>
      <c r="AV93" s="7">
        <v>35.906999999999996</v>
      </c>
      <c r="AW93" s="7">
        <v>35.901000000000003</v>
      </c>
      <c r="AX93" s="7">
        <v>35.895000000000003</v>
      </c>
      <c r="AY93" s="7">
        <v>35.889000000000003</v>
      </c>
      <c r="AZ93" s="7">
        <v>35.883000000000003</v>
      </c>
      <c r="BA93" s="7">
        <v>35.877000000000002</v>
      </c>
      <c r="BB93" s="7">
        <v>35.871000000000002</v>
      </c>
      <c r="BC93" s="7">
        <v>35.865000000000002</v>
      </c>
      <c r="BD93" s="7">
        <v>35.859000000000002</v>
      </c>
      <c r="BE93" s="7">
        <v>35.869</v>
      </c>
      <c r="BF93" s="7">
        <v>35.896000000000001</v>
      </c>
      <c r="BG93" s="7">
        <v>35.938000000000002</v>
      </c>
      <c r="BH93" s="7">
        <v>35.997</v>
      </c>
      <c r="BI93" s="7">
        <v>36.072000000000003</v>
      </c>
      <c r="BJ93" s="7">
        <v>36.164000000000001</v>
      </c>
      <c r="BK93" s="7">
        <v>36.271999999999998</v>
      </c>
      <c r="BL93" s="7">
        <v>36.396000000000001</v>
      </c>
    </row>
    <row r="94" spans="1:64">
      <c r="A94" s="7" t="s">
        <v>51</v>
      </c>
      <c r="B94" s="7" t="s">
        <v>644</v>
      </c>
      <c r="C94" s="7" t="s">
        <v>897</v>
      </c>
      <c r="D94" s="7" t="s">
        <v>898</v>
      </c>
      <c r="E94" s="7">
        <v>58.533999999999999</v>
      </c>
      <c r="F94" s="7">
        <v>59.805999999999997</v>
      </c>
      <c r="G94" s="7">
        <v>61.405999999999999</v>
      </c>
      <c r="H94" s="7">
        <v>62.982999999999997</v>
      </c>
      <c r="I94" s="7">
        <v>64.534000000000006</v>
      </c>
      <c r="J94" s="7">
        <v>66.05</v>
      </c>
      <c r="K94" s="7">
        <v>67.491</v>
      </c>
      <c r="L94" s="7">
        <v>68.852999999999994</v>
      </c>
      <c r="M94" s="7">
        <v>70.186000000000007</v>
      </c>
      <c r="N94" s="7">
        <v>71.480999999999995</v>
      </c>
      <c r="O94" s="7">
        <v>72.744</v>
      </c>
      <c r="P94" s="7">
        <v>73.433000000000007</v>
      </c>
      <c r="Q94" s="7">
        <v>73.674999999999997</v>
      </c>
      <c r="R94" s="7">
        <v>73.914000000000001</v>
      </c>
      <c r="S94" s="7">
        <v>74.152000000000001</v>
      </c>
      <c r="T94" s="7">
        <v>74.388999999999996</v>
      </c>
      <c r="U94" s="7">
        <v>74.625</v>
      </c>
      <c r="V94" s="7">
        <v>74.965999999999994</v>
      </c>
      <c r="W94" s="7">
        <v>75.355000000000004</v>
      </c>
      <c r="X94" s="7">
        <v>75.739999999999995</v>
      </c>
      <c r="Y94" s="7">
        <v>76.120999999999995</v>
      </c>
      <c r="Z94" s="7">
        <v>76.497</v>
      </c>
      <c r="AA94" s="7">
        <v>76.869</v>
      </c>
      <c r="AB94" s="7">
        <v>77.236999999999995</v>
      </c>
      <c r="AC94" s="7">
        <v>77.602000000000004</v>
      </c>
      <c r="AD94" s="7">
        <v>77.960999999999999</v>
      </c>
      <c r="AE94" s="7">
        <v>78.316999999999993</v>
      </c>
      <c r="AF94" s="7">
        <v>78.668000000000006</v>
      </c>
      <c r="AG94" s="7">
        <v>79.016000000000005</v>
      </c>
      <c r="AH94" s="7">
        <v>79.358999999999995</v>
      </c>
      <c r="AI94" s="7">
        <v>79.697999999999993</v>
      </c>
      <c r="AJ94" s="7">
        <v>80.033000000000001</v>
      </c>
      <c r="AK94" s="7">
        <v>80.301000000000002</v>
      </c>
      <c r="AL94" s="7">
        <v>80.503</v>
      </c>
      <c r="AM94" s="7">
        <v>80.703000000000003</v>
      </c>
      <c r="AN94" s="7">
        <v>80.902000000000001</v>
      </c>
      <c r="AO94" s="7">
        <v>81.099999999999994</v>
      </c>
      <c r="AP94" s="7">
        <v>81.225999999999999</v>
      </c>
      <c r="AQ94" s="7">
        <v>81.350999999999999</v>
      </c>
      <c r="AR94" s="7">
        <v>81.475999999999999</v>
      </c>
      <c r="AS94" s="7">
        <v>81.599999999999994</v>
      </c>
      <c r="AT94" s="7">
        <v>81.849000000000004</v>
      </c>
      <c r="AU94" s="7">
        <v>82.094999999999999</v>
      </c>
      <c r="AV94" s="7">
        <v>82.337999999999994</v>
      </c>
      <c r="AW94" s="7">
        <v>82.58</v>
      </c>
      <c r="AX94" s="7">
        <v>82.858000000000004</v>
      </c>
      <c r="AY94" s="7">
        <v>83.171999999999997</v>
      </c>
      <c r="AZ94" s="7">
        <v>83.481999999999999</v>
      </c>
      <c r="BA94" s="7">
        <v>83.787000000000006</v>
      </c>
      <c r="BB94" s="7">
        <v>84.087000000000003</v>
      </c>
      <c r="BC94" s="7">
        <v>84.382999999999996</v>
      </c>
      <c r="BD94" s="7">
        <v>84.754999999999995</v>
      </c>
      <c r="BE94" s="7">
        <v>85.2</v>
      </c>
      <c r="BF94" s="7">
        <v>85.551000000000002</v>
      </c>
      <c r="BG94" s="7">
        <v>85.813000000000002</v>
      </c>
      <c r="BH94" s="7">
        <v>86.070999999999998</v>
      </c>
      <c r="BI94" s="7">
        <v>86.325999999999993</v>
      </c>
      <c r="BJ94" s="7">
        <v>86.573999999999998</v>
      </c>
      <c r="BK94" s="7">
        <v>86.816000000000003</v>
      </c>
      <c r="BL94" s="7">
        <v>87.052000000000007</v>
      </c>
    </row>
    <row r="95" spans="1:64">
      <c r="A95" s="7" t="s">
        <v>317</v>
      </c>
      <c r="B95" s="7" t="s">
        <v>645</v>
      </c>
      <c r="C95" s="7" t="s">
        <v>897</v>
      </c>
      <c r="D95" s="7" t="s">
        <v>898</v>
      </c>
      <c r="E95" s="7">
        <v>31.120999999999999</v>
      </c>
      <c r="F95" s="7">
        <v>31.768000000000001</v>
      </c>
      <c r="G95" s="7">
        <v>32.423999999999999</v>
      </c>
      <c r="H95" s="7">
        <v>33.085999999999999</v>
      </c>
      <c r="I95" s="7">
        <v>33.682000000000002</v>
      </c>
      <c r="J95" s="7">
        <v>33.988999999999997</v>
      </c>
      <c r="K95" s="7">
        <v>34.298000000000002</v>
      </c>
      <c r="L95" s="7">
        <v>34.607999999999997</v>
      </c>
      <c r="M95" s="7">
        <v>34.918999999999997</v>
      </c>
      <c r="N95" s="7">
        <v>35.231999999999999</v>
      </c>
      <c r="O95" s="7">
        <v>35.545000000000002</v>
      </c>
      <c r="P95" s="7">
        <v>35.860999999999997</v>
      </c>
      <c r="Q95" s="7">
        <v>36.177</v>
      </c>
      <c r="R95" s="7">
        <v>36.494</v>
      </c>
      <c r="S95" s="7">
        <v>36.808999999999997</v>
      </c>
      <c r="T95" s="7">
        <v>37.125</v>
      </c>
      <c r="U95" s="7">
        <v>37.442999999999998</v>
      </c>
      <c r="V95" s="7">
        <v>37.762</v>
      </c>
      <c r="W95" s="7">
        <v>38.081000000000003</v>
      </c>
      <c r="X95" s="7">
        <v>38.402000000000001</v>
      </c>
      <c r="Y95" s="7">
        <v>38.723999999999997</v>
      </c>
      <c r="Z95" s="7">
        <v>39.046999999999997</v>
      </c>
      <c r="AA95" s="7">
        <v>39.369999999999997</v>
      </c>
      <c r="AB95" s="7">
        <v>39.695</v>
      </c>
      <c r="AC95" s="7">
        <v>40.021000000000001</v>
      </c>
      <c r="AD95" s="7">
        <v>40.347000000000001</v>
      </c>
      <c r="AE95" s="7">
        <v>40.673999999999999</v>
      </c>
      <c r="AF95" s="7">
        <v>41.002000000000002</v>
      </c>
      <c r="AG95" s="7">
        <v>41.332000000000001</v>
      </c>
      <c r="AH95" s="7">
        <v>41.661000000000001</v>
      </c>
      <c r="AI95" s="7">
        <v>41.991999999999997</v>
      </c>
      <c r="AJ95" s="7">
        <v>42.323</v>
      </c>
      <c r="AK95" s="7">
        <v>42.655000000000001</v>
      </c>
      <c r="AL95" s="7">
        <v>42.987000000000002</v>
      </c>
      <c r="AM95" s="7">
        <v>43.32</v>
      </c>
      <c r="AN95" s="7">
        <v>43.654000000000003</v>
      </c>
      <c r="AO95" s="7">
        <v>43.988999999999997</v>
      </c>
      <c r="AP95" s="7">
        <v>44.323</v>
      </c>
      <c r="AQ95" s="7">
        <v>44.658999999999999</v>
      </c>
      <c r="AR95" s="7">
        <v>44.994999999999997</v>
      </c>
      <c r="AS95" s="7">
        <v>45.332000000000001</v>
      </c>
      <c r="AT95" s="7">
        <v>45.667999999999999</v>
      </c>
      <c r="AU95" s="7">
        <v>46.005000000000003</v>
      </c>
      <c r="AV95" s="7">
        <v>46.317999999999998</v>
      </c>
      <c r="AW95" s="7">
        <v>46.616</v>
      </c>
      <c r="AX95" s="7">
        <v>46.912999999999997</v>
      </c>
      <c r="AY95" s="7">
        <v>47.21</v>
      </c>
      <c r="AZ95" s="7">
        <v>47.508000000000003</v>
      </c>
      <c r="BA95" s="7">
        <v>47.807000000000002</v>
      </c>
      <c r="BB95" s="7">
        <v>48.103999999999999</v>
      </c>
      <c r="BC95" s="7">
        <v>48.402999999999999</v>
      </c>
      <c r="BD95" s="7">
        <v>48.701000000000001</v>
      </c>
      <c r="BE95" s="7">
        <v>49</v>
      </c>
      <c r="BF95" s="7">
        <v>49.311</v>
      </c>
      <c r="BG95" s="7">
        <v>49.634</v>
      </c>
      <c r="BH95" s="7">
        <v>49.970999999999997</v>
      </c>
      <c r="BI95" s="7">
        <v>50.319000000000003</v>
      </c>
      <c r="BJ95" s="7">
        <v>50.68</v>
      </c>
      <c r="BK95" s="7">
        <v>51.054000000000002</v>
      </c>
      <c r="BL95" s="7">
        <v>51.439</v>
      </c>
    </row>
    <row r="96" spans="1:64">
      <c r="A96" s="7" t="s">
        <v>646</v>
      </c>
      <c r="B96" s="7" t="s">
        <v>647</v>
      </c>
      <c r="C96" s="7" t="s">
        <v>897</v>
      </c>
      <c r="D96" s="7" t="s">
        <v>898</v>
      </c>
      <c r="E96" s="7">
        <v>50.146999999999998</v>
      </c>
      <c r="F96" s="7">
        <v>51.23</v>
      </c>
      <c r="G96" s="7">
        <v>52.314</v>
      </c>
      <c r="H96" s="7">
        <v>53.396000000000001</v>
      </c>
      <c r="I96" s="7">
        <v>54.475000000000001</v>
      </c>
      <c r="J96" s="7">
        <v>55.548000000000002</v>
      </c>
      <c r="K96" s="7">
        <v>56.616999999999997</v>
      </c>
      <c r="L96" s="7">
        <v>57.68</v>
      </c>
      <c r="M96" s="7">
        <v>58.738</v>
      </c>
      <c r="N96" s="7">
        <v>59.783999999999999</v>
      </c>
      <c r="O96" s="7">
        <v>61.92</v>
      </c>
      <c r="P96" s="7">
        <v>67.153000000000006</v>
      </c>
      <c r="Q96" s="7">
        <v>71.998999999999995</v>
      </c>
      <c r="R96" s="7">
        <v>76.370999999999995</v>
      </c>
      <c r="S96" s="7">
        <v>80.251999999999995</v>
      </c>
      <c r="T96" s="7">
        <v>83.632000000000005</v>
      </c>
      <c r="U96" s="7">
        <v>86.534000000000006</v>
      </c>
      <c r="V96" s="7">
        <v>88.983000000000004</v>
      </c>
      <c r="W96" s="7">
        <v>91.036000000000001</v>
      </c>
      <c r="X96" s="7">
        <v>92.736999999999995</v>
      </c>
      <c r="Y96" s="7">
        <v>93.753</v>
      </c>
      <c r="Z96" s="7">
        <v>93.491</v>
      </c>
      <c r="AA96" s="7">
        <v>93.218999999999994</v>
      </c>
      <c r="AB96" s="7">
        <v>92.936999999999998</v>
      </c>
      <c r="AC96" s="7">
        <v>92.643000000000001</v>
      </c>
      <c r="AD96" s="7">
        <v>92.338999999999999</v>
      </c>
      <c r="AE96" s="7">
        <v>92.022999999999996</v>
      </c>
      <c r="AF96" s="7">
        <v>91.694999999999993</v>
      </c>
      <c r="AG96" s="7">
        <v>91.353999999999999</v>
      </c>
      <c r="AH96" s="7">
        <v>91.001999999999995</v>
      </c>
      <c r="AI96" s="7">
        <v>90.796000000000006</v>
      </c>
      <c r="AJ96" s="7">
        <v>91.061000000000007</v>
      </c>
      <c r="AK96" s="7">
        <v>91.32</v>
      </c>
      <c r="AL96" s="7">
        <v>91.570999999999998</v>
      </c>
      <c r="AM96" s="7">
        <v>91.816000000000003</v>
      </c>
      <c r="AN96" s="7">
        <v>92.055000000000007</v>
      </c>
      <c r="AO96" s="7">
        <v>92.287000000000006</v>
      </c>
      <c r="AP96" s="7">
        <v>92.513000000000005</v>
      </c>
      <c r="AQ96" s="7">
        <v>92.733000000000004</v>
      </c>
      <c r="AR96" s="7">
        <v>92.945999999999998</v>
      </c>
      <c r="AS96" s="7">
        <v>93.129000000000005</v>
      </c>
      <c r="AT96" s="7">
        <v>93.233000000000004</v>
      </c>
      <c r="AU96" s="7">
        <v>93.334000000000003</v>
      </c>
      <c r="AV96" s="7">
        <v>93.435000000000002</v>
      </c>
      <c r="AW96" s="7">
        <v>93.534000000000006</v>
      </c>
      <c r="AX96" s="7">
        <v>93.631</v>
      </c>
      <c r="AY96" s="7">
        <v>93.727000000000004</v>
      </c>
      <c r="AZ96" s="7">
        <v>93.822000000000003</v>
      </c>
      <c r="BA96" s="7">
        <v>93.915999999999997</v>
      </c>
      <c r="BB96" s="7">
        <v>94.007999999999996</v>
      </c>
      <c r="BC96" s="7">
        <v>94.099000000000004</v>
      </c>
      <c r="BD96" s="7">
        <v>94.188000000000002</v>
      </c>
      <c r="BE96" s="7">
        <v>94.277000000000001</v>
      </c>
      <c r="BF96" s="7">
        <v>94.364000000000004</v>
      </c>
      <c r="BG96" s="7">
        <v>94.448999999999998</v>
      </c>
      <c r="BH96" s="7">
        <v>94.534000000000006</v>
      </c>
      <c r="BI96" s="7">
        <v>94.617000000000004</v>
      </c>
      <c r="BJ96" s="7">
        <v>94.698999999999998</v>
      </c>
      <c r="BK96" s="7">
        <v>94.78</v>
      </c>
      <c r="BL96" s="7">
        <v>94.858999999999995</v>
      </c>
    </row>
    <row r="97" spans="1:64">
      <c r="A97" s="7" t="s">
        <v>168</v>
      </c>
      <c r="B97" s="7" t="s">
        <v>648</v>
      </c>
      <c r="C97" s="7" t="s">
        <v>897</v>
      </c>
      <c r="D97" s="7" t="s">
        <v>898</v>
      </c>
      <c r="E97" s="7">
        <v>29.009</v>
      </c>
      <c r="F97" s="7">
        <v>29.048999999999999</v>
      </c>
      <c r="G97" s="7">
        <v>29.088999999999999</v>
      </c>
      <c r="H97" s="7">
        <v>29.129000000000001</v>
      </c>
      <c r="I97" s="7">
        <v>29.169</v>
      </c>
      <c r="J97" s="7">
        <v>29.209</v>
      </c>
      <c r="K97" s="7">
        <v>29.248999999999999</v>
      </c>
      <c r="L97" s="7">
        <v>29.289000000000001</v>
      </c>
      <c r="M97" s="7">
        <v>29.329000000000001</v>
      </c>
      <c r="N97" s="7">
        <v>29.369</v>
      </c>
      <c r="O97" s="7">
        <v>29.425000000000001</v>
      </c>
      <c r="P97" s="7">
        <v>29.533000000000001</v>
      </c>
      <c r="Q97" s="7">
        <v>29.640999999999998</v>
      </c>
      <c r="R97" s="7">
        <v>29.75</v>
      </c>
      <c r="S97" s="7">
        <v>29.858000000000001</v>
      </c>
      <c r="T97" s="7">
        <v>29.966999999999999</v>
      </c>
      <c r="U97" s="7">
        <v>30.076000000000001</v>
      </c>
      <c r="V97" s="7">
        <v>30.186</v>
      </c>
      <c r="W97" s="7">
        <v>30.295000000000002</v>
      </c>
      <c r="X97" s="7">
        <v>30.405000000000001</v>
      </c>
      <c r="Y97" s="7">
        <v>30.488</v>
      </c>
      <c r="Z97" s="7">
        <v>30.396000000000001</v>
      </c>
      <c r="AA97" s="7">
        <v>30.305</v>
      </c>
      <c r="AB97" s="7">
        <v>30.215</v>
      </c>
      <c r="AC97" s="7">
        <v>30.123999999999999</v>
      </c>
      <c r="AD97" s="7">
        <v>30.033000000000001</v>
      </c>
      <c r="AE97" s="7">
        <v>29.943000000000001</v>
      </c>
      <c r="AF97" s="7">
        <v>29.853000000000002</v>
      </c>
      <c r="AG97" s="7">
        <v>29.763000000000002</v>
      </c>
      <c r="AH97" s="7">
        <v>29.672999999999998</v>
      </c>
      <c r="AI97" s="7">
        <v>29.582999999999998</v>
      </c>
      <c r="AJ97" s="7">
        <v>29.492999999999999</v>
      </c>
      <c r="AK97" s="7">
        <v>29.404</v>
      </c>
      <c r="AL97" s="7">
        <v>29.315000000000001</v>
      </c>
      <c r="AM97" s="7">
        <v>29.225999999999999</v>
      </c>
      <c r="AN97" s="7">
        <v>29.137</v>
      </c>
      <c r="AO97" s="7">
        <v>29.047999999999998</v>
      </c>
      <c r="AP97" s="7">
        <v>28.959</v>
      </c>
      <c r="AQ97" s="7">
        <v>28.870999999999999</v>
      </c>
      <c r="AR97" s="7">
        <v>28.782</v>
      </c>
      <c r="AS97" s="7">
        <v>28.693999999999999</v>
      </c>
      <c r="AT97" s="7">
        <v>28.606000000000002</v>
      </c>
      <c r="AU97" s="7">
        <v>28.518000000000001</v>
      </c>
      <c r="AV97" s="7">
        <v>28.306999999999999</v>
      </c>
      <c r="AW97" s="7">
        <v>28.064</v>
      </c>
      <c r="AX97" s="7">
        <v>27.821999999999999</v>
      </c>
      <c r="AY97" s="7">
        <v>27.582000000000001</v>
      </c>
      <c r="AZ97" s="7">
        <v>27.343</v>
      </c>
      <c r="BA97" s="7">
        <v>27.105</v>
      </c>
      <c r="BB97" s="7">
        <v>26.869</v>
      </c>
      <c r="BC97" s="7">
        <v>26.634</v>
      </c>
      <c r="BD97" s="7">
        <v>26.4</v>
      </c>
      <c r="BE97" s="7">
        <v>26.4</v>
      </c>
      <c r="BF97" s="7">
        <v>26.4</v>
      </c>
      <c r="BG97" s="7">
        <v>26.414000000000001</v>
      </c>
      <c r="BH97" s="7">
        <v>26.440999999999999</v>
      </c>
      <c r="BI97" s="7">
        <v>26.481999999999999</v>
      </c>
      <c r="BJ97" s="7">
        <v>26.538</v>
      </c>
      <c r="BK97" s="7">
        <v>26.606000000000002</v>
      </c>
      <c r="BL97" s="7">
        <v>26.689</v>
      </c>
    </row>
    <row r="98" spans="1:64">
      <c r="A98" s="7" t="s">
        <v>649</v>
      </c>
      <c r="B98" s="7" t="s">
        <v>650</v>
      </c>
      <c r="C98" s="7" t="s">
        <v>897</v>
      </c>
      <c r="D98" s="7" t="s">
        <v>898</v>
      </c>
      <c r="E98" s="7">
        <v>62.790668409555103</v>
      </c>
      <c r="F98" s="7">
        <v>63.289908381620201</v>
      </c>
      <c r="G98" s="7">
        <v>63.791986883337202</v>
      </c>
      <c r="H98" s="7">
        <v>64.311253486916797</v>
      </c>
      <c r="I98" s="7">
        <v>64.830102059659794</v>
      </c>
      <c r="J98" s="7">
        <v>65.347581443616605</v>
      </c>
      <c r="K98" s="7">
        <v>65.851627245063398</v>
      </c>
      <c r="L98" s="7">
        <v>66.366751702072904</v>
      </c>
      <c r="M98" s="7">
        <v>66.8631139685383</v>
      </c>
      <c r="N98" s="7">
        <v>67.337744488751895</v>
      </c>
      <c r="O98" s="7">
        <v>67.791773487669602</v>
      </c>
      <c r="P98" s="7">
        <v>68.189135011553503</v>
      </c>
      <c r="Q98" s="7">
        <v>68.557339954751498</v>
      </c>
      <c r="R98" s="7">
        <v>68.9131889095801</v>
      </c>
      <c r="S98" s="7">
        <v>69.273670364419203</v>
      </c>
      <c r="T98" s="7">
        <v>69.617579898134906</v>
      </c>
      <c r="U98" s="7">
        <v>69.901176770202298</v>
      </c>
      <c r="V98" s="7">
        <v>70.1841826053044</v>
      </c>
      <c r="W98" s="7">
        <v>70.473702870258705</v>
      </c>
      <c r="X98" s="7">
        <v>70.763458813039094</v>
      </c>
      <c r="Y98" s="7">
        <v>71.055571090531103</v>
      </c>
      <c r="Z98" s="7">
        <v>71.371164127609902</v>
      </c>
      <c r="AA98" s="7">
        <v>71.645109684502103</v>
      </c>
      <c r="AB98" s="7">
        <v>71.9002139758082</v>
      </c>
      <c r="AC98" s="7">
        <v>72.143535961339694</v>
      </c>
      <c r="AD98" s="7">
        <v>72.382559780165295</v>
      </c>
      <c r="AE98" s="7">
        <v>72.651689601518996</v>
      </c>
      <c r="AF98" s="7">
        <v>72.947124840552206</v>
      </c>
      <c r="AG98" s="7">
        <v>73.230885081079904</v>
      </c>
      <c r="AH98" s="7">
        <v>73.485170301447994</v>
      </c>
      <c r="AI98" s="7">
        <v>73.754554601261205</v>
      </c>
      <c r="AJ98" s="7">
        <v>74.044523630769604</v>
      </c>
      <c r="AK98" s="7">
        <v>74.258948321336902</v>
      </c>
      <c r="AL98" s="7">
        <v>74.5041492491779</v>
      </c>
      <c r="AM98" s="7">
        <v>74.752329851245406</v>
      </c>
      <c r="AN98" s="7">
        <v>75.033640078490194</v>
      </c>
      <c r="AO98" s="7">
        <v>75.269313601553606</v>
      </c>
      <c r="AP98" s="7">
        <v>75.493113072948802</v>
      </c>
      <c r="AQ98" s="7">
        <v>75.716196243890906</v>
      </c>
      <c r="AR98" s="7">
        <v>75.937233422852898</v>
      </c>
      <c r="AS98" s="7">
        <v>76.154267821999596</v>
      </c>
      <c r="AT98" s="7">
        <v>76.491523121106695</v>
      </c>
      <c r="AU98" s="7">
        <v>76.883152879846904</v>
      </c>
      <c r="AV98" s="7">
        <v>77.250028194670804</v>
      </c>
      <c r="AW98" s="7">
        <v>77.6055606940795</v>
      </c>
      <c r="AX98" s="7">
        <v>77.9491118405153</v>
      </c>
      <c r="AY98" s="7">
        <v>78.266597096983205</v>
      </c>
      <c r="AZ98" s="7">
        <v>78.571661070186096</v>
      </c>
      <c r="BA98" s="7">
        <v>78.869734781078705</v>
      </c>
      <c r="BB98" s="7">
        <v>79.152850004998299</v>
      </c>
      <c r="BC98" s="7">
        <v>79.427216988388594</v>
      </c>
      <c r="BD98" s="7">
        <v>79.635591894215594</v>
      </c>
      <c r="BE98" s="7">
        <v>79.810360694937003</v>
      </c>
      <c r="BF98" s="7">
        <v>79.979080837452003</v>
      </c>
      <c r="BG98" s="7">
        <v>80.147035964173099</v>
      </c>
      <c r="BH98" s="7">
        <v>80.320928780339003</v>
      </c>
      <c r="BI98" s="7">
        <v>80.497687165515998</v>
      </c>
      <c r="BJ98" s="7">
        <v>80.677673536512899</v>
      </c>
      <c r="BK98" s="7">
        <v>80.859947835956703</v>
      </c>
      <c r="BL98" s="7">
        <v>81.047439654729203</v>
      </c>
    </row>
    <row r="99" spans="1:64">
      <c r="A99" s="7" t="s">
        <v>651</v>
      </c>
      <c r="B99" s="7" t="s">
        <v>652</v>
      </c>
      <c r="C99" s="7" t="s">
        <v>897</v>
      </c>
      <c r="D99" s="7" t="s">
        <v>898</v>
      </c>
      <c r="E99" s="7">
        <v>85.2</v>
      </c>
      <c r="F99" s="7">
        <v>85.293000000000006</v>
      </c>
      <c r="G99" s="7">
        <v>85.581999999999994</v>
      </c>
      <c r="H99" s="7">
        <v>85.867000000000004</v>
      </c>
      <c r="I99" s="7">
        <v>86.147000000000006</v>
      </c>
      <c r="J99" s="7">
        <v>86.421999999999997</v>
      </c>
      <c r="K99" s="7">
        <v>86.691999999999993</v>
      </c>
      <c r="L99" s="7">
        <v>86.957999999999998</v>
      </c>
      <c r="M99" s="7">
        <v>87.22</v>
      </c>
      <c r="N99" s="7">
        <v>87.475999999999999</v>
      </c>
      <c r="O99" s="7">
        <v>87.728999999999999</v>
      </c>
      <c r="P99" s="7">
        <v>88.039000000000001</v>
      </c>
      <c r="Q99" s="7">
        <v>88.474000000000004</v>
      </c>
      <c r="R99" s="7">
        <v>88.894000000000005</v>
      </c>
      <c r="S99" s="7">
        <v>89.301000000000002</v>
      </c>
      <c r="T99" s="7">
        <v>89.694999999999993</v>
      </c>
      <c r="U99" s="7">
        <v>90.076999999999998</v>
      </c>
      <c r="V99" s="7">
        <v>90.444999999999993</v>
      </c>
      <c r="W99" s="7">
        <v>90.801000000000002</v>
      </c>
      <c r="X99" s="7">
        <v>91.144999999999996</v>
      </c>
      <c r="Y99" s="7">
        <v>91.477999999999994</v>
      </c>
      <c r="Z99" s="7">
        <v>91.793999999999997</v>
      </c>
      <c r="AA99" s="7">
        <v>92.09</v>
      </c>
      <c r="AB99" s="7">
        <v>92.376000000000005</v>
      </c>
      <c r="AC99" s="7">
        <v>92.653000000000006</v>
      </c>
      <c r="AD99" s="7">
        <v>92.92</v>
      </c>
      <c r="AE99" s="7">
        <v>94.248000000000005</v>
      </c>
      <c r="AF99" s="7">
        <v>96.86</v>
      </c>
      <c r="AG99" s="7">
        <v>98.308999999999997</v>
      </c>
      <c r="AH99" s="7">
        <v>99.093999999999994</v>
      </c>
      <c r="AI99" s="7">
        <v>99.516999999999996</v>
      </c>
      <c r="AJ99" s="7">
        <v>99.831999999999994</v>
      </c>
      <c r="AK99" s="7">
        <v>99.978999999999999</v>
      </c>
      <c r="AL99" s="7">
        <v>100</v>
      </c>
      <c r="AM99" s="7">
        <v>100</v>
      </c>
      <c r="AN99" s="7">
        <v>100</v>
      </c>
      <c r="AO99" s="7">
        <v>100</v>
      </c>
      <c r="AP99" s="7">
        <v>100</v>
      </c>
      <c r="AQ99" s="7">
        <v>100</v>
      </c>
      <c r="AR99" s="7">
        <v>100</v>
      </c>
      <c r="AS99" s="7">
        <v>100</v>
      </c>
      <c r="AT99" s="7">
        <v>100</v>
      </c>
      <c r="AU99" s="7">
        <v>100</v>
      </c>
      <c r="AV99" s="7">
        <v>100</v>
      </c>
      <c r="AW99" s="7">
        <v>100</v>
      </c>
      <c r="AX99" s="7">
        <v>100</v>
      </c>
      <c r="AY99" s="7">
        <v>100</v>
      </c>
      <c r="AZ99" s="7">
        <v>100</v>
      </c>
      <c r="BA99" s="7">
        <v>100</v>
      </c>
      <c r="BB99" s="7">
        <v>100</v>
      </c>
      <c r="BC99" s="7">
        <v>100</v>
      </c>
      <c r="BD99" s="7">
        <v>100</v>
      </c>
      <c r="BE99" s="7">
        <v>100</v>
      </c>
      <c r="BF99" s="7">
        <v>100</v>
      </c>
      <c r="BG99" s="7">
        <v>100</v>
      </c>
      <c r="BH99" s="7">
        <v>100</v>
      </c>
      <c r="BI99" s="7">
        <v>100</v>
      </c>
      <c r="BJ99" s="7">
        <v>100</v>
      </c>
      <c r="BK99" s="7">
        <v>100</v>
      </c>
      <c r="BL99" s="7">
        <v>100</v>
      </c>
    </row>
    <row r="100" spans="1:64">
      <c r="A100" s="7" t="s">
        <v>309</v>
      </c>
      <c r="B100" s="7" t="s">
        <v>653</v>
      </c>
      <c r="C100" s="7" t="s">
        <v>897</v>
      </c>
      <c r="D100" s="7" t="s">
        <v>898</v>
      </c>
      <c r="E100" s="7">
        <v>22.747</v>
      </c>
      <c r="F100" s="7">
        <v>23.318000000000001</v>
      </c>
      <c r="G100" s="7">
        <v>23.9</v>
      </c>
      <c r="H100" s="7">
        <v>24.491</v>
      </c>
      <c r="I100" s="7">
        <v>25.094000000000001</v>
      </c>
      <c r="J100" s="7">
        <v>25.704000000000001</v>
      </c>
      <c r="K100" s="7">
        <v>26.324999999999999</v>
      </c>
      <c r="L100" s="7">
        <v>26.954999999999998</v>
      </c>
      <c r="M100" s="7">
        <v>27.596</v>
      </c>
      <c r="N100" s="7">
        <v>28.244</v>
      </c>
      <c r="O100" s="7">
        <v>28.902000000000001</v>
      </c>
      <c r="P100" s="7">
        <v>29.568999999999999</v>
      </c>
      <c r="Q100" s="7">
        <v>30.245999999999999</v>
      </c>
      <c r="R100" s="7">
        <v>30.93</v>
      </c>
      <c r="S100" s="7">
        <v>31.571000000000002</v>
      </c>
      <c r="T100" s="7">
        <v>32.11</v>
      </c>
      <c r="U100" s="7">
        <v>32.652999999999999</v>
      </c>
      <c r="V100" s="7">
        <v>33.200000000000003</v>
      </c>
      <c r="W100" s="7">
        <v>33.752000000000002</v>
      </c>
      <c r="X100" s="7">
        <v>34.308999999999997</v>
      </c>
      <c r="Y100" s="7">
        <v>34.869999999999997</v>
      </c>
      <c r="Z100" s="7">
        <v>35.435000000000002</v>
      </c>
      <c r="AA100" s="7">
        <v>36.003999999999998</v>
      </c>
      <c r="AB100" s="7">
        <v>36.576999999999998</v>
      </c>
      <c r="AC100" s="7">
        <v>37.155000000000001</v>
      </c>
      <c r="AD100" s="7">
        <v>37.734999999999999</v>
      </c>
      <c r="AE100" s="7">
        <v>38.319000000000003</v>
      </c>
      <c r="AF100" s="7">
        <v>38.906999999999996</v>
      </c>
      <c r="AG100" s="7">
        <v>39.481000000000002</v>
      </c>
      <c r="AH100" s="7">
        <v>39.969000000000001</v>
      </c>
      <c r="AI100" s="7">
        <v>40.46</v>
      </c>
      <c r="AJ100" s="7">
        <v>40.953000000000003</v>
      </c>
      <c r="AK100" s="7">
        <v>41.448</v>
      </c>
      <c r="AL100" s="7">
        <v>41.942999999999998</v>
      </c>
      <c r="AM100" s="7">
        <v>42.441000000000003</v>
      </c>
      <c r="AN100" s="7">
        <v>42.941000000000003</v>
      </c>
      <c r="AO100" s="7">
        <v>43.442</v>
      </c>
      <c r="AP100" s="7">
        <v>43.944000000000003</v>
      </c>
      <c r="AQ100" s="7">
        <v>44.447000000000003</v>
      </c>
      <c r="AR100" s="7">
        <v>44.951999999999998</v>
      </c>
      <c r="AS100" s="7">
        <v>45.457999999999998</v>
      </c>
      <c r="AT100" s="7">
        <v>45.963999999999999</v>
      </c>
      <c r="AU100" s="7">
        <v>46.61</v>
      </c>
      <c r="AV100" s="7">
        <v>47.267000000000003</v>
      </c>
      <c r="AW100" s="7">
        <v>47.927</v>
      </c>
      <c r="AX100" s="7">
        <v>48.585000000000001</v>
      </c>
      <c r="AY100" s="7">
        <v>49.244999999999997</v>
      </c>
      <c r="AZ100" s="7">
        <v>49.905000000000001</v>
      </c>
      <c r="BA100" s="7">
        <v>50.566000000000003</v>
      </c>
      <c r="BB100" s="7">
        <v>51.225000000000001</v>
      </c>
      <c r="BC100" s="7">
        <v>51.884999999999998</v>
      </c>
      <c r="BD100" s="7">
        <v>52.542999999999999</v>
      </c>
      <c r="BE100" s="7">
        <v>53.201999999999998</v>
      </c>
      <c r="BF100" s="7">
        <v>53.857999999999997</v>
      </c>
      <c r="BG100" s="7">
        <v>54.514000000000003</v>
      </c>
      <c r="BH100" s="7">
        <v>55.164999999999999</v>
      </c>
      <c r="BI100" s="7">
        <v>55.813000000000002</v>
      </c>
      <c r="BJ100" s="7">
        <v>56.457000000000001</v>
      </c>
      <c r="BK100" s="7">
        <v>57.095999999999997</v>
      </c>
      <c r="BL100" s="7">
        <v>57.73</v>
      </c>
    </row>
    <row r="101" spans="1:64">
      <c r="A101" s="7" t="s">
        <v>654</v>
      </c>
      <c r="B101" s="7" t="s">
        <v>655</v>
      </c>
      <c r="C101" s="7" t="s">
        <v>897</v>
      </c>
      <c r="D101" s="7" t="s">
        <v>898</v>
      </c>
      <c r="E101" s="7">
        <v>12.363010278465399</v>
      </c>
      <c r="F101" s="7">
        <v>12.708947812408599</v>
      </c>
      <c r="G101" s="7">
        <v>13.0663078786855</v>
      </c>
      <c r="H101" s="7">
        <v>13.439539648936799</v>
      </c>
      <c r="I101" s="7">
        <v>13.835999523522201</v>
      </c>
      <c r="J101" s="7">
        <v>14.244977639834699</v>
      </c>
      <c r="K101" s="7">
        <v>14.6465151290262</v>
      </c>
      <c r="L101" s="7">
        <v>15.060659221893401</v>
      </c>
      <c r="M101" s="7">
        <v>15.487699117341201</v>
      </c>
      <c r="N101" s="7">
        <v>15.929974303526601</v>
      </c>
      <c r="O101" s="7">
        <v>16.356852726322199</v>
      </c>
      <c r="P101" s="7">
        <v>16.792293169746898</v>
      </c>
      <c r="Q101" s="7">
        <v>17.230746963903002</v>
      </c>
      <c r="R101" s="7">
        <v>17.6744411098108</v>
      </c>
      <c r="S101" s="7">
        <v>18.114614196344402</v>
      </c>
      <c r="T101" s="7">
        <v>18.570809400406301</v>
      </c>
      <c r="U101" s="7">
        <v>19.046886222061001</v>
      </c>
      <c r="V101" s="7">
        <v>19.525950844935299</v>
      </c>
      <c r="W101" s="7">
        <v>20.014017328119198</v>
      </c>
      <c r="X101" s="7">
        <v>20.4217645691221</v>
      </c>
      <c r="Y101" s="7">
        <v>20.827432455291198</v>
      </c>
      <c r="Z101" s="7">
        <v>21.232650186606001</v>
      </c>
      <c r="AA101" s="7">
        <v>21.640109519977699</v>
      </c>
      <c r="AB101" s="7">
        <v>22.076232838025401</v>
      </c>
      <c r="AC101" s="7">
        <v>22.546897169608599</v>
      </c>
      <c r="AD101" s="7">
        <v>23.053788266821499</v>
      </c>
      <c r="AE101" s="7">
        <v>23.550637093531801</v>
      </c>
      <c r="AF101" s="7">
        <v>24.03623731143</v>
      </c>
      <c r="AG101" s="7">
        <v>24.515161659254701</v>
      </c>
      <c r="AH101" s="7">
        <v>24.957046024126399</v>
      </c>
      <c r="AI101" s="7">
        <v>25.411890027184501</v>
      </c>
      <c r="AJ101" s="7">
        <v>25.8358020085054</v>
      </c>
      <c r="AK101" s="7">
        <v>26.2470470989734</v>
      </c>
      <c r="AL101" s="7">
        <v>26.628492389351599</v>
      </c>
      <c r="AM101" s="7">
        <v>26.942261603561199</v>
      </c>
      <c r="AN101" s="7">
        <v>27.243183066378901</v>
      </c>
      <c r="AO101" s="7">
        <v>27.537026049321799</v>
      </c>
      <c r="AP101" s="7">
        <v>27.842723838693001</v>
      </c>
      <c r="AQ101" s="7">
        <v>28.1368970163387</v>
      </c>
      <c r="AR101" s="7">
        <v>28.430608956434401</v>
      </c>
      <c r="AS101" s="7">
        <v>28.725521757173802</v>
      </c>
      <c r="AT101" s="7">
        <v>29.054356898580501</v>
      </c>
      <c r="AU101" s="7">
        <v>29.393416826494899</v>
      </c>
      <c r="AV101" s="7">
        <v>29.7457436413758</v>
      </c>
      <c r="AW101" s="7">
        <v>30.095730500704601</v>
      </c>
      <c r="AX101" s="7">
        <v>30.4643116349724</v>
      </c>
      <c r="AY101" s="7">
        <v>30.842004762547901</v>
      </c>
      <c r="AZ101" s="7">
        <v>31.156994386305101</v>
      </c>
      <c r="BA101" s="7">
        <v>31.5917493717591</v>
      </c>
      <c r="BB101" s="7">
        <v>32.029169582478403</v>
      </c>
      <c r="BC101" s="7">
        <v>32.470697615944999</v>
      </c>
      <c r="BD101" s="7">
        <v>32.915328028070398</v>
      </c>
      <c r="BE101" s="7">
        <v>33.341928906677303</v>
      </c>
      <c r="BF101" s="7">
        <v>33.768840753918496</v>
      </c>
      <c r="BG101" s="7">
        <v>34.201294634656001</v>
      </c>
      <c r="BH101" s="7">
        <v>34.641468801197</v>
      </c>
      <c r="BI101" s="7">
        <v>35.0890803997939</v>
      </c>
      <c r="BJ101" s="7">
        <v>35.5443922880076</v>
      </c>
      <c r="BK101" s="7">
        <v>36.008465262750804</v>
      </c>
      <c r="BL101" s="7">
        <v>36.4812814139963</v>
      </c>
    </row>
    <row r="102" spans="1:64">
      <c r="A102" s="7" t="s">
        <v>351</v>
      </c>
      <c r="B102" s="7" t="s">
        <v>656</v>
      </c>
      <c r="C102" s="7" t="s">
        <v>897</v>
      </c>
      <c r="D102" s="7" t="s">
        <v>898</v>
      </c>
      <c r="E102" s="7">
        <v>30.154</v>
      </c>
      <c r="F102" s="7">
        <v>31.04</v>
      </c>
      <c r="G102" s="7">
        <v>32.000999999999998</v>
      </c>
      <c r="H102" s="7">
        <v>32.978999999999999</v>
      </c>
      <c r="I102" s="7">
        <v>33.972000000000001</v>
      </c>
      <c r="J102" s="7">
        <v>34.976999999999997</v>
      </c>
      <c r="K102" s="7">
        <v>35.997</v>
      </c>
      <c r="L102" s="7">
        <v>37.03</v>
      </c>
      <c r="M102" s="7">
        <v>38.076000000000001</v>
      </c>
      <c r="N102" s="7">
        <v>39.130000000000003</v>
      </c>
      <c r="O102" s="7">
        <v>40.195999999999998</v>
      </c>
      <c r="P102" s="7">
        <v>41.167999999999999</v>
      </c>
      <c r="Q102" s="7">
        <v>41.838999999999999</v>
      </c>
      <c r="R102" s="7">
        <v>42.511000000000003</v>
      </c>
      <c r="S102" s="7">
        <v>43.186</v>
      </c>
      <c r="T102" s="7">
        <v>43.863999999999997</v>
      </c>
      <c r="U102" s="7">
        <v>44.545000000000002</v>
      </c>
      <c r="V102" s="7">
        <v>45.226999999999997</v>
      </c>
      <c r="W102" s="7">
        <v>45.911000000000001</v>
      </c>
      <c r="X102" s="7">
        <v>46.597000000000001</v>
      </c>
      <c r="Y102" s="7">
        <v>47.284999999999997</v>
      </c>
      <c r="Z102" s="7">
        <v>47.887</v>
      </c>
      <c r="AA102" s="7">
        <v>48.237000000000002</v>
      </c>
      <c r="AB102" s="7">
        <v>48.587000000000003</v>
      </c>
      <c r="AC102" s="7">
        <v>48.936999999999998</v>
      </c>
      <c r="AD102" s="7">
        <v>49.286999999999999</v>
      </c>
      <c r="AE102" s="7">
        <v>49.637</v>
      </c>
      <c r="AF102" s="7">
        <v>49.987000000000002</v>
      </c>
      <c r="AG102" s="7">
        <v>50.338000000000001</v>
      </c>
      <c r="AH102" s="7">
        <v>50.686999999999998</v>
      </c>
      <c r="AI102" s="7">
        <v>51.036999999999999</v>
      </c>
      <c r="AJ102" s="7">
        <v>51.356999999999999</v>
      </c>
      <c r="AK102" s="7">
        <v>51.588000000000001</v>
      </c>
      <c r="AL102" s="7">
        <v>51.817999999999998</v>
      </c>
      <c r="AM102" s="7">
        <v>52.048000000000002</v>
      </c>
      <c r="AN102" s="7">
        <v>52.279000000000003</v>
      </c>
      <c r="AO102" s="7">
        <v>52.509</v>
      </c>
      <c r="AP102" s="7">
        <v>52.738999999999997</v>
      </c>
      <c r="AQ102" s="7">
        <v>52.968000000000004</v>
      </c>
      <c r="AR102" s="7">
        <v>53.198</v>
      </c>
      <c r="AS102" s="7">
        <v>53.427999999999997</v>
      </c>
      <c r="AT102" s="7">
        <v>53.642000000000003</v>
      </c>
      <c r="AU102" s="7">
        <v>53.81</v>
      </c>
      <c r="AV102" s="7">
        <v>53.978999999999999</v>
      </c>
      <c r="AW102" s="7">
        <v>54.146999999999998</v>
      </c>
      <c r="AX102" s="7">
        <v>54.314999999999998</v>
      </c>
      <c r="AY102" s="7">
        <v>54.482999999999997</v>
      </c>
      <c r="AZ102" s="7">
        <v>54.651000000000003</v>
      </c>
      <c r="BA102" s="7">
        <v>54.819000000000003</v>
      </c>
      <c r="BB102" s="7">
        <v>54.987000000000002</v>
      </c>
      <c r="BC102" s="7">
        <v>55.155000000000001</v>
      </c>
      <c r="BD102" s="7">
        <v>55.322000000000003</v>
      </c>
      <c r="BE102" s="7">
        <v>55.506</v>
      </c>
      <c r="BF102" s="7">
        <v>55.706000000000003</v>
      </c>
      <c r="BG102" s="7">
        <v>55.923000000000002</v>
      </c>
      <c r="BH102" s="7">
        <v>56.155000000000001</v>
      </c>
      <c r="BI102" s="7">
        <v>56.402999999999999</v>
      </c>
      <c r="BJ102" s="7">
        <v>56.667000000000002</v>
      </c>
      <c r="BK102" s="7">
        <v>56.947000000000003</v>
      </c>
      <c r="BL102" s="7">
        <v>57.241999999999997</v>
      </c>
    </row>
    <row r="103" spans="1:64">
      <c r="A103" s="7" t="s">
        <v>193</v>
      </c>
      <c r="B103" s="7" t="s">
        <v>657</v>
      </c>
      <c r="C103" s="7" t="s">
        <v>897</v>
      </c>
      <c r="D103" s="7" t="s">
        <v>898</v>
      </c>
      <c r="E103" s="7">
        <v>15.593</v>
      </c>
      <c r="F103" s="7">
        <v>15.975</v>
      </c>
      <c r="G103" s="7">
        <v>16.364999999999998</v>
      </c>
      <c r="H103" s="7">
        <v>16.762</v>
      </c>
      <c r="I103" s="7">
        <v>17.167999999999999</v>
      </c>
      <c r="J103" s="7">
        <v>17.579999999999998</v>
      </c>
      <c r="K103" s="7">
        <v>18.001000000000001</v>
      </c>
      <c r="L103" s="7">
        <v>18.428999999999998</v>
      </c>
      <c r="M103" s="7">
        <v>18.866</v>
      </c>
      <c r="N103" s="7">
        <v>19.309999999999999</v>
      </c>
      <c r="O103" s="7">
        <v>19.762</v>
      </c>
      <c r="P103" s="7">
        <v>20.222000000000001</v>
      </c>
      <c r="Q103" s="7">
        <v>20.323</v>
      </c>
      <c r="R103" s="7">
        <v>20.350000000000001</v>
      </c>
      <c r="S103" s="7">
        <v>20.376999999999999</v>
      </c>
      <c r="T103" s="7">
        <v>20.404</v>
      </c>
      <c r="U103" s="7">
        <v>20.431000000000001</v>
      </c>
      <c r="V103" s="7">
        <v>20.459</v>
      </c>
      <c r="W103" s="7">
        <v>20.486000000000001</v>
      </c>
      <c r="X103" s="7">
        <v>20.513000000000002</v>
      </c>
      <c r="Y103" s="7">
        <v>20.541</v>
      </c>
      <c r="Z103" s="7">
        <v>20.568000000000001</v>
      </c>
      <c r="AA103" s="7">
        <v>20.594999999999999</v>
      </c>
      <c r="AB103" s="7">
        <v>21.36</v>
      </c>
      <c r="AC103" s="7">
        <v>22.297000000000001</v>
      </c>
      <c r="AD103" s="7">
        <v>23.260999999999999</v>
      </c>
      <c r="AE103" s="7">
        <v>24.254999999999999</v>
      </c>
      <c r="AF103" s="7">
        <v>25.277000000000001</v>
      </c>
      <c r="AG103" s="7">
        <v>26.329000000000001</v>
      </c>
      <c r="AH103" s="7">
        <v>27.405000000000001</v>
      </c>
      <c r="AI103" s="7">
        <v>28.51</v>
      </c>
      <c r="AJ103" s="7">
        <v>29.640999999999998</v>
      </c>
      <c r="AK103" s="7">
        <v>30.8</v>
      </c>
      <c r="AL103" s="7">
        <v>31.39</v>
      </c>
      <c r="AM103" s="7">
        <v>31.986999999999998</v>
      </c>
      <c r="AN103" s="7">
        <v>32.590000000000003</v>
      </c>
      <c r="AO103" s="7">
        <v>33.200000000000003</v>
      </c>
      <c r="AP103" s="7">
        <v>33.792000000000002</v>
      </c>
      <c r="AQ103" s="7">
        <v>34.389000000000003</v>
      </c>
      <c r="AR103" s="7">
        <v>34.991999999999997</v>
      </c>
      <c r="AS103" s="7">
        <v>35.6</v>
      </c>
      <c r="AT103" s="7">
        <v>37.250999999999998</v>
      </c>
      <c r="AU103" s="7">
        <v>38.935000000000002</v>
      </c>
      <c r="AV103" s="7">
        <v>40.645000000000003</v>
      </c>
      <c r="AW103" s="7">
        <v>41.679000000000002</v>
      </c>
      <c r="AX103" s="7">
        <v>42.637999999999998</v>
      </c>
      <c r="AY103" s="7">
        <v>43.603999999999999</v>
      </c>
      <c r="AZ103" s="7">
        <v>44.573999999999998</v>
      </c>
      <c r="BA103" s="7">
        <v>45.551000000000002</v>
      </c>
      <c r="BB103" s="7">
        <v>46.527999999999999</v>
      </c>
      <c r="BC103" s="7">
        <v>47.509</v>
      </c>
      <c r="BD103" s="7">
        <v>48.491999999999997</v>
      </c>
      <c r="BE103" s="7">
        <v>49.476999999999997</v>
      </c>
      <c r="BF103" s="7">
        <v>50.46</v>
      </c>
      <c r="BG103" s="7">
        <v>51.444000000000003</v>
      </c>
      <c r="BH103" s="7">
        <v>52.427</v>
      </c>
      <c r="BI103" s="7">
        <v>53.396000000000001</v>
      </c>
      <c r="BJ103" s="7">
        <v>54.345999999999997</v>
      </c>
      <c r="BK103" s="7">
        <v>55.277999999999999</v>
      </c>
      <c r="BL103" s="7">
        <v>56.192</v>
      </c>
    </row>
    <row r="104" spans="1:64">
      <c r="A104" s="7" t="s">
        <v>374</v>
      </c>
      <c r="B104" s="7" t="s">
        <v>658</v>
      </c>
      <c r="C104" s="7" t="s">
        <v>897</v>
      </c>
      <c r="D104" s="7" t="s">
        <v>898</v>
      </c>
      <c r="E104" s="7">
        <v>55.911000000000001</v>
      </c>
      <c r="F104" s="7">
        <v>56.335000000000001</v>
      </c>
      <c r="G104" s="7">
        <v>56.758000000000003</v>
      </c>
      <c r="H104" s="7">
        <v>57.180999999999997</v>
      </c>
      <c r="I104" s="7">
        <v>57.603000000000002</v>
      </c>
      <c r="J104" s="7">
        <v>58.021999999999998</v>
      </c>
      <c r="K104" s="7">
        <v>58.441000000000003</v>
      </c>
      <c r="L104" s="7">
        <v>58.859000000000002</v>
      </c>
      <c r="M104" s="7">
        <v>59.276000000000003</v>
      </c>
      <c r="N104" s="7">
        <v>59.691000000000003</v>
      </c>
      <c r="O104" s="7">
        <v>60.112000000000002</v>
      </c>
      <c r="P104" s="7">
        <v>60.539000000000001</v>
      </c>
      <c r="Q104" s="7">
        <v>60.965000000000003</v>
      </c>
      <c r="R104" s="7">
        <v>61.387999999999998</v>
      </c>
      <c r="S104" s="7">
        <v>61.81</v>
      </c>
      <c r="T104" s="7">
        <v>62.231000000000002</v>
      </c>
      <c r="U104" s="7">
        <v>62.65</v>
      </c>
      <c r="V104" s="7">
        <v>63.066000000000003</v>
      </c>
      <c r="W104" s="7">
        <v>63.48</v>
      </c>
      <c r="X104" s="7">
        <v>63.893000000000001</v>
      </c>
      <c r="Y104" s="7">
        <v>64.191000000000003</v>
      </c>
      <c r="Z104" s="7">
        <v>64.372</v>
      </c>
      <c r="AA104" s="7">
        <v>64.552999999999997</v>
      </c>
      <c r="AB104" s="7">
        <v>64.733999999999995</v>
      </c>
      <c r="AC104" s="7">
        <v>64.915000000000006</v>
      </c>
      <c r="AD104" s="7">
        <v>65.094999999999999</v>
      </c>
      <c r="AE104" s="7">
        <v>65.274000000000001</v>
      </c>
      <c r="AF104" s="7">
        <v>65.453000000000003</v>
      </c>
      <c r="AG104" s="7">
        <v>65.632000000000005</v>
      </c>
      <c r="AH104" s="7">
        <v>65.81</v>
      </c>
      <c r="AI104" s="7">
        <v>65.837999999999994</v>
      </c>
      <c r="AJ104" s="7">
        <v>65.712999999999994</v>
      </c>
      <c r="AK104" s="7">
        <v>65.587000000000003</v>
      </c>
      <c r="AL104" s="7">
        <v>65.460999999999999</v>
      </c>
      <c r="AM104" s="7">
        <v>65.334999999999994</v>
      </c>
      <c r="AN104" s="7">
        <v>65.209000000000003</v>
      </c>
      <c r="AO104" s="7">
        <v>65.082999999999998</v>
      </c>
      <c r="AP104" s="7">
        <v>64.956000000000003</v>
      </c>
      <c r="AQ104" s="7">
        <v>64.828999999999994</v>
      </c>
      <c r="AR104" s="7">
        <v>64.701999999999998</v>
      </c>
      <c r="AS104" s="7">
        <v>64.575000000000003</v>
      </c>
      <c r="AT104" s="7">
        <v>64.67</v>
      </c>
      <c r="AU104" s="7">
        <v>65.081000000000003</v>
      </c>
      <c r="AV104" s="7">
        <v>65.489000000000004</v>
      </c>
      <c r="AW104" s="7">
        <v>65.896000000000001</v>
      </c>
      <c r="AX104" s="7">
        <v>66.364999999999995</v>
      </c>
      <c r="AY104" s="7">
        <v>66.894999999999996</v>
      </c>
      <c r="AZ104" s="7">
        <v>67.421000000000006</v>
      </c>
      <c r="BA104" s="7">
        <v>67.942999999999998</v>
      </c>
      <c r="BB104" s="7">
        <v>68.459999999999994</v>
      </c>
      <c r="BC104" s="7">
        <v>68.911000000000001</v>
      </c>
      <c r="BD104" s="7">
        <v>69.358000000000004</v>
      </c>
      <c r="BE104" s="7">
        <v>69.677999999999997</v>
      </c>
      <c r="BF104" s="7">
        <v>69.953000000000003</v>
      </c>
      <c r="BG104" s="7">
        <v>70.227000000000004</v>
      </c>
      <c r="BH104" s="7">
        <v>70.5</v>
      </c>
      <c r="BI104" s="7">
        <v>70.778999999999996</v>
      </c>
      <c r="BJ104" s="7">
        <v>71.061999999999998</v>
      </c>
      <c r="BK104" s="7">
        <v>71.350999999999999</v>
      </c>
      <c r="BL104" s="7">
        <v>71.644000000000005</v>
      </c>
    </row>
    <row r="105" spans="1:64">
      <c r="A105" s="7" t="s">
        <v>659</v>
      </c>
      <c r="B105" s="7" t="s">
        <v>660</v>
      </c>
      <c r="C105" s="7" t="s">
        <v>897</v>
      </c>
      <c r="D105" s="7" t="s">
        <v>898</v>
      </c>
      <c r="E105" s="7">
        <v>26.003723089665201</v>
      </c>
      <c r="F105" s="7">
        <v>26.5753575041328</v>
      </c>
      <c r="G105" s="7">
        <v>27.103476808675602</v>
      </c>
      <c r="H105" s="7">
        <v>27.581279972085099</v>
      </c>
      <c r="I105" s="7">
        <v>28.0670392955324</v>
      </c>
      <c r="J105" s="7">
        <v>28.2892536065212</v>
      </c>
      <c r="K105" s="7">
        <v>28.497173241399299</v>
      </c>
      <c r="L105" s="7">
        <v>28.7195145476683</v>
      </c>
      <c r="M105" s="7">
        <v>28.938388054311002</v>
      </c>
      <c r="N105" s="7">
        <v>29.1472302967038</v>
      </c>
      <c r="O105" s="7">
        <v>29.350186046519099</v>
      </c>
      <c r="P105" s="7">
        <v>29.563041861328301</v>
      </c>
      <c r="Q105" s="7">
        <v>29.816825491579198</v>
      </c>
      <c r="R105" s="7">
        <v>30.113673294610901</v>
      </c>
      <c r="S105" s="7">
        <v>30.456707050143201</v>
      </c>
      <c r="T105" s="7">
        <v>30.811492408667601</v>
      </c>
      <c r="U105" s="7">
        <v>31.158335693827699</v>
      </c>
      <c r="V105" s="7">
        <v>31.5115973519409</v>
      </c>
      <c r="W105" s="7">
        <v>31.976651734053799</v>
      </c>
      <c r="X105" s="7">
        <v>32.547834667021903</v>
      </c>
      <c r="Y105" s="7">
        <v>33.1221710345893</v>
      </c>
      <c r="Z105" s="7">
        <v>33.709088687017903</v>
      </c>
      <c r="AA105" s="7">
        <v>34.277004102355299</v>
      </c>
      <c r="AB105" s="7">
        <v>34.796259678921402</v>
      </c>
      <c r="AC105" s="7">
        <v>35.329405730491096</v>
      </c>
      <c r="AD105" s="7">
        <v>35.861497095330897</v>
      </c>
      <c r="AE105" s="7">
        <v>36.387391787605701</v>
      </c>
      <c r="AF105" s="7">
        <v>36.904857064060501</v>
      </c>
      <c r="AG105" s="7">
        <v>37.420160032098103</v>
      </c>
      <c r="AH105" s="7">
        <v>37.921039714101198</v>
      </c>
      <c r="AI105" s="7">
        <v>38.402448052732801</v>
      </c>
      <c r="AJ105" s="7">
        <v>38.9042735387644</v>
      </c>
      <c r="AK105" s="7">
        <v>39.407205731760698</v>
      </c>
      <c r="AL105" s="7">
        <v>39.913771028273899</v>
      </c>
      <c r="AM105" s="7">
        <v>40.424428892877998</v>
      </c>
      <c r="AN105" s="7">
        <v>40.933637623690302</v>
      </c>
      <c r="AO105" s="7">
        <v>41.444629904431203</v>
      </c>
      <c r="AP105" s="7">
        <v>41.960925321514303</v>
      </c>
      <c r="AQ105" s="7">
        <v>42.485499970404</v>
      </c>
      <c r="AR105" s="7">
        <v>43.0155285500079</v>
      </c>
      <c r="AS105" s="7">
        <v>43.555863246308903</v>
      </c>
      <c r="AT105" s="7">
        <v>44.146462839578902</v>
      </c>
      <c r="AU105" s="7">
        <v>44.793019881582097</v>
      </c>
      <c r="AV105" s="7">
        <v>45.4483401961947</v>
      </c>
      <c r="AW105" s="7">
        <v>46.109783647932503</v>
      </c>
      <c r="AX105" s="7">
        <v>46.775131310185401</v>
      </c>
      <c r="AY105" s="7">
        <v>47.428377646822703</v>
      </c>
      <c r="AZ105" s="7">
        <v>48.075991001653399</v>
      </c>
      <c r="BA105" s="7">
        <v>48.726547034723403</v>
      </c>
      <c r="BB105" s="7">
        <v>49.378902570017601</v>
      </c>
      <c r="BC105" s="7">
        <v>50.033287479088003</v>
      </c>
      <c r="BD105" s="7">
        <v>50.665380440812598</v>
      </c>
      <c r="BE105" s="7">
        <v>51.290736594647399</v>
      </c>
      <c r="BF105" s="7">
        <v>51.915642454172897</v>
      </c>
      <c r="BG105" s="7">
        <v>52.540996141698599</v>
      </c>
      <c r="BH105" s="7">
        <v>53.164048387678299</v>
      </c>
      <c r="BI105" s="7">
        <v>53.7856656099747</v>
      </c>
      <c r="BJ105" s="7">
        <v>54.4049698559935</v>
      </c>
      <c r="BK105" s="7">
        <v>55.015125671618101</v>
      </c>
      <c r="BL105" s="7">
        <v>55.616272375018802</v>
      </c>
    </row>
    <row r="106" spans="1:64">
      <c r="A106" s="7" t="s">
        <v>661</v>
      </c>
      <c r="B106" s="7" t="s">
        <v>662</v>
      </c>
      <c r="C106" s="7" t="s">
        <v>897</v>
      </c>
      <c r="D106" s="7" t="s">
        <v>898</v>
      </c>
      <c r="E106" s="7">
        <v>23.9670487100332</v>
      </c>
      <c r="F106" s="7">
        <v>24.470784660849201</v>
      </c>
      <c r="G106" s="7">
        <v>24.947990015466001</v>
      </c>
      <c r="H106" s="7">
        <v>25.39493092475</v>
      </c>
      <c r="I106" s="7">
        <v>25.848912913231398</v>
      </c>
      <c r="J106" s="7">
        <v>26.084309985002299</v>
      </c>
      <c r="K106" s="7">
        <v>26.308784988854701</v>
      </c>
      <c r="L106" s="7">
        <v>26.547452648892701</v>
      </c>
      <c r="M106" s="7">
        <v>26.7852431493877</v>
      </c>
      <c r="N106" s="7">
        <v>27.018213383743699</v>
      </c>
      <c r="O106" s="7">
        <v>27.247743828760399</v>
      </c>
      <c r="P106" s="7">
        <v>27.493474873620698</v>
      </c>
      <c r="Q106" s="7">
        <v>27.773903875585301</v>
      </c>
      <c r="R106" s="7">
        <v>28.0911882479799</v>
      </c>
      <c r="S106" s="7">
        <v>28.446325753445201</v>
      </c>
      <c r="T106" s="7">
        <v>28.749166273559499</v>
      </c>
      <c r="U106" s="7">
        <v>29.1066172980589</v>
      </c>
      <c r="V106" s="7">
        <v>29.468641662912098</v>
      </c>
      <c r="W106" s="7">
        <v>29.924466663475499</v>
      </c>
      <c r="X106" s="7">
        <v>30.461788794446001</v>
      </c>
      <c r="Y106" s="7">
        <v>31.005562664981301</v>
      </c>
      <c r="Z106" s="7">
        <v>31.556319981867802</v>
      </c>
      <c r="AA106" s="7">
        <v>32.073044708831098</v>
      </c>
      <c r="AB106" s="7">
        <v>32.552437810280097</v>
      </c>
      <c r="AC106" s="7">
        <v>33.046640772650697</v>
      </c>
      <c r="AD106" s="7">
        <v>33.542764311401001</v>
      </c>
      <c r="AE106" s="7">
        <v>34.033946325140597</v>
      </c>
      <c r="AF106" s="7">
        <v>34.518504444153599</v>
      </c>
      <c r="AG106" s="7">
        <v>35.000694134346702</v>
      </c>
      <c r="AH106" s="7">
        <v>35.467905318501501</v>
      </c>
      <c r="AI106" s="7">
        <v>35.921114007046</v>
      </c>
      <c r="AJ106" s="7">
        <v>36.377689865505602</v>
      </c>
      <c r="AK106" s="7">
        <v>36.830341293978002</v>
      </c>
      <c r="AL106" s="7">
        <v>37.2821076237881</v>
      </c>
      <c r="AM106" s="7">
        <v>37.730096192060699</v>
      </c>
      <c r="AN106" s="7">
        <v>38.175625519178602</v>
      </c>
      <c r="AO106" s="7">
        <v>38.622236754467302</v>
      </c>
      <c r="AP106" s="7">
        <v>39.073810338902803</v>
      </c>
      <c r="AQ106" s="7">
        <v>39.529624851330702</v>
      </c>
      <c r="AR106" s="7">
        <v>39.986907604268502</v>
      </c>
      <c r="AS106" s="7">
        <v>40.451582772091101</v>
      </c>
      <c r="AT106" s="7">
        <v>40.9678598367761</v>
      </c>
      <c r="AU106" s="7">
        <v>41.530581278537703</v>
      </c>
      <c r="AV106" s="7">
        <v>42.099707997836902</v>
      </c>
      <c r="AW106" s="7">
        <v>42.672901347668102</v>
      </c>
      <c r="AX106" s="7">
        <v>43.250519440871003</v>
      </c>
      <c r="AY106" s="7">
        <v>43.819006383009402</v>
      </c>
      <c r="AZ106" s="7">
        <v>44.376227945167599</v>
      </c>
      <c r="BA106" s="7">
        <v>44.947766758798601</v>
      </c>
      <c r="BB106" s="7">
        <v>45.520779040387801</v>
      </c>
      <c r="BC106" s="7">
        <v>46.094762532566598</v>
      </c>
      <c r="BD106" s="7">
        <v>46.644606586581297</v>
      </c>
      <c r="BE106" s="7">
        <v>47.184949774630198</v>
      </c>
      <c r="BF106" s="7">
        <v>47.724531131306797</v>
      </c>
      <c r="BG106" s="7">
        <v>48.264642991109298</v>
      </c>
      <c r="BH106" s="7">
        <v>48.808126653430598</v>
      </c>
      <c r="BI106" s="7">
        <v>49.350320245656299</v>
      </c>
      <c r="BJ106" s="7">
        <v>49.890477921695897</v>
      </c>
      <c r="BK106" s="7">
        <v>50.423155858490396</v>
      </c>
      <c r="BL106" s="7">
        <v>50.9487702008607</v>
      </c>
    </row>
    <row r="107" spans="1:64">
      <c r="A107" s="7" t="s">
        <v>663</v>
      </c>
      <c r="B107" s="7" t="s">
        <v>664</v>
      </c>
      <c r="C107" s="7" t="s">
        <v>897</v>
      </c>
      <c r="D107" s="7" t="s">
        <v>898</v>
      </c>
      <c r="E107" s="7">
        <v>13.641851495462999</v>
      </c>
      <c r="F107" s="7">
        <v>13.9414164890426</v>
      </c>
      <c r="G107" s="7">
        <v>14.240096303994701</v>
      </c>
      <c r="H107" s="7">
        <v>14.5539844941362</v>
      </c>
      <c r="I107" s="7">
        <v>14.880594245852301</v>
      </c>
      <c r="J107" s="7">
        <v>15.214496701825601</v>
      </c>
      <c r="K107" s="7">
        <v>15.5476166643271</v>
      </c>
      <c r="L107" s="7">
        <v>15.904326079119</v>
      </c>
      <c r="M107" s="7">
        <v>16.272023299266898</v>
      </c>
      <c r="N107" s="7">
        <v>16.652726599564001</v>
      </c>
      <c r="O107" s="7">
        <v>17.036090045231699</v>
      </c>
      <c r="P107" s="7">
        <v>17.460760176472899</v>
      </c>
      <c r="Q107" s="7">
        <v>17.895154027500102</v>
      </c>
      <c r="R107" s="7">
        <v>18.341053059520998</v>
      </c>
      <c r="S107" s="7">
        <v>18.794536580929599</v>
      </c>
      <c r="T107" s="7">
        <v>18.904639122054501</v>
      </c>
      <c r="U107" s="7">
        <v>19.3817517972997</v>
      </c>
      <c r="V107" s="7">
        <v>19.864867242513</v>
      </c>
      <c r="W107" s="7">
        <v>20.361007003446201</v>
      </c>
      <c r="X107" s="7">
        <v>20.826273565471801</v>
      </c>
      <c r="Y107" s="7">
        <v>21.317146348119199</v>
      </c>
      <c r="Z107" s="7">
        <v>21.789677215415701</v>
      </c>
      <c r="AA107" s="7">
        <v>22.156933458412801</v>
      </c>
      <c r="AB107" s="7">
        <v>22.542609047875199</v>
      </c>
      <c r="AC107" s="7">
        <v>22.955217665358902</v>
      </c>
      <c r="AD107" s="7">
        <v>23.386270736259501</v>
      </c>
      <c r="AE107" s="7">
        <v>23.818540931967799</v>
      </c>
      <c r="AF107" s="7">
        <v>24.252310310292199</v>
      </c>
      <c r="AG107" s="7">
        <v>24.687176568245299</v>
      </c>
      <c r="AH107" s="7">
        <v>25.1127909816929</v>
      </c>
      <c r="AI107" s="7">
        <v>25.5577895556406</v>
      </c>
      <c r="AJ107" s="7">
        <v>25.941036342847699</v>
      </c>
      <c r="AK107" s="7">
        <v>26.3106959269094</v>
      </c>
      <c r="AL107" s="7">
        <v>26.6673688328708</v>
      </c>
      <c r="AM107" s="7">
        <v>26.992893245676299</v>
      </c>
      <c r="AN107" s="7">
        <v>27.317594052979501</v>
      </c>
      <c r="AO107" s="7">
        <v>27.644806305025998</v>
      </c>
      <c r="AP107" s="7">
        <v>27.978769148617399</v>
      </c>
      <c r="AQ107" s="7">
        <v>28.306013640287699</v>
      </c>
      <c r="AR107" s="7">
        <v>28.626304237769698</v>
      </c>
      <c r="AS107" s="7">
        <v>28.953460219363599</v>
      </c>
      <c r="AT107" s="7">
        <v>29.344870545127598</v>
      </c>
      <c r="AU107" s="7">
        <v>29.7551289343387</v>
      </c>
      <c r="AV107" s="7">
        <v>30.1698307257059</v>
      </c>
      <c r="AW107" s="7">
        <v>30.588240585516001</v>
      </c>
      <c r="AX107" s="7">
        <v>31.019258395171398</v>
      </c>
      <c r="AY107" s="7">
        <v>31.458818186738899</v>
      </c>
      <c r="AZ107" s="7">
        <v>31.875707922916298</v>
      </c>
      <c r="BA107" s="7">
        <v>32.3501065131966</v>
      </c>
      <c r="BB107" s="7">
        <v>32.826876979267801</v>
      </c>
      <c r="BC107" s="7">
        <v>33.307680508387101</v>
      </c>
      <c r="BD107" s="7">
        <v>33.758580213184601</v>
      </c>
      <c r="BE107" s="7">
        <v>34.1898357824019</v>
      </c>
      <c r="BF107" s="7">
        <v>34.623029280966797</v>
      </c>
      <c r="BG107" s="7">
        <v>35.063568848157999</v>
      </c>
      <c r="BH107" s="7">
        <v>35.532981471695699</v>
      </c>
      <c r="BI107" s="7">
        <v>36.008143558167397</v>
      </c>
      <c r="BJ107" s="7">
        <v>36.488787525120102</v>
      </c>
      <c r="BK107" s="7">
        <v>36.978754021470301</v>
      </c>
      <c r="BL107" s="7">
        <v>37.478982244463197</v>
      </c>
    </row>
    <row r="108" spans="1:64">
      <c r="A108" s="7" t="s">
        <v>665</v>
      </c>
      <c r="B108" s="7" t="s">
        <v>666</v>
      </c>
      <c r="C108" s="7" t="s">
        <v>897</v>
      </c>
      <c r="D108" s="7" t="s">
        <v>898</v>
      </c>
      <c r="E108" s="7">
        <v>18.512130236649199</v>
      </c>
      <c r="F108" s="7">
        <v>18.831160293775799</v>
      </c>
      <c r="G108" s="7">
        <v>19.0999676681549</v>
      </c>
      <c r="H108" s="7">
        <v>19.383689327924898</v>
      </c>
      <c r="I108" s="7">
        <v>19.673326460309401</v>
      </c>
      <c r="J108" s="7">
        <v>19.967249508230399</v>
      </c>
      <c r="K108" s="7">
        <v>20.267678320874701</v>
      </c>
      <c r="L108" s="7">
        <v>20.578197398033399</v>
      </c>
      <c r="M108" s="7">
        <v>20.8934657327673</v>
      </c>
      <c r="N108" s="7">
        <v>21.210676063250499</v>
      </c>
      <c r="O108" s="7">
        <v>21.542028151459199</v>
      </c>
      <c r="P108" s="7">
        <v>21.9602045081954</v>
      </c>
      <c r="Q108" s="7">
        <v>22.364182512279399</v>
      </c>
      <c r="R108" s="7">
        <v>22.7898253019411</v>
      </c>
      <c r="S108" s="7">
        <v>23.2282895598598</v>
      </c>
      <c r="T108" s="7">
        <v>23.672113577623598</v>
      </c>
      <c r="U108" s="7">
        <v>24.117157778100299</v>
      </c>
      <c r="V108" s="7">
        <v>24.541274922890398</v>
      </c>
      <c r="W108" s="7">
        <v>24.9722372054859</v>
      </c>
      <c r="X108" s="7">
        <v>25.392179677301701</v>
      </c>
      <c r="Y108" s="7">
        <v>25.760582353605699</v>
      </c>
      <c r="Z108" s="7">
        <v>26.1987191268983</v>
      </c>
      <c r="AA108" s="7">
        <v>26.615317315130099</v>
      </c>
      <c r="AB108" s="7">
        <v>27.040841534576298</v>
      </c>
      <c r="AC108" s="7">
        <v>27.4730644394165</v>
      </c>
      <c r="AD108" s="7">
        <v>27.907050391267202</v>
      </c>
      <c r="AE108" s="7">
        <v>28.345351515927099</v>
      </c>
      <c r="AF108" s="7">
        <v>28.7872862940293</v>
      </c>
      <c r="AG108" s="7">
        <v>29.225006059415598</v>
      </c>
      <c r="AH108" s="7">
        <v>29.683841778337602</v>
      </c>
      <c r="AI108" s="7">
        <v>30.185884847922701</v>
      </c>
      <c r="AJ108" s="7">
        <v>30.559867890735099</v>
      </c>
      <c r="AK108" s="7">
        <v>30.938365041353102</v>
      </c>
      <c r="AL108" s="7">
        <v>31.3070440132134</v>
      </c>
      <c r="AM108" s="7">
        <v>31.674436812418001</v>
      </c>
      <c r="AN108" s="7">
        <v>32.043576689359497</v>
      </c>
      <c r="AO108" s="7">
        <v>32.417402121372298</v>
      </c>
      <c r="AP108" s="7">
        <v>32.791775204273797</v>
      </c>
      <c r="AQ108" s="7">
        <v>33.158535766005997</v>
      </c>
      <c r="AR108" s="7">
        <v>33.508086320109904</v>
      </c>
      <c r="AS108" s="7">
        <v>33.864374844449898</v>
      </c>
      <c r="AT108" s="7">
        <v>34.322203558371001</v>
      </c>
      <c r="AU108" s="7">
        <v>34.785574824681099</v>
      </c>
      <c r="AV108" s="7">
        <v>35.237262026507899</v>
      </c>
      <c r="AW108" s="7">
        <v>35.691967498307001</v>
      </c>
      <c r="AX108" s="7">
        <v>36.150680894479699</v>
      </c>
      <c r="AY108" s="7">
        <v>36.614842866139398</v>
      </c>
      <c r="AZ108" s="7">
        <v>37.0856762308143</v>
      </c>
      <c r="BA108" s="7">
        <v>37.562857354136803</v>
      </c>
      <c r="BB108" s="7">
        <v>38.043979960998598</v>
      </c>
      <c r="BC108" s="7">
        <v>38.539153828326697</v>
      </c>
      <c r="BD108" s="7">
        <v>39.016410990993499</v>
      </c>
      <c r="BE108" s="7">
        <v>39.4676225205869</v>
      </c>
      <c r="BF108" s="7">
        <v>39.920519801607298</v>
      </c>
      <c r="BG108" s="7">
        <v>40.376728771786098</v>
      </c>
      <c r="BH108" s="7">
        <v>40.835835389432603</v>
      </c>
      <c r="BI108" s="7">
        <v>41.296286477996098</v>
      </c>
      <c r="BJ108" s="7">
        <v>41.7578858702446</v>
      </c>
      <c r="BK108" s="7">
        <v>42.228351521655298</v>
      </c>
      <c r="BL108" s="7">
        <v>42.707186459763498</v>
      </c>
    </row>
    <row r="109" spans="1:64">
      <c r="A109" s="7" t="s">
        <v>413</v>
      </c>
      <c r="B109" s="7" t="s">
        <v>667</v>
      </c>
      <c r="C109" s="7" t="s">
        <v>897</v>
      </c>
      <c r="D109" s="7" t="s">
        <v>898</v>
      </c>
      <c r="E109" s="7">
        <v>14.586</v>
      </c>
      <c r="F109" s="7">
        <v>14.821</v>
      </c>
      <c r="G109" s="7">
        <v>15.058</v>
      </c>
      <c r="H109" s="7">
        <v>15.298999999999999</v>
      </c>
      <c r="I109" s="7">
        <v>15.542999999999999</v>
      </c>
      <c r="J109" s="7">
        <v>15.789</v>
      </c>
      <c r="K109" s="7">
        <v>16.039000000000001</v>
      </c>
      <c r="L109" s="7">
        <v>16.292999999999999</v>
      </c>
      <c r="M109" s="7">
        <v>16.548999999999999</v>
      </c>
      <c r="N109" s="7">
        <v>16.809000000000001</v>
      </c>
      <c r="O109" s="7">
        <v>17.071000000000002</v>
      </c>
      <c r="P109" s="7">
        <v>17.338000000000001</v>
      </c>
      <c r="Q109" s="7">
        <v>17.779</v>
      </c>
      <c r="R109" s="7">
        <v>18.28</v>
      </c>
      <c r="S109" s="7">
        <v>18.792999999999999</v>
      </c>
      <c r="T109" s="7">
        <v>19.317</v>
      </c>
      <c r="U109" s="7">
        <v>19.853000000000002</v>
      </c>
      <c r="V109" s="7">
        <v>20.398</v>
      </c>
      <c r="W109" s="7">
        <v>20.956</v>
      </c>
      <c r="X109" s="7">
        <v>21.524000000000001</v>
      </c>
      <c r="Y109" s="7">
        <v>22.103999999999999</v>
      </c>
      <c r="Z109" s="7">
        <v>22.815000000000001</v>
      </c>
      <c r="AA109" s="7">
        <v>23.606000000000002</v>
      </c>
      <c r="AB109" s="7">
        <v>24.414999999999999</v>
      </c>
      <c r="AC109" s="7">
        <v>25.244</v>
      </c>
      <c r="AD109" s="7">
        <v>26.088999999999999</v>
      </c>
      <c r="AE109" s="7">
        <v>26.952999999999999</v>
      </c>
      <c r="AF109" s="7">
        <v>27.835000000000001</v>
      </c>
      <c r="AG109" s="7">
        <v>28.736000000000001</v>
      </c>
      <c r="AH109" s="7">
        <v>29.651</v>
      </c>
      <c r="AI109" s="7">
        <v>30.584</v>
      </c>
      <c r="AJ109" s="7">
        <v>31.613</v>
      </c>
      <c r="AK109" s="7">
        <v>32.703000000000003</v>
      </c>
      <c r="AL109" s="7">
        <v>33.808</v>
      </c>
      <c r="AM109" s="7">
        <v>34.933</v>
      </c>
      <c r="AN109" s="7">
        <v>36.076000000000001</v>
      </c>
      <c r="AO109" s="7">
        <v>37.234999999999999</v>
      </c>
      <c r="AP109" s="7">
        <v>38.405999999999999</v>
      </c>
      <c r="AQ109" s="7">
        <v>39.593000000000004</v>
      </c>
      <c r="AR109" s="7">
        <v>40.792000000000002</v>
      </c>
      <c r="AS109" s="7">
        <v>42.002000000000002</v>
      </c>
      <c r="AT109" s="7">
        <v>42.783000000000001</v>
      </c>
      <c r="AU109" s="7">
        <v>43.567999999999998</v>
      </c>
      <c r="AV109" s="7">
        <v>44.356000000000002</v>
      </c>
      <c r="AW109" s="7">
        <v>45.149000000000001</v>
      </c>
      <c r="AX109" s="7">
        <v>45.942</v>
      </c>
      <c r="AY109" s="7">
        <v>46.738</v>
      </c>
      <c r="AZ109" s="7">
        <v>47.534999999999997</v>
      </c>
      <c r="BA109" s="7">
        <v>48.335000000000001</v>
      </c>
      <c r="BB109" s="7">
        <v>49.134</v>
      </c>
      <c r="BC109" s="7">
        <v>49.914000000000001</v>
      </c>
      <c r="BD109" s="7">
        <v>50.594999999999999</v>
      </c>
      <c r="BE109" s="7">
        <v>51.276000000000003</v>
      </c>
      <c r="BF109" s="7">
        <v>51.954999999999998</v>
      </c>
      <c r="BG109" s="7">
        <v>52.634999999999998</v>
      </c>
      <c r="BH109" s="7">
        <v>53.313000000000002</v>
      </c>
      <c r="BI109" s="7">
        <v>53.988999999999997</v>
      </c>
      <c r="BJ109" s="7">
        <v>54.658999999999999</v>
      </c>
      <c r="BK109" s="7">
        <v>55.325000000000003</v>
      </c>
      <c r="BL109" s="7">
        <v>55.984999999999999</v>
      </c>
    </row>
    <row r="110" spans="1:64">
      <c r="A110" s="7" t="s">
        <v>668</v>
      </c>
      <c r="B110" s="7" t="s">
        <v>669</v>
      </c>
      <c r="C110" s="7" t="s">
        <v>897</v>
      </c>
      <c r="D110" s="7" t="s">
        <v>898</v>
      </c>
      <c r="E110" s="7">
        <v>11.371530839555099</v>
      </c>
      <c r="F110" s="7">
        <v>11.663059646244299</v>
      </c>
      <c r="G110" s="7">
        <v>11.975978945432599</v>
      </c>
      <c r="H110" s="7">
        <v>12.303936556697501</v>
      </c>
      <c r="I110" s="7">
        <v>12.647876314204501</v>
      </c>
      <c r="J110" s="7">
        <v>13.000755069247999</v>
      </c>
      <c r="K110" s="7">
        <v>13.3498216641113</v>
      </c>
      <c r="L110" s="7">
        <v>13.728799754086999</v>
      </c>
      <c r="M110" s="7">
        <v>14.121154314848001</v>
      </c>
      <c r="N110" s="7">
        <v>14.530446435359</v>
      </c>
      <c r="O110" s="7">
        <v>14.935409564406299</v>
      </c>
      <c r="P110" s="7">
        <v>15.3588824202859</v>
      </c>
      <c r="Q110" s="7">
        <v>15.8019059083472</v>
      </c>
      <c r="R110" s="7">
        <v>16.2503624208526</v>
      </c>
      <c r="S110" s="7">
        <v>16.702727097930499</v>
      </c>
      <c r="T110" s="7">
        <v>16.645325315368499</v>
      </c>
      <c r="U110" s="7">
        <v>17.126479679357701</v>
      </c>
      <c r="V110" s="7">
        <v>17.6257497493255</v>
      </c>
      <c r="W110" s="7">
        <v>18.140818641417301</v>
      </c>
      <c r="X110" s="7">
        <v>18.615751629429401</v>
      </c>
      <c r="Y110" s="7">
        <v>19.154433369126899</v>
      </c>
      <c r="Z110" s="7">
        <v>19.632850969023199</v>
      </c>
      <c r="AA110" s="7">
        <v>19.96561789179</v>
      </c>
      <c r="AB110" s="7">
        <v>20.3219572159697</v>
      </c>
      <c r="AC110" s="7">
        <v>20.715782465871701</v>
      </c>
      <c r="AD110" s="7">
        <v>21.137006404853398</v>
      </c>
      <c r="AE110" s="7">
        <v>21.558566040491002</v>
      </c>
      <c r="AF110" s="7">
        <v>21.981314181970301</v>
      </c>
      <c r="AG110" s="7">
        <v>22.408973306073001</v>
      </c>
      <c r="AH110" s="7">
        <v>22.8138555586659</v>
      </c>
      <c r="AI110" s="7">
        <v>23.2270547634708</v>
      </c>
      <c r="AJ110" s="7">
        <v>23.615222771713501</v>
      </c>
      <c r="AK110" s="7">
        <v>23.981874023097799</v>
      </c>
      <c r="AL110" s="7">
        <v>24.334545214103301</v>
      </c>
      <c r="AM110" s="7">
        <v>24.6410727184454</v>
      </c>
      <c r="AN110" s="7">
        <v>24.944685330901599</v>
      </c>
      <c r="AO110" s="7">
        <v>25.248036330773999</v>
      </c>
      <c r="AP110" s="7">
        <v>25.560056885585301</v>
      </c>
      <c r="AQ110" s="7">
        <v>25.865801762590099</v>
      </c>
      <c r="AR110" s="7">
        <v>26.171188467739402</v>
      </c>
      <c r="AS110" s="7">
        <v>26.484115841792001</v>
      </c>
      <c r="AT110" s="7">
        <v>26.8440538393818</v>
      </c>
      <c r="AU110" s="7">
        <v>27.230535359980198</v>
      </c>
      <c r="AV110" s="7">
        <v>27.629978402272201</v>
      </c>
      <c r="AW110" s="7">
        <v>28.032962425388</v>
      </c>
      <c r="AX110" s="7">
        <v>28.4517004763402</v>
      </c>
      <c r="AY110" s="7">
        <v>28.879251948555002</v>
      </c>
      <c r="AZ110" s="7">
        <v>29.2681492487642</v>
      </c>
      <c r="BA110" s="7">
        <v>29.738983799723702</v>
      </c>
      <c r="BB110" s="7">
        <v>30.2105827898862</v>
      </c>
      <c r="BC110" s="7">
        <v>30.6787495364308</v>
      </c>
      <c r="BD110" s="7">
        <v>31.110626693624202</v>
      </c>
      <c r="BE110" s="7">
        <v>31.527715263199401</v>
      </c>
      <c r="BF110" s="7">
        <v>31.946750090698199</v>
      </c>
      <c r="BG110" s="7">
        <v>32.375463505503099</v>
      </c>
      <c r="BH110" s="7">
        <v>32.846986870574597</v>
      </c>
      <c r="BI110" s="7">
        <v>33.327433842068103</v>
      </c>
      <c r="BJ110" s="7">
        <v>33.816500694664903</v>
      </c>
      <c r="BK110" s="7">
        <v>34.315983076089999</v>
      </c>
      <c r="BL110" s="7">
        <v>34.827552537249296</v>
      </c>
    </row>
    <row r="111" spans="1:64">
      <c r="A111" s="7" t="s">
        <v>670</v>
      </c>
      <c r="B111" s="7" t="s">
        <v>671</v>
      </c>
      <c r="C111" s="7" t="s">
        <v>897</v>
      </c>
      <c r="D111" s="7" t="s">
        <v>898</v>
      </c>
      <c r="E111" s="7">
        <v>55.122999999999998</v>
      </c>
      <c r="F111" s="7">
        <v>55.344999999999999</v>
      </c>
      <c r="G111" s="7">
        <v>55.585999999999999</v>
      </c>
      <c r="H111" s="7">
        <v>55.826000000000001</v>
      </c>
      <c r="I111" s="7">
        <v>56.066000000000003</v>
      </c>
      <c r="J111" s="7">
        <v>56.305</v>
      </c>
      <c r="K111" s="7">
        <v>56.47</v>
      </c>
      <c r="L111" s="7">
        <v>56.311</v>
      </c>
      <c r="M111" s="7">
        <v>56.151000000000003</v>
      </c>
      <c r="N111" s="7">
        <v>55.991</v>
      </c>
      <c r="O111" s="7">
        <v>55.831000000000003</v>
      </c>
      <c r="P111" s="7">
        <v>55.555999999999997</v>
      </c>
      <c r="Q111" s="7">
        <v>54.77</v>
      </c>
      <c r="R111" s="7">
        <v>53.982999999999997</v>
      </c>
      <c r="S111" s="7">
        <v>53.194000000000003</v>
      </c>
      <c r="T111" s="7">
        <v>52.402999999999999</v>
      </c>
      <c r="U111" s="7">
        <v>51.798999999999999</v>
      </c>
      <c r="V111" s="7">
        <v>51.795000000000002</v>
      </c>
      <c r="W111" s="7">
        <v>51.790999999999997</v>
      </c>
      <c r="X111" s="7">
        <v>51.787999999999997</v>
      </c>
      <c r="Y111" s="7">
        <v>51.783999999999999</v>
      </c>
      <c r="Z111" s="7">
        <v>51.78</v>
      </c>
      <c r="AA111" s="7">
        <v>51.776000000000003</v>
      </c>
      <c r="AB111" s="7">
        <v>51.773000000000003</v>
      </c>
      <c r="AC111" s="7">
        <v>51.768999999999998</v>
      </c>
      <c r="AD111" s="7">
        <v>51.765000000000001</v>
      </c>
      <c r="AE111" s="7">
        <v>51.761000000000003</v>
      </c>
      <c r="AF111" s="7">
        <v>51.756999999999998</v>
      </c>
      <c r="AG111" s="7">
        <v>51.753999999999998</v>
      </c>
      <c r="AH111" s="7">
        <v>51.75</v>
      </c>
      <c r="AI111" s="7">
        <v>51.746000000000002</v>
      </c>
      <c r="AJ111" s="7">
        <v>51.744999999999997</v>
      </c>
      <c r="AK111" s="7">
        <v>51.753999999999998</v>
      </c>
      <c r="AL111" s="7">
        <v>51.764000000000003</v>
      </c>
      <c r="AM111" s="7">
        <v>51.773000000000003</v>
      </c>
      <c r="AN111" s="7">
        <v>51.783000000000001</v>
      </c>
      <c r="AO111" s="7">
        <v>51.792000000000002</v>
      </c>
      <c r="AP111" s="7">
        <v>51.8</v>
      </c>
      <c r="AQ111" s="7">
        <v>51.808</v>
      </c>
      <c r="AR111" s="7">
        <v>51.814999999999998</v>
      </c>
      <c r="AS111" s="7">
        <v>51.823</v>
      </c>
      <c r="AT111" s="7">
        <v>51.832999999999998</v>
      </c>
      <c r="AU111" s="7">
        <v>51.850999999999999</v>
      </c>
      <c r="AV111" s="7">
        <v>51.869</v>
      </c>
      <c r="AW111" s="7">
        <v>51.887</v>
      </c>
      <c r="AX111" s="7">
        <v>51.905000000000001</v>
      </c>
      <c r="AY111" s="7">
        <v>51.921999999999997</v>
      </c>
      <c r="AZ111" s="7">
        <v>51.94</v>
      </c>
      <c r="BA111" s="7">
        <v>51.957999999999998</v>
      </c>
      <c r="BB111" s="7">
        <v>51.975999999999999</v>
      </c>
      <c r="BC111" s="7">
        <v>51.994</v>
      </c>
      <c r="BD111" s="7">
        <v>52.012</v>
      </c>
      <c r="BE111" s="7">
        <v>52.045999999999999</v>
      </c>
      <c r="BF111" s="7">
        <v>52.095999999999997</v>
      </c>
      <c r="BG111" s="7">
        <v>52.161999999999999</v>
      </c>
      <c r="BH111" s="7">
        <v>52.244999999999997</v>
      </c>
      <c r="BI111" s="7">
        <v>52.343000000000004</v>
      </c>
      <c r="BJ111" s="7">
        <v>52.457999999999998</v>
      </c>
      <c r="BK111" s="7">
        <v>52.588000000000001</v>
      </c>
      <c r="BL111" s="7">
        <v>52.734999999999999</v>
      </c>
    </row>
    <row r="112" spans="1:64">
      <c r="A112" s="7" t="s">
        <v>449</v>
      </c>
      <c r="B112" s="7" t="s">
        <v>672</v>
      </c>
      <c r="C112" s="7" t="s">
        <v>897</v>
      </c>
      <c r="D112" s="7" t="s">
        <v>898</v>
      </c>
      <c r="E112" s="7">
        <v>17.923999999999999</v>
      </c>
      <c r="F112" s="7">
        <v>18.032</v>
      </c>
      <c r="G112" s="7">
        <v>18.218</v>
      </c>
      <c r="H112" s="7">
        <v>18.405000000000001</v>
      </c>
      <c r="I112" s="7">
        <v>18.594999999999999</v>
      </c>
      <c r="J112" s="7">
        <v>18.785</v>
      </c>
      <c r="K112" s="7">
        <v>18.977</v>
      </c>
      <c r="L112" s="7">
        <v>19.170999999999999</v>
      </c>
      <c r="M112" s="7">
        <v>19.366</v>
      </c>
      <c r="N112" s="7">
        <v>19.562000000000001</v>
      </c>
      <c r="O112" s="7">
        <v>19.760000000000002</v>
      </c>
      <c r="P112" s="7">
        <v>19.991</v>
      </c>
      <c r="Q112" s="7">
        <v>20.321000000000002</v>
      </c>
      <c r="R112" s="7">
        <v>20.652999999999999</v>
      </c>
      <c r="S112" s="7">
        <v>20.991</v>
      </c>
      <c r="T112" s="7">
        <v>21.332000000000001</v>
      </c>
      <c r="U112" s="7">
        <v>21.677</v>
      </c>
      <c r="V112" s="7">
        <v>22.026</v>
      </c>
      <c r="W112" s="7">
        <v>22.379000000000001</v>
      </c>
      <c r="X112" s="7">
        <v>22.736000000000001</v>
      </c>
      <c r="Y112" s="7">
        <v>23.097999999999999</v>
      </c>
      <c r="Z112" s="7">
        <v>23.417000000000002</v>
      </c>
      <c r="AA112" s="7">
        <v>23.646999999999998</v>
      </c>
      <c r="AB112" s="7">
        <v>23.879000000000001</v>
      </c>
      <c r="AC112" s="7">
        <v>24.113</v>
      </c>
      <c r="AD112" s="7">
        <v>24.347999999999999</v>
      </c>
      <c r="AE112" s="7">
        <v>24.585000000000001</v>
      </c>
      <c r="AF112" s="7">
        <v>24.823</v>
      </c>
      <c r="AG112" s="7">
        <v>25.062999999999999</v>
      </c>
      <c r="AH112" s="7">
        <v>25.305</v>
      </c>
      <c r="AI112" s="7">
        <v>25.547000000000001</v>
      </c>
      <c r="AJ112" s="7">
        <v>25.777999999999999</v>
      </c>
      <c r="AK112" s="7">
        <v>25.984000000000002</v>
      </c>
      <c r="AL112" s="7">
        <v>26.190999999999999</v>
      </c>
      <c r="AM112" s="7">
        <v>26.399000000000001</v>
      </c>
      <c r="AN112" s="7">
        <v>26.606999999999999</v>
      </c>
      <c r="AO112" s="7">
        <v>26.817</v>
      </c>
      <c r="AP112" s="7">
        <v>27.027999999999999</v>
      </c>
      <c r="AQ112" s="7">
        <v>27.24</v>
      </c>
      <c r="AR112" s="7">
        <v>27.452999999999999</v>
      </c>
      <c r="AS112" s="7">
        <v>27.667000000000002</v>
      </c>
      <c r="AT112" s="7">
        <v>27.917999999999999</v>
      </c>
      <c r="AU112" s="7">
        <v>28.244</v>
      </c>
      <c r="AV112" s="7">
        <v>28.571999999999999</v>
      </c>
      <c r="AW112" s="7">
        <v>28.902999999999999</v>
      </c>
      <c r="AX112" s="7">
        <v>29.234999999999999</v>
      </c>
      <c r="AY112" s="7">
        <v>29.568999999999999</v>
      </c>
      <c r="AZ112" s="7">
        <v>29.905999999999999</v>
      </c>
      <c r="BA112" s="7">
        <v>30.245999999999999</v>
      </c>
      <c r="BB112" s="7">
        <v>30.587</v>
      </c>
      <c r="BC112" s="7">
        <v>30.93</v>
      </c>
      <c r="BD112" s="7">
        <v>31.276</v>
      </c>
      <c r="BE112" s="7">
        <v>31.634</v>
      </c>
      <c r="BF112" s="7">
        <v>32.003</v>
      </c>
      <c r="BG112" s="7">
        <v>32.384</v>
      </c>
      <c r="BH112" s="7">
        <v>32.777000000000001</v>
      </c>
      <c r="BI112" s="7">
        <v>33.182000000000002</v>
      </c>
      <c r="BJ112" s="7">
        <v>33.6</v>
      </c>
      <c r="BK112" s="7">
        <v>34.03</v>
      </c>
      <c r="BL112" s="7">
        <v>34.472000000000001</v>
      </c>
    </row>
    <row r="113" spans="1:64">
      <c r="A113" s="7" t="s">
        <v>673</v>
      </c>
      <c r="B113" s="7" t="s">
        <v>674</v>
      </c>
      <c r="C113" s="7" t="s">
        <v>897</v>
      </c>
      <c r="D113" s="7" t="s">
        <v>898</v>
      </c>
    </row>
    <row r="114" spans="1:64">
      <c r="A114" s="7" t="s">
        <v>336</v>
      </c>
      <c r="B114" s="7" t="s">
        <v>675</v>
      </c>
      <c r="C114" s="7" t="s">
        <v>897</v>
      </c>
      <c r="D114" s="7" t="s">
        <v>898</v>
      </c>
      <c r="E114" s="7">
        <v>45.183999999999997</v>
      </c>
      <c r="F114" s="7">
        <v>45.393000000000001</v>
      </c>
      <c r="G114" s="7">
        <v>45.603000000000002</v>
      </c>
      <c r="H114" s="7">
        <v>45.813000000000002</v>
      </c>
      <c r="I114" s="7">
        <v>46.023000000000003</v>
      </c>
      <c r="J114" s="7">
        <v>46.232999999999997</v>
      </c>
      <c r="K114" s="7">
        <v>46.637</v>
      </c>
      <c r="L114" s="7">
        <v>47.795000000000002</v>
      </c>
      <c r="M114" s="7">
        <v>48.956000000000003</v>
      </c>
      <c r="N114" s="7">
        <v>50.115000000000002</v>
      </c>
      <c r="O114" s="7">
        <v>51.276000000000003</v>
      </c>
      <c r="P114" s="7">
        <v>52.268999999999998</v>
      </c>
      <c r="Q114" s="7">
        <v>52.610999999999997</v>
      </c>
      <c r="R114" s="7">
        <v>52.951999999999998</v>
      </c>
      <c r="S114" s="7">
        <v>53.293999999999997</v>
      </c>
      <c r="T114" s="7">
        <v>53.634</v>
      </c>
      <c r="U114" s="7">
        <v>53.975000000000001</v>
      </c>
      <c r="V114" s="7">
        <v>54.314999999999998</v>
      </c>
      <c r="W114" s="7">
        <v>54.655000000000001</v>
      </c>
      <c r="X114" s="7">
        <v>54.994</v>
      </c>
      <c r="Y114" s="7">
        <v>55.332999999999998</v>
      </c>
      <c r="Z114" s="7">
        <v>55.634</v>
      </c>
      <c r="AA114" s="7">
        <v>55.793999999999997</v>
      </c>
      <c r="AB114" s="7">
        <v>55.954999999999998</v>
      </c>
      <c r="AC114" s="7">
        <v>56.115000000000002</v>
      </c>
      <c r="AD114" s="7">
        <v>56.274999999999999</v>
      </c>
      <c r="AE114" s="7">
        <v>56.427</v>
      </c>
      <c r="AF114" s="7">
        <v>56.552999999999997</v>
      </c>
      <c r="AG114" s="7">
        <v>56.677999999999997</v>
      </c>
      <c r="AH114" s="7">
        <v>56.804000000000002</v>
      </c>
      <c r="AI114" s="7">
        <v>56.929000000000002</v>
      </c>
      <c r="AJ114" s="7">
        <v>57.073</v>
      </c>
      <c r="AK114" s="7">
        <v>57.292999999999999</v>
      </c>
      <c r="AL114" s="7">
        <v>57.512</v>
      </c>
      <c r="AM114" s="7">
        <v>57.731000000000002</v>
      </c>
      <c r="AN114" s="7">
        <v>57.948999999999998</v>
      </c>
      <c r="AO114" s="7">
        <v>58.173000000000002</v>
      </c>
      <c r="AP114" s="7">
        <v>58.418999999999997</v>
      </c>
      <c r="AQ114" s="7">
        <v>58.664000000000001</v>
      </c>
      <c r="AR114" s="7">
        <v>58.91</v>
      </c>
      <c r="AS114" s="7">
        <v>59.155000000000001</v>
      </c>
      <c r="AT114" s="7">
        <v>59.399000000000001</v>
      </c>
      <c r="AU114" s="7">
        <v>59.649000000000001</v>
      </c>
      <c r="AV114" s="7">
        <v>59.924999999999997</v>
      </c>
      <c r="AW114" s="7">
        <v>60.201999999999998</v>
      </c>
      <c r="AX114" s="7">
        <v>60.476999999999997</v>
      </c>
      <c r="AY114" s="7">
        <v>60.738</v>
      </c>
      <c r="AZ114" s="7">
        <v>60.94</v>
      </c>
      <c r="BA114" s="7">
        <v>61.140999999999998</v>
      </c>
      <c r="BB114" s="7">
        <v>61.341999999999999</v>
      </c>
      <c r="BC114" s="7">
        <v>61.542000000000002</v>
      </c>
      <c r="BD114" s="7">
        <v>61.741999999999997</v>
      </c>
      <c r="BE114" s="7">
        <v>61.942</v>
      </c>
      <c r="BF114" s="7">
        <v>62.140999999999998</v>
      </c>
      <c r="BG114" s="7">
        <v>62.34</v>
      </c>
      <c r="BH114" s="7">
        <v>62.537999999999997</v>
      </c>
      <c r="BI114" s="7">
        <v>62.737000000000002</v>
      </c>
      <c r="BJ114" s="7">
        <v>62.947000000000003</v>
      </c>
      <c r="BK114" s="7">
        <v>63.17</v>
      </c>
      <c r="BL114" s="7">
        <v>63.405000000000001</v>
      </c>
    </row>
    <row r="115" spans="1:64">
      <c r="A115" s="7" t="s">
        <v>676</v>
      </c>
      <c r="B115" s="7" t="s">
        <v>677</v>
      </c>
      <c r="C115" s="7" t="s">
        <v>897</v>
      </c>
      <c r="D115" s="7" t="s">
        <v>898</v>
      </c>
      <c r="E115" s="7">
        <v>33.734999999999999</v>
      </c>
      <c r="F115" s="7">
        <v>34.389000000000003</v>
      </c>
      <c r="G115" s="7">
        <v>35.051000000000002</v>
      </c>
      <c r="H115" s="7">
        <v>35.718000000000004</v>
      </c>
      <c r="I115" s="7">
        <v>36.390999999999998</v>
      </c>
      <c r="J115" s="7">
        <v>37.067999999999998</v>
      </c>
      <c r="K115" s="7">
        <v>37.752000000000002</v>
      </c>
      <c r="L115" s="7">
        <v>38.557000000000002</v>
      </c>
      <c r="M115" s="7">
        <v>39.436999999999998</v>
      </c>
      <c r="N115" s="7">
        <v>40.320999999999998</v>
      </c>
      <c r="O115" s="7">
        <v>41.212000000000003</v>
      </c>
      <c r="P115" s="7">
        <v>42.11</v>
      </c>
      <c r="Q115" s="7">
        <v>43.014000000000003</v>
      </c>
      <c r="R115" s="7">
        <v>43.92</v>
      </c>
      <c r="S115" s="7">
        <v>44.832000000000001</v>
      </c>
      <c r="T115" s="7">
        <v>45.747</v>
      </c>
      <c r="U115" s="7">
        <v>46.665999999999997</v>
      </c>
      <c r="V115" s="7">
        <v>47.47</v>
      </c>
      <c r="W115" s="7">
        <v>48.21</v>
      </c>
      <c r="X115" s="7">
        <v>48.951000000000001</v>
      </c>
      <c r="Y115" s="7">
        <v>49.692999999999998</v>
      </c>
      <c r="Z115" s="7">
        <v>50.433999999999997</v>
      </c>
      <c r="AA115" s="7">
        <v>51.174999999999997</v>
      </c>
      <c r="AB115" s="7">
        <v>51.915999999999997</v>
      </c>
      <c r="AC115" s="7">
        <v>52.656999999999996</v>
      </c>
      <c r="AD115" s="7">
        <v>53.395000000000003</v>
      </c>
      <c r="AE115" s="7">
        <v>54.133000000000003</v>
      </c>
      <c r="AF115" s="7">
        <v>54.716999999999999</v>
      </c>
      <c r="AG115" s="7">
        <v>55.256999999999998</v>
      </c>
      <c r="AH115" s="7">
        <v>55.793999999999997</v>
      </c>
      <c r="AI115" s="7">
        <v>56.33</v>
      </c>
      <c r="AJ115" s="7">
        <v>56.865000000000002</v>
      </c>
      <c r="AK115" s="7">
        <v>57.652999999999999</v>
      </c>
      <c r="AL115" s="7">
        <v>58.518999999999998</v>
      </c>
      <c r="AM115" s="7">
        <v>59.38</v>
      </c>
      <c r="AN115" s="7">
        <v>60.235999999999997</v>
      </c>
      <c r="AO115" s="7">
        <v>61.087000000000003</v>
      </c>
      <c r="AP115" s="7">
        <v>61.853000000000002</v>
      </c>
      <c r="AQ115" s="7">
        <v>62.588000000000001</v>
      </c>
      <c r="AR115" s="7">
        <v>63.317999999999998</v>
      </c>
      <c r="AS115" s="7">
        <v>64.042000000000002</v>
      </c>
      <c r="AT115" s="7">
        <v>64.757999999999996</v>
      </c>
      <c r="AU115" s="7">
        <v>65.468000000000004</v>
      </c>
      <c r="AV115" s="7">
        <v>66.171999999999997</v>
      </c>
      <c r="AW115" s="7">
        <v>66.869</v>
      </c>
      <c r="AX115" s="7">
        <v>67.558000000000007</v>
      </c>
      <c r="AY115" s="7">
        <v>68.239000000000004</v>
      </c>
      <c r="AZ115" s="7">
        <v>68.864000000000004</v>
      </c>
      <c r="BA115" s="7">
        <v>69.457999999999998</v>
      </c>
      <c r="BB115" s="7">
        <v>70.045000000000002</v>
      </c>
      <c r="BC115" s="7">
        <v>70.626000000000005</v>
      </c>
      <c r="BD115" s="7">
        <v>71.2</v>
      </c>
      <c r="BE115" s="7">
        <v>71.754999999999995</v>
      </c>
      <c r="BF115" s="7">
        <v>72.295000000000002</v>
      </c>
      <c r="BG115" s="7">
        <v>72.83</v>
      </c>
      <c r="BH115" s="7">
        <v>73.358000000000004</v>
      </c>
      <c r="BI115" s="7">
        <v>73.88</v>
      </c>
      <c r="BJ115" s="7">
        <v>74.394000000000005</v>
      </c>
      <c r="BK115" s="7">
        <v>74.897999999999996</v>
      </c>
      <c r="BL115" s="7">
        <v>75.391000000000005</v>
      </c>
    </row>
    <row r="116" spans="1:64">
      <c r="A116" s="7" t="s">
        <v>398</v>
      </c>
      <c r="B116" s="7" t="s">
        <v>678</v>
      </c>
      <c r="C116" s="7" t="s">
        <v>897</v>
      </c>
      <c r="D116" s="7" t="s">
        <v>898</v>
      </c>
      <c r="E116" s="7">
        <v>42.899000000000001</v>
      </c>
      <c r="F116" s="7">
        <v>44.432000000000002</v>
      </c>
      <c r="G116" s="7">
        <v>45.978000000000002</v>
      </c>
      <c r="H116" s="7">
        <v>47.531999999999996</v>
      </c>
      <c r="I116" s="7">
        <v>49.093000000000004</v>
      </c>
      <c r="J116" s="7">
        <v>50.651000000000003</v>
      </c>
      <c r="K116" s="7">
        <v>51.868000000000002</v>
      </c>
      <c r="L116" s="7">
        <v>52.945</v>
      </c>
      <c r="M116" s="7">
        <v>54.02</v>
      </c>
      <c r="N116" s="7">
        <v>55.088999999999999</v>
      </c>
      <c r="O116" s="7">
        <v>56.154000000000003</v>
      </c>
      <c r="P116" s="7">
        <v>57.213999999999999</v>
      </c>
      <c r="Q116" s="7">
        <v>58.268999999999998</v>
      </c>
      <c r="R116" s="7">
        <v>59.313000000000002</v>
      </c>
      <c r="S116" s="7">
        <v>60.350999999999999</v>
      </c>
      <c r="T116" s="7">
        <v>61.378999999999998</v>
      </c>
      <c r="U116" s="7">
        <v>62.398000000000003</v>
      </c>
      <c r="V116" s="7">
        <v>63.404000000000003</v>
      </c>
      <c r="W116" s="7">
        <v>64.177999999999997</v>
      </c>
      <c r="X116" s="7">
        <v>64.852000000000004</v>
      </c>
      <c r="Y116" s="7">
        <v>65.521000000000001</v>
      </c>
      <c r="Z116" s="7">
        <v>66.183000000000007</v>
      </c>
      <c r="AA116" s="7">
        <v>66.838999999999999</v>
      </c>
      <c r="AB116" s="7">
        <v>67.488</v>
      </c>
      <c r="AC116" s="7">
        <v>68.132000000000005</v>
      </c>
      <c r="AD116" s="7">
        <v>68.766999999999996</v>
      </c>
      <c r="AE116" s="7">
        <v>69.396000000000001</v>
      </c>
      <c r="AF116" s="7">
        <v>70.016999999999996</v>
      </c>
      <c r="AG116" s="7">
        <v>70.072000000000003</v>
      </c>
      <c r="AH116" s="7">
        <v>69.888999999999996</v>
      </c>
      <c r="AI116" s="7">
        <v>69.706000000000003</v>
      </c>
      <c r="AJ116" s="7">
        <v>69.522000000000006</v>
      </c>
      <c r="AK116" s="7">
        <v>69.337000000000003</v>
      </c>
      <c r="AL116" s="7">
        <v>69.152000000000001</v>
      </c>
      <c r="AM116" s="7">
        <v>68.965999999999994</v>
      </c>
      <c r="AN116" s="7">
        <v>68.78</v>
      </c>
      <c r="AO116" s="7">
        <v>68.593000000000004</v>
      </c>
      <c r="AP116" s="7">
        <v>68.405000000000001</v>
      </c>
      <c r="AQ116" s="7">
        <v>68.388000000000005</v>
      </c>
      <c r="AR116" s="7">
        <v>68.441999999999993</v>
      </c>
      <c r="AS116" s="7">
        <v>68.495999999999995</v>
      </c>
      <c r="AT116" s="7">
        <v>68.55</v>
      </c>
      <c r="AU116" s="7">
        <v>68.603999999999999</v>
      </c>
      <c r="AV116" s="7">
        <v>68.658000000000001</v>
      </c>
      <c r="AW116" s="7">
        <v>68.712000000000003</v>
      </c>
      <c r="AX116" s="7">
        <v>68.766000000000005</v>
      </c>
      <c r="AY116" s="7">
        <v>68.819000000000003</v>
      </c>
      <c r="AZ116" s="7">
        <v>68.873000000000005</v>
      </c>
      <c r="BA116" s="7">
        <v>68.927000000000007</v>
      </c>
      <c r="BB116" s="7">
        <v>68.98</v>
      </c>
      <c r="BC116" s="7">
        <v>69.102999999999994</v>
      </c>
      <c r="BD116" s="7">
        <v>69.268000000000001</v>
      </c>
      <c r="BE116" s="7">
        <v>69.432000000000002</v>
      </c>
      <c r="BF116" s="7">
        <v>69.594999999999999</v>
      </c>
      <c r="BG116" s="7">
        <v>69.757999999999996</v>
      </c>
      <c r="BH116" s="7">
        <v>69.921000000000006</v>
      </c>
      <c r="BI116" s="7">
        <v>70.093999999999994</v>
      </c>
      <c r="BJ116" s="7">
        <v>70.278000000000006</v>
      </c>
      <c r="BK116" s="7">
        <v>70.472999999999999</v>
      </c>
      <c r="BL116" s="7">
        <v>70.677999999999997</v>
      </c>
    </row>
    <row r="117" spans="1:64">
      <c r="A117" s="7" t="s">
        <v>160</v>
      </c>
      <c r="B117" s="7" t="s">
        <v>679</v>
      </c>
      <c r="C117" s="7" t="s">
        <v>897</v>
      </c>
      <c r="D117" s="7" t="s">
        <v>898</v>
      </c>
      <c r="E117" s="7">
        <v>80.3</v>
      </c>
      <c r="F117" s="7">
        <v>80.802999999999997</v>
      </c>
      <c r="G117" s="7">
        <v>81.296999999999997</v>
      </c>
      <c r="H117" s="7">
        <v>81.781000000000006</v>
      </c>
      <c r="I117" s="7">
        <v>82.256</v>
      </c>
      <c r="J117" s="7">
        <v>82.72</v>
      </c>
      <c r="K117" s="7">
        <v>83.174999999999997</v>
      </c>
      <c r="L117" s="7">
        <v>83.620999999999995</v>
      </c>
      <c r="M117" s="7">
        <v>84.057000000000002</v>
      </c>
      <c r="N117" s="7">
        <v>84.483000000000004</v>
      </c>
      <c r="O117" s="7">
        <v>84.9</v>
      </c>
      <c r="P117" s="7">
        <v>85.269000000000005</v>
      </c>
      <c r="Q117" s="7">
        <v>85.63</v>
      </c>
      <c r="R117" s="7">
        <v>85.983000000000004</v>
      </c>
      <c r="S117" s="7">
        <v>86.33</v>
      </c>
      <c r="T117" s="7">
        <v>86.668999999999997</v>
      </c>
      <c r="U117" s="7">
        <v>87.001999999999995</v>
      </c>
      <c r="V117" s="7">
        <v>87.325999999999993</v>
      </c>
      <c r="W117" s="7">
        <v>87.644000000000005</v>
      </c>
      <c r="X117" s="7">
        <v>87.954999999999998</v>
      </c>
      <c r="Y117" s="7">
        <v>88.26</v>
      </c>
      <c r="Z117" s="7">
        <v>88.533000000000001</v>
      </c>
      <c r="AA117" s="7">
        <v>88.8</v>
      </c>
      <c r="AB117" s="7">
        <v>89.061999999999998</v>
      </c>
      <c r="AC117" s="7">
        <v>89.319000000000003</v>
      </c>
      <c r="AD117" s="7">
        <v>89.57</v>
      </c>
      <c r="AE117" s="7">
        <v>89.816000000000003</v>
      </c>
      <c r="AF117" s="7">
        <v>90.057000000000002</v>
      </c>
      <c r="AG117" s="7">
        <v>90.293999999999997</v>
      </c>
      <c r="AH117" s="7">
        <v>90.524000000000001</v>
      </c>
      <c r="AI117" s="7">
        <v>90.75</v>
      </c>
      <c r="AJ117" s="7">
        <v>90.932000000000002</v>
      </c>
      <c r="AK117" s="7">
        <v>91.111999999999995</v>
      </c>
      <c r="AL117" s="7">
        <v>91.287000000000006</v>
      </c>
      <c r="AM117" s="7">
        <v>91.46</v>
      </c>
      <c r="AN117" s="7">
        <v>91.63</v>
      </c>
      <c r="AO117" s="7">
        <v>91.796999999999997</v>
      </c>
      <c r="AP117" s="7">
        <v>91.96</v>
      </c>
      <c r="AQ117" s="7">
        <v>92.120999999999995</v>
      </c>
      <c r="AR117" s="7">
        <v>92.266999999999996</v>
      </c>
      <c r="AS117" s="7">
        <v>92.400999999999996</v>
      </c>
      <c r="AT117" s="7">
        <v>92.531999999999996</v>
      </c>
      <c r="AU117" s="7">
        <v>92.662000000000006</v>
      </c>
      <c r="AV117" s="7">
        <v>92.789000000000001</v>
      </c>
      <c r="AW117" s="7">
        <v>92.914000000000001</v>
      </c>
      <c r="AX117" s="7">
        <v>93.037000000000006</v>
      </c>
      <c r="AY117" s="7">
        <v>93.159000000000006</v>
      </c>
      <c r="AZ117" s="7">
        <v>93.278000000000006</v>
      </c>
      <c r="BA117" s="7">
        <v>93.394999999999996</v>
      </c>
      <c r="BB117" s="7">
        <v>93.510999999999996</v>
      </c>
      <c r="BC117" s="7">
        <v>93.573999999999998</v>
      </c>
      <c r="BD117" s="7">
        <v>93.587000000000003</v>
      </c>
      <c r="BE117" s="7">
        <v>93.6</v>
      </c>
      <c r="BF117" s="7">
        <v>93.632999999999996</v>
      </c>
      <c r="BG117" s="7">
        <v>93.667000000000002</v>
      </c>
      <c r="BH117" s="7">
        <v>93.7</v>
      </c>
      <c r="BI117" s="7">
        <v>93.734999999999999</v>
      </c>
      <c r="BJ117" s="7">
        <v>93.772999999999996</v>
      </c>
      <c r="BK117" s="7">
        <v>93.813000000000002</v>
      </c>
      <c r="BL117" s="7">
        <v>93.855000000000004</v>
      </c>
    </row>
    <row r="118" spans="1:64">
      <c r="A118" s="7" t="s">
        <v>394</v>
      </c>
      <c r="B118" s="7" t="s">
        <v>680</v>
      </c>
      <c r="C118" s="7" t="s">
        <v>897</v>
      </c>
      <c r="D118" s="7" t="s">
        <v>898</v>
      </c>
      <c r="E118" s="7">
        <v>76.847999999999999</v>
      </c>
      <c r="F118" s="7">
        <v>77.984999999999999</v>
      </c>
      <c r="G118" s="7">
        <v>78.754000000000005</v>
      </c>
      <c r="H118" s="7">
        <v>79.501999999999995</v>
      </c>
      <c r="I118" s="7">
        <v>80.231999999999999</v>
      </c>
      <c r="J118" s="7">
        <v>80.94</v>
      </c>
      <c r="K118" s="7">
        <v>81.63</v>
      </c>
      <c r="L118" s="7">
        <v>82.3</v>
      </c>
      <c r="M118" s="7">
        <v>82.951999999999998</v>
      </c>
      <c r="N118" s="7">
        <v>83.581999999999994</v>
      </c>
      <c r="O118" s="7">
        <v>84.194999999999993</v>
      </c>
      <c r="P118" s="7">
        <v>84.789000000000001</v>
      </c>
      <c r="Q118" s="7">
        <v>85.350999999999999</v>
      </c>
      <c r="R118" s="7">
        <v>85.793000000000006</v>
      </c>
      <c r="S118" s="7">
        <v>86.224000000000004</v>
      </c>
      <c r="T118" s="7">
        <v>86.643000000000001</v>
      </c>
      <c r="U118" s="7">
        <v>87.052999999999997</v>
      </c>
      <c r="V118" s="7">
        <v>87.45</v>
      </c>
      <c r="W118" s="7">
        <v>87.837999999999994</v>
      </c>
      <c r="X118" s="7">
        <v>88.215000000000003</v>
      </c>
      <c r="Y118" s="7">
        <v>88.582999999999998</v>
      </c>
      <c r="Z118" s="7">
        <v>88.94</v>
      </c>
      <c r="AA118" s="7">
        <v>89.287000000000006</v>
      </c>
      <c r="AB118" s="7">
        <v>89.608000000000004</v>
      </c>
      <c r="AC118" s="7">
        <v>89.718999999999994</v>
      </c>
      <c r="AD118" s="7">
        <v>89.828000000000003</v>
      </c>
      <c r="AE118" s="7">
        <v>89.936000000000007</v>
      </c>
      <c r="AF118" s="7">
        <v>90.043999999999997</v>
      </c>
      <c r="AG118" s="7">
        <v>90.15</v>
      </c>
      <c r="AH118" s="7">
        <v>90.254999999999995</v>
      </c>
      <c r="AI118" s="7">
        <v>90.358999999999995</v>
      </c>
      <c r="AJ118" s="7">
        <v>90.462999999999994</v>
      </c>
      <c r="AK118" s="7">
        <v>90.564999999999998</v>
      </c>
      <c r="AL118" s="7">
        <v>90.665999999999997</v>
      </c>
      <c r="AM118" s="7">
        <v>90.766999999999996</v>
      </c>
      <c r="AN118" s="7">
        <v>90.866</v>
      </c>
      <c r="AO118" s="7">
        <v>90.942999999999998</v>
      </c>
      <c r="AP118" s="7">
        <v>91.009</v>
      </c>
      <c r="AQ118" s="7">
        <v>91.073999999999998</v>
      </c>
      <c r="AR118" s="7">
        <v>91.138999999999996</v>
      </c>
      <c r="AS118" s="7">
        <v>91.203000000000003</v>
      </c>
      <c r="AT118" s="7">
        <v>91.266999999999996</v>
      </c>
      <c r="AU118" s="7">
        <v>91.33</v>
      </c>
      <c r="AV118" s="7">
        <v>91.393000000000001</v>
      </c>
      <c r="AW118" s="7">
        <v>91.456000000000003</v>
      </c>
      <c r="AX118" s="7">
        <v>91.518000000000001</v>
      </c>
      <c r="AY118" s="7">
        <v>91.58</v>
      </c>
      <c r="AZ118" s="7">
        <v>91.641000000000005</v>
      </c>
      <c r="BA118" s="7">
        <v>91.701999999999998</v>
      </c>
      <c r="BB118" s="7">
        <v>91.763000000000005</v>
      </c>
      <c r="BC118" s="7">
        <v>91.825999999999993</v>
      </c>
      <c r="BD118" s="7">
        <v>91.891999999999996</v>
      </c>
      <c r="BE118" s="7">
        <v>91.96</v>
      </c>
      <c r="BF118" s="7">
        <v>92.031000000000006</v>
      </c>
      <c r="BG118" s="7">
        <v>92.103999999999999</v>
      </c>
      <c r="BH118" s="7">
        <v>92.179000000000002</v>
      </c>
      <c r="BI118" s="7">
        <v>92.256</v>
      </c>
      <c r="BJ118" s="7">
        <v>92.335999999999999</v>
      </c>
      <c r="BK118" s="7">
        <v>92.418000000000006</v>
      </c>
      <c r="BL118" s="7">
        <v>92.501000000000005</v>
      </c>
    </row>
    <row r="119" spans="1:64">
      <c r="A119" s="7" t="s">
        <v>438</v>
      </c>
      <c r="B119" s="7" t="s">
        <v>681</v>
      </c>
      <c r="C119" s="7" t="s">
        <v>897</v>
      </c>
      <c r="D119" s="7" t="s">
        <v>898</v>
      </c>
      <c r="E119" s="7">
        <v>59.360999999999997</v>
      </c>
      <c r="F119" s="7">
        <v>59.856000000000002</v>
      </c>
      <c r="G119" s="7">
        <v>60.354999999999997</v>
      </c>
      <c r="H119" s="7">
        <v>60.853000000000002</v>
      </c>
      <c r="I119" s="7">
        <v>61.35</v>
      </c>
      <c r="J119" s="7">
        <v>61.843000000000004</v>
      </c>
      <c r="K119" s="7">
        <v>62.334000000000003</v>
      </c>
      <c r="L119" s="7">
        <v>62.822000000000003</v>
      </c>
      <c r="M119" s="7">
        <v>63.308999999999997</v>
      </c>
      <c r="N119" s="7">
        <v>63.792000000000002</v>
      </c>
      <c r="O119" s="7">
        <v>64.272000000000006</v>
      </c>
      <c r="P119" s="7">
        <v>64.75</v>
      </c>
      <c r="Q119" s="7">
        <v>65.039000000000001</v>
      </c>
      <c r="R119" s="7">
        <v>65.241</v>
      </c>
      <c r="S119" s="7">
        <v>65.441999999999993</v>
      </c>
      <c r="T119" s="7">
        <v>65.643000000000001</v>
      </c>
      <c r="U119" s="7">
        <v>65.843999999999994</v>
      </c>
      <c r="V119" s="7">
        <v>66.043999999999997</v>
      </c>
      <c r="W119" s="7">
        <v>66.242999999999995</v>
      </c>
      <c r="X119" s="7">
        <v>66.441999999999993</v>
      </c>
      <c r="Y119" s="7">
        <v>66.64</v>
      </c>
      <c r="Z119" s="7">
        <v>66.837000000000003</v>
      </c>
      <c r="AA119" s="7">
        <v>66.885999999999996</v>
      </c>
      <c r="AB119" s="7">
        <v>66.866</v>
      </c>
      <c r="AC119" s="7">
        <v>66.846000000000004</v>
      </c>
      <c r="AD119" s="7">
        <v>66.825999999999993</v>
      </c>
      <c r="AE119" s="7">
        <v>66.805999999999997</v>
      </c>
      <c r="AF119" s="7">
        <v>66.786000000000001</v>
      </c>
      <c r="AG119" s="7">
        <v>66.766000000000005</v>
      </c>
      <c r="AH119" s="7">
        <v>66.745999999999995</v>
      </c>
      <c r="AI119" s="7">
        <v>66.725999999999999</v>
      </c>
      <c r="AJ119" s="7">
        <v>66.706000000000003</v>
      </c>
      <c r="AK119" s="7">
        <v>66.742000000000004</v>
      </c>
      <c r="AL119" s="7">
        <v>66.802000000000007</v>
      </c>
      <c r="AM119" s="7">
        <v>66.861999999999995</v>
      </c>
      <c r="AN119" s="7">
        <v>66.921999999999997</v>
      </c>
      <c r="AO119" s="7">
        <v>66.981999999999999</v>
      </c>
      <c r="AP119" s="7">
        <v>67.042000000000002</v>
      </c>
      <c r="AQ119" s="7">
        <v>67.102000000000004</v>
      </c>
      <c r="AR119" s="7">
        <v>67.162000000000006</v>
      </c>
      <c r="AS119" s="7">
        <v>67.221999999999994</v>
      </c>
      <c r="AT119" s="7">
        <v>67.281999999999996</v>
      </c>
      <c r="AU119" s="7">
        <v>67.382000000000005</v>
      </c>
      <c r="AV119" s="7">
        <v>67.501000000000005</v>
      </c>
      <c r="AW119" s="7">
        <v>67.62</v>
      </c>
      <c r="AX119" s="7">
        <v>67.738</v>
      </c>
      <c r="AY119" s="7">
        <v>67.855999999999995</v>
      </c>
      <c r="AZ119" s="7">
        <v>67.974000000000004</v>
      </c>
      <c r="BA119" s="7">
        <v>68.091999999999999</v>
      </c>
      <c r="BB119" s="7">
        <v>68.209000000000003</v>
      </c>
      <c r="BC119" s="7">
        <v>68.326999999999998</v>
      </c>
      <c r="BD119" s="7">
        <v>68.444000000000003</v>
      </c>
      <c r="BE119" s="7">
        <v>68.683999999999997</v>
      </c>
      <c r="BF119" s="7">
        <v>68.978999999999999</v>
      </c>
      <c r="BG119" s="7">
        <v>69.272000000000006</v>
      </c>
      <c r="BH119" s="7">
        <v>69.564999999999998</v>
      </c>
      <c r="BI119" s="7">
        <v>69.855000000000004</v>
      </c>
      <c r="BJ119" s="7">
        <v>70.144000000000005</v>
      </c>
      <c r="BK119" s="7">
        <v>70.438000000000002</v>
      </c>
      <c r="BL119" s="7">
        <v>70.736000000000004</v>
      </c>
    </row>
    <row r="120" spans="1:64">
      <c r="A120" s="7" t="s">
        <v>211</v>
      </c>
      <c r="B120" s="7" t="s">
        <v>682</v>
      </c>
      <c r="C120" s="7" t="s">
        <v>897</v>
      </c>
      <c r="D120" s="7" t="s">
        <v>898</v>
      </c>
      <c r="E120" s="7">
        <v>33.768999999999998</v>
      </c>
      <c r="F120" s="7">
        <v>34.5</v>
      </c>
      <c r="G120" s="7">
        <v>35.238999999999997</v>
      </c>
      <c r="H120" s="7">
        <v>35.984999999999999</v>
      </c>
      <c r="I120" s="7">
        <v>36.74</v>
      </c>
      <c r="J120" s="7">
        <v>37.499000000000002</v>
      </c>
      <c r="K120" s="7">
        <v>38.265000000000001</v>
      </c>
      <c r="L120" s="7">
        <v>39.036000000000001</v>
      </c>
      <c r="M120" s="7">
        <v>39.814999999999998</v>
      </c>
      <c r="N120" s="7">
        <v>40.595999999999997</v>
      </c>
      <c r="O120" s="7">
        <v>41.323999999999998</v>
      </c>
      <c r="P120" s="7">
        <v>41.857999999999997</v>
      </c>
      <c r="Q120" s="7">
        <v>42.395000000000003</v>
      </c>
      <c r="R120" s="7">
        <v>42.933</v>
      </c>
      <c r="S120" s="7">
        <v>43.472000000000001</v>
      </c>
      <c r="T120" s="7">
        <v>44.012999999999998</v>
      </c>
      <c r="U120" s="7">
        <v>44.557000000000002</v>
      </c>
      <c r="V120" s="7">
        <v>45.1</v>
      </c>
      <c r="W120" s="7">
        <v>45.645000000000003</v>
      </c>
      <c r="X120" s="7">
        <v>46.191000000000003</v>
      </c>
      <c r="Y120" s="7">
        <v>46.738999999999997</v>
      </c>
      <c r="Z120" s="7">
        <v>47.286000000000001</v>
      </c>
      <c r="AA120" s="7">
        <v>47.813000000000002</v>
      </c>
      <c r="AB120" s="7">
        <v>48.015999999999998</v>
      </c>
      <c r="AC120" s="7">
        <v>48.22</v>
      </c>
      <c r="AD120" s="7">
        <v>48.423999999999999</v>
      </c>
      <c r="AE120" s="7">
        <v>48.628</v>
      </c>
      <c r="AF120" s="7">
        <v>48.832000000000001</v>
      </c>
      <c r="AG120" s="7">
        <v>49.036000000000001</v>
      </c>
      <c r="AH120" s="7">
        <v>49.24</v>
      </c>
      <c r="AI120" s="7">
        <v>49.444000000000003</v>
      </c>
      <c r="AJ120" s="7">
        <v>49.655999999999999</v>
      </c>
      <c r="AK120" s="7">
        <v>49.896000000000001</v>
      </c>
      <c r="AL120" s="7">
        <v>50.136000000000003</v>
      </c>
      <c r="AM120" s="7">
        <v>50.375</v>
      </c>
      <c r="AN120" s="7">
        <v>50.615000000000002</v>
      </c>
      <c r="AO120" s="7">
        <v>50.854999999999997</v>
      </c>
      <c r="AP120" s="7">
        <v>51.094999999999999</v>
      </c>
      <c r="AQ120" s="7">
        <v>51.335000000000001</v>
      </c>
      <c r="AR120" s="7">
        <v>51.573999999999998</v>
      </c>
      <c r="AS120" s="7">
        <v>51.814</v>
      </c>
      <c r="AT120" s="7">
        <v>52.052999999999997</v>
      </c>
      <c r="AU120" s="7">
        <v>52.250999999999998</v>
      </c>
      <c r="AV120" s="7">
        <v>52.436999999999998</v>
      </c>
      <c r="AW120" s="7">
        <v>52.625</v>
      </c>
      <c r="AX120" s="7">
        <v>52.811</v>
      </c>
      <c r="AY120" s="7">
        <v>52.997999999999998</v>
      </c>
      <c r="AZ120" s="7">
        <v>53.183999999999997</v>
      </c>
      <c r="BA120" s="7">
        <v>53.371000000000002</v>
      </c>
      <c r="BB120" s="7">
        <v>53.557000000000002</v>
      </c>
      <c r="BC120" s="7">
        <v>53.743000000000002</v>
      </c>
      <c r="BD120" s="7">
        <v>53.93</v>
      </c>
      <c r="BE120" s="7">
        <v>54.131999999999998</v>
      </c>
      <c r="BF120" s="7">
        <v>54.35</v>
      </c>
      <c r="BG120" s="7">
        <v>54.584000000000003</v>
      </c>
      <c r="BH120" s="7">
        <v>54.832999999999998</v>
      </c>
      <c r="BI120" s="7">
        <v>55.097999999999999</v>
      </c>
      <c r="BJ120" s="7">
        <v>55.378</v>
      </c>
      <c r="BK120" s="7">
        <v>55.673999999999999</v>
      </c>
      <c r="BL120" s="7">
        <v>55.984999999999999</v>
      </c>
    </row>
    <row r="121" spans="1:64">
      <c r="A121" s="7" t="s">
        <v>370</v>
      </c>
      <c r="B121" s="7" t="s">
        <v>683</v>
      </c>
      <c r="C121" s="7" t="s">
        <v>897</v>
      </c>
      <c r="D121" s="7" t="s">
        <v>898</v>
      </c>
      <c r="E121" s="7">
        <v>50.878999999999998</v>
      </c>
      <c r="F121" s="7">
        <v>52.411999999999999</v>
      </c>
      <c r="G121" s="7">
        <v>53.215000000000003</v>
      </c>
      <c r="H121" s="7">
        <v>53.564999999999998</v>
      </c>
      <c r="I121" s="7">
        <v>53.914000000000001</v>
      </c>
      <c r="J121" s="7">
        <v>54.262</v>
      </c>
      <c r="K121" s="7">
        <v>54.61</v>
      </c>
      <c r="L121" s="7">
        <v>54.957000000000001</v>
      </c>
      <c r="M121" s="7">
        <v>55.295999999999999</v>
      </c>
      <c r="N121" s="7">
        <v>55.633000000000003</v>
      </c>
      <c r="O121" s="7">
        <v>55.970999999999997</v>
      </c>
      <c r="P121" s="7">
        <v>56.308</v>
      </c>
      <c r="Q121" s="7">
        <v>56.645000000000003</v>
      </c>
      <c r="R121" s="7">
        <v>56.98</v>
      </c>
      <c r="S121" s="7">
        <v>57.314999999999998</v>
      </c>
      <c r="T121" s="7">
        <v>57.65</v>
      </c>
      <c r="U121" s="7">
        <v>57.984000000000002</v>
      </c>
      <c r="V121" s="7">
        <v>58.316000000000003</v>
      </c>
      <c r="W121" s="7">
        <v>58.649000000000001</v>
      </c>
      <c r="X121" s="7">
        <v>58.98</v>
      </c>
      <c r="Y121" s="7">
        <v>60.029000000000003</v>
      </c>
      <c r="Z121" s="7">
        <v>61.463999999999999</v>
      </c>
      <c r="AA121" s="7">
        <v>62.881999999999998</v>
      </c>
      <c r="AB121" s="7">
        <v>64.278000000000006</v>
      </c>
      <c r="AC121" s="7">
        <v>65.652000000000001</v>
      </c>
      <c r="AD121" s="7">
        <v>66.995999999999995</v>
      </c>
      <c r="AE121" s="7">
        <v>68.314999999999998</v>
      </c>
      <c r="AF121" s="7">
        <v>69.605999999999995</v>
      </c>
      <c r="AG121" s="7">
        <v>70.867999999999995</v>
      </c>
      <c r="AH121" s="7">
        <v>72.094999999999999</v>
      </c>
      <c r="AI121" s="7">
        <v>73.290999999999997</v>
      </c>
      <c r="AJ121" s="7">
        <v>74.454999999999998</v>
      </c>
      <c r="AK121" s="7">
        <v>75.585999999999999</v>
      </c>
      <c r="AL121" s="7">
        <v>76.680000000000007</v>
      </c>
      <c r="AM121" s="7">
        <v>77.739999999999995</v>
      </c>
      <c r="AN121" s="7">
        <v>78.206999999999994</v>
      </c>
      <c r="AO121" s="7">
        <v>78.22</v>
      </c>
      <c r="AP121" s="7">
        <v>78.231999999999999</v>
      </c>
      <c r="AQ121" s="7">
        <v>78.245000000000005</v>
      </c>
      <c r="AR121" s="7">
        <v>78.257999999999996</v>
      </c>
      <c r="AS121" s="7">
        <v>78.27</v>
      </c>
      <c r="AT121" s="7">
        <v>78.283000000000001</v>
      </c>
      <c r="AU121" s="7">
        <v>78.296000000000006</v>
      </c>
      <c r="AV121" s="7">
        <v>78.308000000000007</v>
      </c>
      <c r="AW121" s="7">
        <v>78.320999999999998</v>
      </c>
      <c r="AX121" s="7">
        <v>79.484999999999999</v>
      </c>
      <c r="AY121" s="7">
        <v>80.97</v>
      </c>
      <c r="AZ121" s="7">
        <v>82.370999999999995</v>
      </c>
      <c r="BA121" s="7">
        <v>83.691999999999993</v>
      </c>
      <c r="BB121" s="7">
        <v>84.927999999999997</v>
      </c>
      <c r="BC121" s="7">
        <v>86.087999999999994</v>
      </c>
      <c r="BD121" s="7">
        <v>87.171999999999997</v>
      </c>
      <c r="BE121" s="7">
        <v>88.185000000000002</v>
      </c>
      <c r="BF121" s="7">
        <v>89.125</v>
      </c>
      <c r="BG121" s="7">
        <v>90</v>
      </c>
      <c r="BH121" s="7">
        <v>90.256</v>
      </c>
      <c r="BI121" s="7">
        <v>90.506</v>
      </c>
      <c r="BJ121" s="7">
        <v>90.747</v>
      </c>
      <c r="BK121" s="7">
        <v>90.978999999999999</v>
      </c>
      <c r="BL121" s="7">
        <v>91.203000000000003</v>
      </c>
    </row>
    <row r="122" spans="1:64">
      <c r="A122" s="7" t="s">
        <v>372</v>
      </c>
      <c r="B122" s="7" t="s">
        <v>684</v>
      </c>
      <c r="C122" s="7" t="s">
        <v>897</v>
      </c>
      <c r="D122" s="7" t="s">
        <v>898</v>
      </c>
      <c r="E122" s="7">
        <v>63.271999999999998</v>
      </c>
      <c r="F122" s="7">
        <v>64.212999999999994</v>
      </c>
      <c r="G122" s="7">
        <v>65.144000000000005</v>
      </c>
      <c r="H122" s="7">
        <v>66.063999999999993</v>
      </c>
      <c r="I122" s="7">
        <v>66.971999999999994</v>
      </c>
      <c r="J122" s="7">
        <v>67.866</v>
      </c>
      <c r="K122" s="7">
        <v>68.703999999999994</v>
      </c>
      <c r="L122" s="7">
        <v>69.516000000000005</v>
      </c>
      <c r="M122" s="7">
        <v>70.316000000000003</v>
      </c>
      <c r="N122" s="7">
        <v>71.102000000000004</v>
      </c>
      <c r="O122" s="7">
        <v>71.876999999999995</v>
      </c>
      <c r="P122" s="7">
        <v>72.665999999999997</v>
      </c>
      <c r="Q122" s="7">
        <v>73.451999999999998</v>
      </c>
      <c r="R122" s="7">
        <v>74.22</v>
      </c>
      <c r="S122" s="7">
        <v>74.974999999999994</v>
      </c>
      <c r="T122" s="7">
        <v>75.715999999999994</v>
      </c>
      <c r="U122" s="7">
        <v>75.944000000000003</v>
      </c>
      <c r="V122" s="7">
        <v>76.001999999999995</v>
      </c>
      <c r="W122" s="7">
        <v>76.06</v>
      </c>
      <c r="X122" s="7">
        <v>76.117999999999995</v>
      </c>
      <c r="Y122" s="7">
        <v>76.174999999999997</v>
      </c>
      <c r="Z122" s="7">
        <v>76.272999999999996</v>
      </c>
      <c r="AA122" s="7">
        <v>76.382999999999996</v>
      </c>
      <c r="AB122" s="7">
        <v>76.492999999999995</v>
      </c>
      <c r="AC122" s="7">
        <v>76.602999999999994</v>
      </c>
      <c r="AD122" s="7">
        <v>76.712000000000003</v>
      </c>
      <c r="AE122" s="7">
        <v>76.834999999999994</v>
      </c>
      <c r="AF122" s="7">
        <v>76.962000000000003</v>
      </c>
      <c r="AG122" s="7">
        <v>77.087999999999994</v>
      </c>
      <c r="AH122" s="7">
        <v>77.212999999999994</v>
      </c>
      <c r="AI122" s="7">
        <v>77.338999999999999</v>
      </c>
      <c r="AJ122" s="7">
        <v>77.472999999999999</v>
      </c>
      <c r="AK122" s="7">
        <v>77.61</v>
      </c>
      <c r="AL122" s="7">
        <v>77.745999999999995</v>
      </c>
      <c r="AM122" s="7">
        <v>77.881</v>
      </c>
      <c r="AN122" s="7">
        <v>78.016000000000005</v>
      </c>
      <c r="AO122" s="7">
        <v>78.144999999999996</v>
      </c>
      <c r="AP122" s="7">
        <v>78.272000000000006</v>
      </c>
      <c r="AQ122" s="7">
        <v>78.397999999999996</v>
      </c>
      <c r="AR122" s="7">
        <v>78.522999999999996</v>
      </c>
      <c r="AS122" s="7">
        <v>78.649000000000001</v>
      </c>
      <c r="AT122" s="7">
        <v>79.989999999999995</v>
      </c>
      <c r="AU122" s="7">
        <v>81.647000000000006</v>
      </c>
      <c r="AV122" s="7">
        <v>83.195999999999998</v>
      </c>
      <c r="AW122" s="7">
        <v>84.64</v>
      </c>
      <c r="AX122" s="7">
        <v>85.977999999999994</v>
      </c>
      <c r="AY122" s="7">
        <v>87.117999999999995</v>
      </c>
      <c r="AZ122" s="7">
        <v>88.146000000000001</v>
      </c>
      <c r="BA122" s="7">
        <v>89.102999999999994</v>
      </c>
      <c r="BB122" s="7">
        <v>89.989000000000004</v>
      </c>
      <c r="BC122" s="7">
        <v>90.811999999999998</v>
      </c>
      <c r="BD122" s="7">
        <v>91.069000000000003</v>
      </c>
      <c r="BE122" s="7">
        <v>91.147999999999996</v>
      </c>
      <c r="BF122" s="7">
        <v>91.225999999999999</v>
      </c>
      <c r="BG122" s="7">
        <v>91.304000000000002</v>
      </c>
      <c r="BH122" s="7">
        <v>91.381</v>
      </c>
      <c r="BI122" s="7">
        <v>91.456999999999994</v>
      </c>
      <c r="BJ122" s="7">
        <v>91.534999999999997</v>
      </c>
      <c r="BK122" s="7">
        <v>91.616</v>
      </c>
      <c r="BL122" s="7">
        <v>91.697999999999993</v>
      </c>
    </row>
    <row r="123" spans="1:64">
      <c r="A123" s="7" t="s">
        <v>332</v>
      </c>
      <c r="B123" s="7" t="s">
        <v>685</v>
      </c>
      <c r="C123" s="7" t="s">
        <v>897</v>
      </c>
      <c r="D123" s="7" t="s">
        <v>898</v>
      </c>
      <c r="E123" s="7">
        <v>44.198</v>
      </c>
      <c r="F123" s="7">
        <v>44.746000000000002</v>
      </c>
      <c r="G123" s="7">
        <v>45.295999999999999</v>
      </c>
      <c r="H123" s="7">
        <v>45.847000000000001</v>
      </c>
      <c r="I123" s="7">
        <v>46.4</v>
      </c>
      <c r="J123" s="7">
        <v>47.046999999999997</v>
      </c>
      <c r="K123" s="7">
        <v>47.695999999999998</v>
      </c>
      <c r="L123" s="7">
        <v>48.345999999999997</v>
      </c>
      <c r="M123" s="7">
        <v>48.997</v>
      </c>
      <c r="N123" s="7">
        <v>49.646999999999998</v>
      </c>
      <c r="O123" s="7">
        <v>50.235999999999997</v>
      </c>
      <c r="P123" s="7">
        <v>50.753</v>
      </c>
      <c r="Q123" s="7">
        <v>51.268999999999998</v>
      </c>
      <c r="R123" s="7">
        <v>51.784999999999997</v>
      </c>
      <c r="S123" s="7">
        <v>52.3</v>
      </c>
      <c r="T123" s="7">
        <v>52.564</v>
      </c>
      <c r="U123" s="7">
        <v>52.828000000000003</v>
      </c>
      <c r="V123" s="7">
        <v>53.091999999999999</v>
      </c>
      <c r="W123" s="7">
        <v>53.356000000000002</v>
      </c>
      <c r="X123" s="7">
        <v>53.7</v>
      </c>
      <c r="Y123" s="7">
        <v>54.142000000000003</v>
      </c>
      <c r="Z123" s="7">
        <v>54.582000000000001</v>
      </c>
      <c r="AA123" s="7">
        <v>55.021999999999998</v>
      </c>
      <c r="AB123" s="7">
        <v>55.460999999999999</v>
      </c>
      <c r="AC123" s="7">
        <v>55.9</v>
      </c>
      <c r="AD123" s="7">
        <v>56.01</v>
      </c>
      <c r="AE123" s="7">
        <v>56.121000000000002</v>
      </c>
      <c r="AF123" s="7">
        <v>56.231000000000002</v>
      </c>
      <c r="AG123" s="7">
        <v>56.341000000000001</v>
      </c>
      <c r="AH123" s="7">
        <v>56.356999999999999</v>
      </c>
      <c r="AI123" s="7">
        <v>56.265999999999998</v>
      </c>
      <c r="AJ123" s="7">
        <v>56.174999999999997</v>
      </c>
      <c r="AK123" s="7">
        <v>56.082999999999998</v>
      </c>
      <c r="AL123" s="7">
        <v>55.991999999999997</v>
      </c>
      <c r="AM123" s="7">
        <v>55.9</v>
      </c>
      <c r="AN123" s="7">
        <v>55.920999999999999</v>
      </c>
      <c r="AO123" s="7">
        <v>55.942999999999998</v>
      </c>
      <c r="AP123" s="7">
        <v>55.963999999999999</v>
      </c>
      <c r="AQ123" s="7">
        <v>55.985999999999997</v>
      </c>
      <c r="AR123" s="7">
        <v>56.024999999999999</v>
      </c>
      <c r="AS123" s="7">
        <v>56.097999999999999</v>
      </c>
      <c r="AT123" s="7">
        <v>56.170999999999999</v>
      </c>
      <c r="AU123" s="7">
        <v>56.244</v>
      </c>
      <c r="AV123" s="7">
        <v>56.317</v>
      </c>
      <c r="AW123" s="7">
        <v>56.39</v>
      </c>
      <c r="AX123" s="7">
        <v>56.463000000000001</v>
      </c>
      <c r="AY123" s="7">
        <v>56.536000000000001</v>
      </c>
      <c r="AZ123" s="7">
        <v>56.609000000000002</v>
      </c>
      <c r="BA123" s="7">
        <v>56.682000000000002</v>
      </c>
      <c r="BB123" s="7">
        <v>56.755000000000003</v>
      </c>
      <c r="BC123" s="7">
        <v>56.826999999999998</v>
      </c>
      <c r="BD123" s="7">
        <v>56.9</v>
      </c>
      <c r="BE123" s="7">
        <v>56.972999999999999</v>
      </c>
      <c r="BF123" s="7">
        <v>57.045999999999999</v>
      </c>
      <c r="BG123" s="7">
        <v>57.118000000000002</v>
      </c>
      <c r="BH123" s="7">
        <v>57.191000000000003</v>
      </c>
      <c r="BI123" s="7">
        <v>57.264000000000003</v>
      </c>
      <c r="BJ123" s="7">
        <v>57.335999999999999</v>
      </c>
      <c r="BK123" s="7">
        <v>57.427999999999997</v>
      </c>
      <c r="BL123" s="7">
        <v>57.54</v>
      </c>
    </row>
    <row r="124" spans="1:64">
      <c r="A124" s="7" t="s">
        <v>292</v>
      </c>
      <c r="B124" s="7" t="s">
        <v>686</v>
      </c>
      <c r="C124" s="7" t="s">
        <v>897</v>
      </c>
      <c r="D124" s="7" t="s">
        <v>898</v>
      </c>
      <c r="E124" s="7">
        <v>7.3620000000000001</v>
      </c>
      <c r="F124" s="7">
        <v>7.5650000000000004</v>
      </c>
      <c r="G124" s="7">
        <v>7.774</v>
      </c>
      <c r="H124" s="7">
        <v>8.0380000000000003</v>
      </c>
      <c r="I124" s="7">
        <v>8.3179999999999996</v>
      </c>
      <c r="J124" s="7">
        <v>8.6050000000000004</v>
      </c>
      <c r="K124" s="7">
        <v>8.9019999999999992</v>
      </c>
      <c r="L124" s="7">
        <v>9.2089999999999996</v>
      </c>
      <c r="M124" s="7">
        <v>9.5250000000000004</v>
      </c>
      <c r="N124" s="7">
        <v>9.85</v>
      </c>
      <c r="O124" s="7">
        <v>10.295</v>
      </c>
      <c r="P124" s="7">
        <v>10.778</v>
      </c>
      <c r="Q124" s="7">
        <v>11.282</v>
      </c>
      <c r="R124" s="7">
        <v>11.805</v>
      </c>
      <c r="S124" s="7">
        <v>12.349</v>
      </c>
      <c r="T124" s="7">
        <v>12.914</v>
      </c>
      <c r="U124" s="7">
        <v>13.503</v>
      </c>
      <c r="V124" s="7">
        <v>14.112</v>
      </c>
      <c r="W124" s="7">
        <v>14.744999999999999</v>
      </c>
      <c r="X124" s="7">
        <v>15.401</v>
      </c>
      <c r="Y124" s="7">
        <v>15.583</v>
      </c>
      <c r="Z124" s="7">
        <v>15.680999999999999</v>
      </c>
      <c r="AA124" s="7">
        <v>15.78</v>
      </c>
      <c r="AB124" s="7">
        <v>15.879</v>
      </c>
      <c r="AC124" s="7">
        <v>15.978999999999999</v>
      </c>
      <c r="AD124" s="7">
        <v>16.079000000000001</v>
      </c>
      <c r="AE124" s="7">
        <v>16.18</v>
      </c>
      <c r="AF124" s="7">
        <v>16.280999999999999</v>
      </c>
      <c r="AG124" s="7">
        <v>16.382999999999999</v>
      </c>
      <c r="AH124" s="7">
        <v>16.484999999999999</v>
      </c>
      <c r="AI124" s="7">
        <v>16.748000000000001</v>
      </c>
      <c r="AJ124" s="7">
        <v>17.042999999999999</v>
      </c>
      <c r="AK124" s="7">
        <v>17.341999999999999</v>
      </c>
      <c r="AL124" s="7">
        <v>17.645</v>
      </c>
      <c r="AM124" s="7">
        <v>17.952000000000002</v>
      </c>
      <c r="AN124" s="7">
        <v>18.263000000000002</v>
      </c>
      <c r="AO124" s="7">
        <v>18.579000000000001</v>
      </c>
      <c r="AP124" s="7">
        <v>18.898</v>
      </c>
      <c r="AQ124" s="7">
        <v>19.222000000000001</v>
      </c>
      <c r="AR124" s="7">
        <v>19.55</v>
      </c>
      <c r="AS124" s="7">
        <v>19.891999999999999</v>
      </c>
      <c r="AT124" s="7">
        <v>20.239000000000001</v>
      </c>
      <c r="AU124" s="7">
        <v>20.591000000000001</v>
      </c>
      <c r="AV124" s="7">
        <v>20.948</v>
      </c>
      <c r="AW124" s="7">
        <v>21.31</v>
      </c>
      <c r="AX124" s="7">
        <v>21.675000000000001</v>
      </c>
      <c r="AY124" s="7">
        <v>22.045000000000002</v>
      </c>
      <c r="AZ124" s="7">
        <v>22.42</v>
      </c>
      <c r="BA124" s="7">
        <v>22.8</v>
      </c>
      <c r="BB124" s="7">
        <v>23.183</v>
      </c>
      <c r="BC124" s="7">
        <v>23.571000000000002</v>
      </c>
      <c r="BD124" s="7">
        <v>23.969000000000001</v>
      </c>
      <c r="BE124" s="7">
        <v>24.376000000000001</v>
      </c>
      <c r="BF124" s="7">
        <v>24.794</v>
      </c>
      <c r="BG124" s="7">
        <v>25.221</v>
      </c>
      <c r="BH124" s="7">
        <v>25.658000000000001</v>
      </c>
      <c r="BI124" s="7">
        <v>26.105</v>
      </c>
      <c r="BJ124" s="7">
        <v>26.562000000000001</v>
      </c>
      <c r="BK124" s="7">
        <v>27.03</v>
      </c>
      <c r="BL124" s="7">
        <v>27.507000000000001</v>
      </c>
    </row>
    <row r="125" spans="1:64">
      <c r="A125" s="7" t="s">
        <v>687</v>
      </c>
      <c r="B125" s="7" t="s">
        <v>688</v>
      </c>
      <c r="C125" s="7" t="s">
        <v>897</v>
      </c>
      <c r="D125" s="7" t="s">
        <v>898</v>
      </c>
      <c r="E125" s="7">
        <v>34.180999999999997</v>
      </c>
      <c r="F125" s="7">
        <v>34.511000000000003</v>
      </c>
      <c r="G125" s="7">
        <v>34.844000000000001</v>
      </c>
      <c r="H125" s="7">
        <v>35.177999999999997</v>
      </c>
      <c r="I125" s="7">
        <v>35.515000000000001</v>
      </c>
      <c r="J125" s="7">
        <v>35.850999999999999</v>
      </c>
      <c r="K125" s="7">
        <v>36.19</v>
      </c>
      <c r="L125" s="7">
        <v>36.53</v>
      </c>
      <c r="M125" s="7">
        <v>36.871000000000002</v>
      </c>
      <c r="N125" s="7">
        <v>37.213999999999999</v>
      </c>
      <c r="O125" s="7">
        <v>37.466000000000001</v>
      </c>
      <c r="P125" s="7">
        <v>37.609000000000002</v>
      </c>
      <c r="Q125" s="7">
        <v>37.753</v>
      </c>
      <c r="R125" s="7">
        <v>37.896999999999998</v>
      </c>
      <c r="S125" s="7">
        <v>38.042000000000002</v>
      </c>
      <c r="T125" s="7">
        <v>38.186</v>
      </c>
      <c r="U125" s="7">
        <v>38.331000000000003</v>
      </c>
      <c r="V125" s="7">
        <v>38.475999999999999</v>
      </c>
      <c r="W125" s="7">
        <v>38.621000000000002</v>
      </c>
      <c r="X125" s="7">
        <v>38.677</v>
      </c>
      <c r="Y125" s="7">
        <v>38.627000000000002</v>
      </c>
      <c r="Z125" s="7">
        <v>38.576999999999998</v>
      </c>
      <c r="AA125" s="7">
        <v>38.527000000000001</v>
      </c>
      <c r="AB125" s="7">
        <v>38.476999999999997</v>
      </c>
      <c r="AC125" s="7">
        <v>38.427</v>
      </c>
      <c r="AD125" s="7">
        <v>38.377000000000002</v>
      </c>
      <c r="AE125" s="7">
        <v>38.326999999999998</v>
      </c>
      <c r="AF125" s="7">
        <v>38.277000000000001</v>
      </c>
      <c r="AG125" s="7">
        <v>38.226999999999997</v>
      </c>
      <c r="AH125" s="7">
        <v>38.064999999999998</v>
      </c>
      <c r="AI125" s="7">
        <v>37.777000000000001</v>
      </c>
      <c r="AJ125" s="7">
        <v>37.49</v>
      </c>
      <c r="AK125" s="7">
        <v>37.203000000000003</v>
      </c>
      <c r="AL125" s="7">
        <v>36.917999999999999</v>
      </c>
      <c r="AM125" s="7">
        <v>36.633000000000003</v>
      </c>
      <c r="AN125" s="7">
        <v>36.348999999999997</v>
      </c>
      <c r="AO125" s="7">
        <v>36.066000000000003</v>
      </c>
      <c r="AP125" s="7">
        <v>35.784999999999997</v>
      </c>
      <c r="AQ125" s="7">
        <v>35.503999999999998</v>
      </c>
      <c r="AR125" s="7">
        <v>35.299999999999997</v>
      </c>
      <c r="AS125" s="7">
        <v>35.298000000000002</v>
      </c>
      <c r="AT125" s="7">
        <v>35.295999999999999</v>
      </c>
      <c r="AU125" s="7">
        <v>35.295000000000002</v>
      </c>
      <c r="AV125" s="7">
        <v>35.292999999999999</v>
      </c>
      <c r="AW125" s="7">
        <v>35.292000000000002</v>
      </c>
      <c r="AX125" s="7">
        <v>35.29</v>
      </c>
      <c r="AY125" s="7">
        <v>35.289000000000001</v>
      </c>
      <c r="AZ125" s="7">
        <v>35.286999999999999</v>
      </c>
      <c r="BA125" s="7">
        <v>35.284999999999997</v>
      </c>
      <c r="BB125" s="7">
        <v>35.283999999999999</v>
      </c>
      <c r="BC125" s="7">
        <v>35.305999999999997</v>
      </c>
      <c r="BD125" s="7">
        <v>35.351999999999997</v>
      </c>
      <c r="BE125" s="7">
        <v>35.423000000000002</v>
      </c>
      <c r="BF125" s="7">
        <v>35.517000000000003</v>
      </c>
      <c r="BG125" s="7">
        <v>35.634999999999998</v>
      </c>
      <c r="BH125" s="7">
        <v>35.777000000000001</v>
      </c>
      <c r="BI125" s="7">
        <v>35.944000000000003</v>
      </c>
      <c r="BJ125" s="7">
        <v>36.134999999999998</v>
      </c>
      <c r="BK125" s="7">
        <v>36.350999999999999</v>
      </c>
      <c r="BL125" s="7">
        <v>36.591000000000001</v>
      </c>
    </row>
    <row r="126" spans="1:64">
      <c r="A126" s="7" t="s">
        <v>82</v>
      </c>
      <c r="B126" s="7" t="s">
        <v>689</v>
      </c>
      <c r="C126" s="7" t="s">
        <v>897</v>
      </c>
      <c r="D126" s="7" t="s">
        <v>898</v>
      </c>
      <c r="E126" s="7">
        <v>10.285</v>
      </c>
      <c r="F126" s="7">
        <v>10.292999999999999</v>
      </c>
      <c r="G126" s="7">
        <v>10.333</v>
      </c>
      <c r="H126" s="7">
        <v>10.497</v>
      </c>
      <c r="I126" s="7">
        <v>10.662000000000001</v>
      </c>
      <c r="J126" s="7">
        <v>10.83</v>
      </c>
      <c r="K126" s="7">
        <v>11</v>
      </c>
      <c r="L126" s="7">
        <v>12.098000000000001</v>
      </c>
      <c r="M126" s="7">
        <v>13.291</v>
      </c>
      <c r="N126" s="7">
        <v>14.579000000000001</v>
      </c>
      <c r="O126" s="7">
        <v>15.97</v>
      </c>
      <c r="P126" s="7">
        <v>18.716999999999999</v>
      </c>
      <c r="Q126" s="7">
        <v>21.818000000000001</v>
      </c>
      <c r="R126" s="7">
        <v>25.263000000000002</v>
      </c>
      <c r="S126" s="7">
        <v>29.055</v>
      </c>
      <c r="T126" s="7">
        <v>4.4770000000000003</v>
      </c>
      <c r="U126" s="7">
        <v>4.82</v>
      </c>
      <c r="V126" s="7">
        <v>5.1859999999999999</v>
      </c>
      <c r="W126" s="7">
        <v>5.5780000000000003</v>
      </c>
      <c r="X126" s="7">
        <v>5.9989999999999997</v>
      </c>
      <c r="Y126" s="7">
        <v>9.8979999999999997</v>
      </c>
      <c r="Z126" s="7">
        <v>12.742000000000001</v>
      </c>
      <c r="AA126" s="7">
        <v>13.031000000000001</v>
      </c>
      <c r="AB126" s="7">
        <v>13.324999999999999</v>
      </c>
      <c r="AC126" s="7">
        <v>13.625999999999999</v>
      </c>
      <c r="AD126" s="7">
        <v>13.930999999999999</v>
      </c>
      <c r="AE126" s="7">
        <v>14.242000000000001</v>
      </c>
      <c r="AF126" s="7">
        <v>14.558999999999999</v>
      </c>
      <c r="AG126" s="7">
        <v>14.882999999999999</v>
      </c>
      <c r="AH126" s="7">
        <v>15.211</v>
      </c>
      <c r="AI126" s="7">
        <v>15.545999999999999</v>
      </c>
      <c r="AJ126" s="7">
        <v>15.887</v>
      </c>
      <c r="AK126" s="7">
        <v>16.234000000000002</v>
      </c>
      <c r="AL126" s="7">
        <v>16.587</v>
      </c>
      <c r="AM126" s="7">
        <v>16.946000000000002</v>
      </c>
      <c r="AN126" s="7">
        <v>17.311</v>
      </c>
      <c r="AO126" s="7">
        <v>17.683</v>
      </c>
      <c r="AP126" s="7">
        <v>18.059999999999999</v>
      </c>
      <c r="AQ126" s="7">
        <v>18.355</v>
      </c>
      <c r="AR126" s="7">
        <v>18.47</v>
      </c>
      <c r="AS126" s="7">
        <v>18.585999999999999</v>
      </c>
      <c r="AT126" s="7">
        <v>18.702999999999999</v>
      </c>
      <c r="AU126" s="7">
        <v>18.82</v>
      </c>
      <c r="AV126" s="7">
        <v>18.937000000000001</v>
      </c>
      <c r="AW126" s="7">
        <v>19.055</v>
      </c>
      <c r="AX126" s="7">
        <v>19.173999999999999</v>
      </c>
      <c r="AY126" s="7">
        <v>19.292999999999999</v>
      </c>
      <c r="AZ126" s="7">
        <v>19.413</v>
      </c>
      <c r="BA126" s="7">
        <v>19.571000000000002</v>
      </c>
      <c r="BB126" s="7">
        <v>19.93</v>
      </c>
      <c r="BC126" s="7">
        <v>20.294</v>
      </c>
      <c r="BD126" s="7">
        <v>20.663</v>
      </c>
      <c r="BE126" s="7">
        <v>21.036999999999999</v>
      </c>
      <c r="BF126" s="7">
        <v>21.414999999999999</v>
      </c>
      <c r="BG126" s="7">
        <v>21.798999999999999</v>
      </c>
      <c r="BH126" s="7">
        <v>22.187999999999999</v>
      </c>
      <c r="BI126" s="7">
        <v>22.582000000000001</v>
      </c>
      <c r="BJ126" s="7">
        <v>22.98</v>
      </c>
      <c r="BK126" s="7">
        <v>23.388000000000002</v>
      </c>
      <c r="BL126" s="7">
        <v>23.805</v>
      </c>
    </row>
    <row r="127" spans="1:64">
      <c r="A127" s="7" t="s">
        <v>690</v>
      </c>
      <c r="B127" s="7" t="s">
        <v>691</v>
      </c>
      <c r="C127" s="7" t="s">
        <v>897</v>
      </c>
      <c r="D127" s="7" t="s">
        <v>898</v>
      </c>
      <c r="E127" s="7">
        <v>16.29</v>
      </c>
      <c r="F127" s="7">
        <v>16.917999999999999</v>
      </c>
      <c r="G127" s="7">
        <v>17.565999999999999</v>
      </c>
      <c r="H127" s="7">
        <v>18.233000000000001</v>
      </c>
      <c r="I127" s="7">
        <v>18.920000000000002</v>
      </c>
      <c r="J127" s="7">
        <v>19.625</v>
      </c>
      <c r="K127" s="7">
        <v>20.350999999999999</v>
      </c>
      <c r="L127" s="7">
        <v>21.097000000000001</v>
      </c>
      <c r="M127" s="7">
        <v>21.863</v>
      </c>
      <c r="N127" s="7">
        <v>22.870999999999999</v>
      </c>
      <c r="O127" s="7">
        <v>24.088000000000001</v>
      </c>
      <c r="P127" s="7">
        <v>25.347999999999999</v>
      </c>
      <c r="Q127" s="7">
        <v>26.654</v>
      </c>
      <c r="R127" s="7">
        <v>27.997</v>
      </c>
      <c r="S127" s="7">
        <v>28.96</v>
      </c>
      <c r="T127" s="7">
        <v>29.606000000000002</v>
      </c>
      <c r="U127" s="7">
        <v>30.262</v>
      </c>
      <c r="V127" s="7">
        <v>30.925000000000001</v>
      </c>
      <c r="W127" s="7">
        <v>31.596</v>
      </c>
      <c r="X127" s="7">
        <v>32.036000000000001</v>
      </c>
      <c r="Y127" s="7">
        <v>32.283999999999999</v>
      </c>
      <c r="Z127" s="7">
        <v>32.531999999999996</v>
      </c>
      <c r="AA127" s="7">
        <v>32.781999999999996</v>
      </c>
      <c r="AB127" s="7">
        <v>33.031999999999996</v>
      </c>
      <c r="AC127" s="7">
        <v>33.283999999999999</v>
      </c>
      <c r="AD127" s="7">
        <v>33.540999999999997</v>
      </c>
      <c r="AE127" s="7">
        <v>33.828000000000003</v>
      </c>
      <c r="AF127" s="7">
        <v>34.116</v>
      </c>
      <c r="AG127" s="7">
        <v>34.405000000000001</v>
      </c>
      <c r="AH127" s="7">
        <v>34.695</v>
      </c>
      <c r="AI127" s="7">
        <v>34.987000000000002</v>
      </c>
      <c r="AJ127" s="7">
        <v>35.271999999999998</v>
      </c>
      <c r="AK127" s="7">
        <v>35.555</v>
      </c>
      <c r="AL127" s="7">
        <v>35.838999999999999</v>
      </c>
      <c r="AM127" s="7">
        <v>36.122999999999998</v>
      </c>
      <c r="AN127" s="7">
        <v>36.408999999999999</v>
      </c>
      <c r="AO127" s="7">
        <v>37.386000000000003</v>
      </c>
      <c r="AP127" s="7">
        <v>38.752000000000002</v>
      </c>
      <c r="AQ127" s="7">
        <v>40.137999999999998</v>
      </c>
      <c r="AR127" s="7">
        <v>41.54</v>
      </c>
      <c r="AS127" s="7">
        <v>42.957999999999998</v>
      </c>
      <c r="AT127" s="7">
        <v>43.472999999999999</v>
      </c>
      <c r="AU127" s="7">
        <v>43.491999999999997</v>
      </c>
      <c r="AV127" s="7">
        <v>43.512</v>
      </c>
      <c r="AW127" s="7">
        <v>43.531999999999996</v>
      </c>
      <c r="AX127" s="7">
        <v>43.551000000000002</v>
      </c>
      <c r="AY127" s="7">
        <v>44.03</v>
      </c>
      <c r="AZ127" s="7">
        <v>44.866</v>
      </c>
      <c r="BA127" s="7">
        <v>45.706000000000003</v>
      </c>
      <c r="BB127" s="7">
        <v>46.546999999999997</v>
      </c>
      <c r="BC127" s="7">
        <v>47.39</v>
      </c>
      <c r="BD127" s="7">
        <v>48.234999999999999</v>
      </c>
      <c r="BE127" s="7">
        <v>49.082000000000001</v>
      </c>
      <c r="BF127" s="7">
        <v>49.927</v>
      </c>
      <c r="BG127" s="7">
        <v>50.773000000000003</v>
      </c>
      <c r="BH127" s="7">
        <v>51.619</v>
      </c>
      <c r="BI127" s="7">
        <v>52.45</v>
      </c>
      <c r="BJ127" s="7">
        <v>53.262</v>
      </c>
      <c r="BK127" s="7">
        <v>54.057000000000002</v>
      </c>
      <c r="BL127" s="7">
        <v>54.835000000000001</v>
      </c>
    </row>
    <row r="128" spans="1:64">
      <c r="A128" s="7" t="s">
        <v>692</v>
      </c>
      <c r="B128" s="7" t="s">
        <v>693</v>
      </c>
      <c r="C128" s="7" t="s">
        <v>897</v>
      </c>
      <c r="D128" s="7" t="s">
        <v>898</v>
      </c>
      <c r="E128" s="7">
        <v>27.643999999999998</v>
      </c>
      <c r="F128" s="7">
        <v>28.268999999999998</v>
      </c>
      <c r="G128" s="7">
        <v>28.902999999999999</v>
      </c>
      <c r="H128" s="7">
        <v>29.545000000000002</v>
      </c>
      <c r="I128" s="7">
        <v>30.196999999999999</v>
      </c>
      <c r="J128" s="7">
        <v>30.855</v>
      </c>
      <c r="K128" s="7">
        <v>31.521000000000001</v>
      </c>
      <c r="L128" s="7">
        <v>32.195999999999998</v>
      </c>
      <c r="M128" s="7">
        <v>32.878</v>
      </c>
      <c r="N128" s="7">
        <v>33.567</v>
      </c>
      <c r="O128" s="7">
        <v>34.140999999999998</v>
      </c>
      <c r="P128" s="7">
        <v>34.317</v>
      </c>
      <c r="Q128" s="7">
        <v>34.494999999999997</v>
      </c>
      <c r="R128" s="7">
        <v>34.671999999999997</v>
      </c>
      <c r="S128" s="7">
        <v>34.848999999999997</v>
      </c>
      <c r="T128" s="7">
        <v>35.027000000000001</v>
      </c>
      <c r="U128" s="7">
        <v>35.206000000000003</v>
      </c>
      <c r="V128" s="7">
        <v>35.384999999999998</v>
      </c>
      <c r="W128" s="7">
        <v>35.564</v>
      </c>
      <c r="X128" s="7">
        <v>35.744</v>
      </c>
      <c r="Y128" s="7">
        <v>35.881999999999998</v>
      </c>
      <c r="Z128" s="7">
        <v>35.753999999999998</v>
      </c>
      <c r="AA128" s="7">
        <v>35.625999999999998</v>
      </c>
      <c r="AB128" s="7">
        <v>35.497999999999998</v>
      </c>
      <c r="AC128" s="7">
        <v>35.369999999999997</v>
      </c>
      <c r="AD128" s="7">
        <v>35.243000000000002</v>
      </c>
      <c r="AE128" s="7">
        <v>35.116</v>
      </c>
      <c r="AF128" s="7">
        <v>34.988999999999997</v>
      </c>
      <c r="AG128" s="7">
        <v>34.862000000000002</v>
      </c>
      <c r="AH128" s="7">
        <v>34.734999999999999</v>
      </c>
      <c r="AI128" s="7">
        <v>34.609000000000002</v>
      </c>
      <c r="AJ128" s="7">
        <v>34.473999999999997</v>
      </c>
      <c r="AK128" s="7">
        <v>34.283000000000001</v>
      </c>
      <c r="AL128" s="7">
        <v>34.093000000000004</v>
      </c>
      <c r="AM128" s="7">
        <v>33.904000000000003</v>
      </c>
      <c r="AN128" s="7">
        <v>33.715000000000003</v>
      </c>
      <c r="AO128" s="7">
        <v>33.526000000000003</v>
      </c>
      <c r="AP128" s="7">
        <v>33.338999999999999</v>
      </c>
      <c r="AQ128" s="7">
        <v>33.151000000000003</v>
      </c>
      <c r="AR128" s="7">
        <v>32.965000000000003</v>
      </c>
      <c r="AS128" s="7">
        <v>32.777999999999999</v>
      </c>
      <c r="AT128" s="7">
        <v>32.597999999999999</v>
      </c>
      <c r="AU128" s="7">
        <v>32.454999999999998</v>
      </c>
      <c r="AV128" s="7">
        <v>32.311999999999998</v>
      </c>
      <c r="AW128" s="7">
        <v>32.17</v>
      </c>
      <c r="AX128" s="7">
        <v>32.027999999999999</v>
      </c>
      <c r="AY128" s="7">
        <v>31.885999999999999</v>
      </c>
      <c r="AZ128" s="7">
        <v>31.744</v>
      </c>
      <c r="BA128" s="7">
        <v>31.603000000000002</v>
      </c>
      <c r="BB128" s="7">
        <v>31.463000000000001</v>
      </c>
      <c r="BC128" s="7">
        <v>31.321999999999999</v>
      </c>
      <c r="BD128" s="7">
        <v>31.181999999999999</v>
      </c>
      <c r="BE128" s="7">
        <v>31.062000000000001</v>
      </c>
      <c r="BF128" s="7">
        <v>30.963999999999999</v>
      </c>
      <c r="BG128" s="7">
        <v>30.885000000000002</v>
      </c>
      <c r="BH128" s="7">
        <v>30.827000000000002</v>
      </c>
      <c r="BI128" s="7">
        <v>30.79</v>
      </c>
      <c r="BJ128" s="7">
        <v>30.773</v>
      </c>
      <c r="BK128" s="7">
        <v>30.776</v>
      </c>
      <c r="BL128" s="7">
        <v>30.798999999999999</v>
      </c>
    </row>
    <row r="129" spans="1:64">
      <c r="A129" s="7" t="s">
        <v>694</v>
      </c>
      <c r="B129" s="7" t="s">
        <v>695</v>
      </c>
      <c r="C129" s="7" t="s">
        <v>897</v>
      </c>
      <c r="D129" s="7" t="s">
        <v>898</v>
      </c>
      <c r="E129" s="7">
        <v>27.71</v>
      </c>
      <c r="F129" s="7">
        <v>28.530999999999999</v>
      </c>
      <c r="G129" s="7">
        <v>29.460999999999999</v>
      </c>
      <c r="H129" s="7">
        <v>30.407</v>
      </c>
      <c r="I129" s="7">
        <v>31.372</v>
      </c>
      <c r="J129" s="7">
        <v>32.350999999999999</v>
      </c>
      <c r="K129" s="7">
        <v>33.347000000000001</v>
      </c>
      <c r="L129" s="7">
        <v>34.970999999999997</v>
      </c>
      <c r="M129" s="7">
        <v>36.845999999999997</v>
      </c>
      <c r="N129" s="7">
        <v>38.756</v>
      </c>
      <c r="O129" s="7">
        <v>40.704000000000001</v>
      </c>
      <c r="P129" s="7">
        <v>42.261000000000003</v>
      </c>
      <c r="Q129" s="7">
        <v>43.692</v>
      </c>
      <c r="R129" s="7">
        <v>45.131</v>
      </c>
      <c r="S129" s="7">
        <v>46.579000000000001</v>
      </c>
      <c r="T129" s="7">
        <v>48.033000000000001</v>
      </c>
      <c r="U129" s="7">
        <v>49.719000000000001</v>
      </c>
      <c r="V129" s="7">
        <v>51.475999999999999</v>
      </c>
      <c r="W129" s="7">
        <v>53.232999999999997</v>
      </c>
      <c r="X129" s="7">
        <v>54.981000000000002</v>
      </c>
      <c r="Y129" s="7">
        <v>56.72</v>
      </c>
      <c r="Z129" s="7">
        <v>58.406999999999996</v>
      </c>
      <c r="AA129" s="7">
        <v>60.061</v>
      </c>
      <c r="AB129" s="7">
        <v>61.692999999999998</v>
      </c>
      <c r="AC129" s="7">
        <v>63.301000000000002</v>
      </c>
      <c r="AD129" s="7">
        <v>64.876000000000005</v>
      </c>
      <c r="AE129" s="7">
        <v>66.679000000000002</v>
      </c>
      <c r="AF129" s="7">
        <v>68.563000000000002</v>
      </c>
      <c r="AG129" s="7">
        <v>70.388999999999996</v>
      </c>
      <c r="AH129" s="7">
        <v>72.147999999999996</v>
      </c>
      <c r="AI129" s="7">
        <v>73.843999999999994</v>
      </c>
      <c r="AJ129" s="7">
        <v>74.971999999999994</v>
      </c>
      <c r="AK129" s="7">
        <v>75.819999999999993</v>
      </c>
      <c r="AL129" s="7">
        <v>76.644999999999996</v>
      </c>
      <c r="AM129" s="7">
        <v>77.451999999999998</v>
      </c>
      <c r="AN129" s="7">
        <v>78.239000000000004</v>
      </c>
      <c r="AO129" s="7">
        <v>78.662000000000006</v>
      </c>
      <c r="AP129" s="7">
        <v>78.905000000000001</v>
      </c>
      <c r="AQ129" s="7">
        <v>79.144999999999996</v>
      </c>
      <c r="AR129" s="7">
        <v>79.384</v>
      </c>
      <c r="AS129" s="7">
        <v>79.620999999999995</v>
      </c>
      <c r="AT129" s="7">
        <v>79.94</v>
      </c>
      <c r="AU129" s="7">
        <v>80.299000000000007</v>
      </c>
      <c r="AV129" s="7">
        <v>80.652000000000001</v>
      </c>
      <c r="AW129" s="7">
        <v>81.001999999999995</v>
      </c>
      <c r="AX129" s="7">
        <v>81.344999999999999</v>
      </c>
      <c r="AY129" s="7">
        <v>81.528000000000006</v>
      </c>
      <c r="AZ129" s="7">
        <v>81.631</v>
      </c>
      <c r="BA129" s="7">
        <v>81.733000000000004</v>
      </c>
      <c r="BB129" s="7">
        <v>81.834999999999994</v>
      </c>
      <c r="BC129" s="7">
        <v>81.936000000000007</v>
      </c>
      <c r="BD129" s="7">
        <v>81.923000000000002</v>
      </c>
      <c r="BE129" s="7">
        <v>81.850999999999999</v>
      </c>
      <c r="BF129" s="7">
        <v>81.778999999999996</v>
      </c>
      <c r="BG129" s="7">
        <v>81.706999999999994</v>
      </c>
      <c r="BH129" s="7">
        <v>81.634</v>
      </c>
      <c r="BI129" s="7">
        <v>81.561999999999998</v>
      </c>
      <c r="BJ129" s="7">
        <v>81.503</v>
      </c>
      <c r="BK129" s="7">
        <v>81.459000000000003</v>
      </c>
      <c r="BL129" s="7">
        <v>81.430000000000007</v>
      </c>
    </row>
    <row r="130" spans="1:64">
      <c r="A130" s="7" t="s">
        <v>326</v>
      </c>
      <c r="B130" s="7" t="s">
        <v>696</v>
      </c>
      <c r="C130" s="7" t="s">
        <v>897</v>
      </c>
      <c r="D130" s="7" t="s">
        <v>898</v>
      </c>
      <c r="E130" s="7">
        <v>74.893000000000001</v>
      </c>
      <c r="F130" s="7">
        <v>75.787000000000006</v>
      </c>
      <c r="G130" s="7">
        <v>76.66</v>
      </c>
      <c r="H130" s="7">
        <v>77.510999999999996</v>
      </c>
      <c r="I130" s="7">
        <v>78.340999999999994</v>
      </c>
      <c r="J130" s="7">
        <v>79.272999999999996</v>
      </c>
      <c r="K130" s="7">
        <v>80.715999999999994</v>
      </c>
      <c r="L130" s="7">
        <v>82.081000000000003</v>
      </c>
      <c r="M130" s="7">
        <v>83.370999999999995</v>
      </c>
      <c r="N130" s="7">
        <v>84.581999999999994</v>
      </c>
      <c r="O130" s="7">
        <v>85.661000000000001</v>
      </c>
      <c r="P130" s="7">
        <v>86.444000000000003</v>
      </c>
      <c r="Q130" s="7">
        <v>87.191999999999993</v>
      </c>
      <c r="R130" s="7">
        <v>87.902000000000001</v>
      </c>
      <c r="S130" s="7">
        <v>88.578999999999994</v>
      </c>
      <c r="T130" s="7">
        <v>89.384</v>
      </c>
      <c r="U130" s="7">
        <v>90.745000000000005</v>
      </c>
      <c r="V130" s="7">
        <v>91.944000000000003</v>
      </c>
      <c r="W130" s="7">
        <v>93</v>
      </c>
      <c r="X130" s="7">
        <v>93.927999999999997</v>
      </c>
      <c r="Y130" s="7">
        <v>94.781000000000006</v>
      </c>
      <c r="Z130" s="7">
        <v>95.67</v>
      </c>
      <c r="AA130" s="7">
        <v>96.414000000000001</v>
      </c>
      <c r="AB130" s="7">
        <v>97.034000000000006</v>
      </c>
      <c r="AC130" s="7">
        <v>97.551000000000002</v>
      </c>
      <c r="AD130" s="7">
        <v>97.903000000000006</v>
      </c>
      <c r="AE130" s="7">
        <v>97.917000000000002</v>
      </c>
      <c r="AF130" s="7">
        <v>97.932000000000002</v>
      </c>
      <c r="AG130" s="7">
        <v>97.945999999999998</v>
      </c>
      <c r="AH130" s="7">
        <v>97.96</v>
      </c>
      <c r="AI130" s="7">
        <v>97.974000000000004</v>
      </c>
      <c r="AJ130" s="7">
        <v>97.988</v>
      </c>
      <c r="AK130" s="7">
        <v>98.001999999999995</v>
      </c>
      <c r="AL130" s="7">
        <v>98.016000000000005</v>
      </c>
      <c r="AM130" s="7">
        <v>98.028999999999996</v>
      </c>
      <c r="AN130" s="7">
        <v>98.096000000000004</v>
      </c>
      <c r="AO130" s="7">
        <v>98.325000000000003</v>
      </c>
      <c r="AP130" s="7">
        <v>98.527000000000001</v>
      </c>
      <c r="AQ130" s="7">
        <v>98.704999999999998</v>
      </c>
      <c r="AR130" s="7">
        <v>98.861999999999995</v>
      </c>
      <c r="AS130" s="7">
        <v>99</v>
      </c>
      <c r="AT130" s="7">
        <v>99.908000000000001</v>
      </c>
      <c r="AU130" s="7">
        <v>100</v>
      </c>
      <c r="AV130" s="7">
        <v>100</v>
      </c>
      <c r="AW130" s="7">
        <v>100</v>
      </c>
      <c r="AX130" s="7">
        <v>100</v>
      </c>
      <c r="AY130" s="7">
        <v>100</v>
      </c>
      <c r="AZ130" s="7">
        <v>100</v>
      </c>
      <c r="BA130" s="7">
        <v>100</v>
      </c>
      <c r="BB130" s="7">
        <v>100</v>
      </c>
      <c r="BC130" s="7">
        <v>100</v>
      </c>
      <c r="BD130" s="7">
        <v>100</v>
      </c>
      <c r="BE130" s="7">
        <v>100</v>
      </c>
      <c r="BF130" s="7">
        <v>100</v>
      </c>
      <c r="BG130" s="7">
        <v>100</v>
      </c>
      <c r="BH130" s="7">
        <v>100</v>
      </c>
      <c r="BI130" s="7">
        <v>100</v>
      </c>
      <c r="BJ130" s="7">
        <v>100</v>
      </c>
      <c r="BK130" s="7">
        <v>100</v>
      </c>
      <c r="BL130" s="7">
        <v>100</v>
      </c>
    </row>
    <row r="131" spans="1:64">
      <c r="A131" s="7" t="s">
        <v>697</v>
      </c>
      <c r="B131" s="7" t="s">
        <v>698</v>
      </c>
      <c r="C131" s="7" t="s">
        <v>897</v>
      </c>
      <c r="D131" s="7" t="s">
        <v>898</v>
      </c>
      <c r="E131" s="7">
        <v>48.516429432985397</v>
      </c>
      <c r="F131" s="7">
        <v>49.330600030216203</v>
      </c>
      <c r="G131" s="7">
        <v>50.157704364151897</v>
      </c>
      <c r="H131" s="7">
        <v>50.987102311514199</v>
      </c>
      <c r="I131" s="7">
        <v>51.821890301499998</v>
      </c>
      <c r="J131" s="7">
        <v>52.5973168320619</v>
      </c>
      <c r="K131" s="7">
        <v>53.372079376647399</v>
      </c>
      <c r="L131" s="7">
        <v>54.145891386522798</v>
      </c>
      <c r="M131" s="7">
        <v>54.9210127084215</v>
      </c>
      <c r="N131" s="7">
        <v>55.6930647286622</v>
      </c>
      <c r="O131" s="7">
        <v>56.461466766592899</v>
      </c>
      <c r="P131" s="7">
        <v>57.242017695715099</v>
      </c>
      <c r="Q131" s="7">
        <v>58.0163735323219</v>
      </c>
      <c r="R131" s="7">
        <v>58.766203646877401</v>
      </c>
      <c r="S131" s="7">
        <v>59.508261946292897</v>
      </c>
      <c r="T131" s="7">
        <v>60.249183633567199</v>
      </c>
      <c r="U131" s="7">
        <v>60.984527021928898</v>
      </c>
      <c r="V131" s="7">
        <v>61.719123539284404</v>
      </c>
      <c r="W131" s="7">
        <v>62.450586681055</v>
      </c>
      <c r="X131" s="7">
        <v>63.175044539293602</v>
      </c>
      <c r="Y131" s="7">
        <v>63.890729113637697</v>
      </c>
      <c r="Z131" s="7">
        <v>64.568329289342898</v>
      </c>
      <c r="AA131" s="7">
        <v>65.2167535620694</v>
      </c>
      <c r="AB131" s="7">
        <v>65.859209433243294</v>
      </c>
      <c r="AC131" s="7">
        <v>66.497005319176196</v>
      </c>
      <c r="AD131" s="7">
        <v>67.130370571763393</v>
      </c>
      <c r="AE131" s="7">
        <v>67.749741575758506</v>
      </c>
      <c r="AF131" s="7">
        <v>68.358287853309506</v>
      </c>
      <c r="AG131" s="7">
        <v>68.959601956805102</v>
      </c>
      <c r="AH131" s="7">
        <v>69.549935077553997</v>
      </c>
      <c r="AI131" s="7">
        <v>70.126245967433206</v>
      </c>
      <c r="AJ131" s="7">
        <v>70.668626751617694</v>
      </c>
      <c r="AK131" s="7">
        <v>71.185228505671006</v>
      </c>
      <c r="AL131" s="7">
        <v>71.682445833164493</v>
      </c>
      <c r="AM131" s="7">
        <v>72.185123957826804</v>
      </c>
      <c r="AN131" s="7">
        <v>72.683028711235906</v>
      </c>
      <c r="AO131" s="7">
        <v>73.157899062608607</v>
      </c>
      <c r="AP131" s="7">
        <v>73.642521707234906</v>
      </c>
      <c r="AQ131" s="7">
        <v>74.1224119471092</v>
      </c>
      <c r="AR131" s="7">
        <v>74.586184796227897</v>
      </c>
      <c r="AS131" s="7">
        <v>75.047098972936794</v>
      </c>
      <c r="AT131" s="7">
        <v>75.418400690340903</v>
      </c>
      <c r="AU131" s="7">
        <v>75.760447454089501</v>
      </c>
      <c r="AV131" s="7">
        <v>76.099817325650605</v>
      </c>
      <c r="AW131" s="7">
        <v>76.424744806129596</v>
      </c>
      <c r="AX131" s="7">
        <v>76.743473803703296</v>
      </c>
      <c r="AY131" s="7">
        <v>77.0587138736106</v>
      </c>
      <c r="AZ131" s="7">
        <v>77.370076270441302</v>
      </c>
      <c r="BA131" s="7">
        <v>77.675022285663104</v>
      </c>
      <c r="BB131" s="7">
        <v>77.972706877751605</v>
      </c>
      <c r="BC131" s="7">
        <v>78.265470622699496</v>
      </c>
      <c r="BD131" s="7">
        <v>78.559588999512002</v>
      </c>
      <c r="BE131" s="7">
        <v>78.848371836893705</v>
      </c>
      <c r="BF131" s="7">
        <v>79.12994212449</v>
      </c>
      <c r="BG131" s="7">
        <v>79.405700403280306</v>
      </c>
      <c r="BH131" s="7">
        <v>79.674757262168299</v>
      </c>
      <c r="BI131" s="7">
        <v>79.936353897171998</v>
      </c>
      <c r="BJ131" s="7">
        <v>80.192164618264599</v>
      </c>
      <c r="BK131" s="7">
        <v>80.4451079536544</v>
      </c>
      <c r="BL131" s="7">
        <v>80.699117978475698</v>
      </c>
    </row>
    <row r="132" spans="1:64">
      <c r="A132" s="7" t="s">
        <v>699</v>
      </c>
      <c r="B132" s="7" t="s">
        <v>700</v>
      </c>
      <c r="C132" s="7" t="s">
        <v>897</v>
      </c>
      <c r="D132" s="7" t="s">
        <v>898</v>
      </c>
      <c r="E132" s="7">
        <v>7.9459999999999997</v>
      </c>
      <c r="F132" s="7">
        <v>8.02</v>
      </c>
      <c r="G132" s="7">
        <v>8.0950000000000006</v>
      </c>
      <c r="H132" s="7">
        <v>8.17</v>
      </c>
      <c r="I132" s="7">
        <v>8.2460000000000004</v>
      </c>
      <c r="J132" s="7">
        <v>8.3230000000000004</v>
      </c>
      <c r="K132" s="7">
        <v>8.4</v>
      </c>
      <c r="L132" s="7">
        <v>8.6920000000000002</v>
      </c>
      <c r="M132" s="7">
        <v>8.9939999999999998</v>
      </c>
      <c r="N132" s="7">
        <v>9.3040000000000003</v>
      </c>
      <c r="O132" s="7">
        <v>9.625</v>
      </c>
      <c r="P132" s="7">
        <v>9.9550000000000001</v>
      </c>
      <c r="Q132" s="7">
        <v>10.295</v>
      </c>
      <c r="R132" s="7">
        <v>10.597</v>
      </c>
      <c r="S132" s="7">
        <v>10.837</v>
      </c>
      <c r="T132" s="7">
        <v>11.081</v>
      </c>
      <c r="U132" s="7">
        <v>11.331</v>
      </c>
      <c r="V132" s="7">
        <v>11.584</v>
      </c>
      <c r="W132" s="7">
        <v>11.843</v>
      </c>
      <c r="X132" s="7">
        <v>12.106999999999999</v>
      </c>
      <c r="Y132" s="7">
        <v>12.377000000000001</v>
      </c>
      <c r="Z132" s="7">
        <v>12.65</v>
      </c>
      <c r="AA132" s="7">
        <v>12.93</v>
      </c>
      <c r="AB132" s="7">
        <v>13.214</v>
      </c>
      <c r="AC132" s="7">
        <v>13.504</v>
      </c>
      <c r="AD132" s="7">
        <v>13.804</v>
      </c>
      <c r="AE132" s="7">
        <v>14.118</v>
      </c>
      <c r="AF132" s="7">
        <v>14.439</v>
      </c>
      <c r="AG132" s="7">
        <v>14.766</v>
      </c>
      <c r="AH132" s="7">
        <v>15.098000000000001</v>
      </c>
      <c r="AI132" s="7">
        <v>15.436999999999999</v>
      </c>
      <c r="AJ132" s="7">
        <v>15.782</v>
      </c>
      <c r="AK132" s="7">
        <v>16.132999999999999</v>
      </c>
      <c r="AL132" s="7">
        <v>16.489999999999998</v>
      </c>
      <c r="AM132" s="7">
        <v>16.853999999999999</v>
      </c>
      <c r="AN132" s="7">
        <v>17.378</v>
      </c>
      <c r="AO132" s="7">
        <v>18.234000000000002</v>
      </c>
      <c r="AP132" s="7">
        <v>19.12</v>
      </c>
      <c r="AQ132" s="7">
        <v>20.039000000000001</v>
      </c>
      <c r="AR132" s="7">
        <v>20.991</v>
      </c>
      <c r="AS132" s="7">
        <v>21.977</v>
      </c>
      <c r="AT132" s="7">
        <v>22.992999999999999</v>
      </c>
      <c r="AU132" s="7">
        <v>24.044</v>
      </c>
      <c r="AV132" s="7">
        <v>25.126000000000001</v>
      </c>
      <c r="AW132" s="7">
        <v>26.242000000000001</v>
      </c>
      <c r="AX132" s="7">
        <v>27.186</v>
      </c>
      <c r="AY132" s="7">
        <v>27.748000000000001</v>
      </c>
      <c r="AZ132" s="7">
        <v>28.315999999999999</v>
      </c>
      <c r="BA132" s="7">
        <v>28.893000000000001</v>
      </c>
      <c r="BB132" s="7">
        <v>29.475000000000001</v>
      </c>
      <c r="BC132" s="7">
        <v>30.064</v>
      </c>
      <c r="BD132" s="7">
        <v>30.66</v>
      </c>
      <c r="BE132" s="7">
        <v>31.263999999999999</v>
      </c>
      <c r="BF132" s="7">
        <v>31.872</v>
      </c>
      <c r="BG132" s="7">
        <v>32.487000000000002</v>
      </c>
      <c r="BH132" s="7">
        <v>33.107999999999997</v>
      </c>
      <c r="BI132" s="7">
        <v>33.735999999999997</v>
      </c>
      <c r="BJ132" s="7">
        <v>34.368000000000002</v>
      </c>
      <c r="BK132" s="7">
        <v>35.003999999999998</v>
      </c>
      <c r="BL132" s="7">
        <v>35.645000000000003</v>
      </c>
    </row>
    <row r="133" spans="1:64">
      <c r="A133" s="7" t="s">
        <v>364</v>
      </c>
      <c r="B133" s="7" t="s">
        <v>701</v>
      </c>
      <c r="C133" s="7" t="s">
        <v>897</v>
      </c>
      <c r="D133" s="7" t="s">
        <v>898</v>
      </c>
      <c r="E133" s="7">
        <v>42.343000000000004</v>
      </c>
      <c r="F133" s="7">
        <v>44.039000000000001</v>
      </c>
      <c r="G133" s="7">
        <v>45.752000000000002</v>
      </c>
      <c r="H133" s="7">
        <v>47.475000000000001</v>
      </c>
      <c r="I133" s="7">
        <v>49.207000000000001</v>
      </c>
      <c r="J133" s="7">
        <v>50.935000000000002</v>
      </c>
      <c r="K133" s="7">
        <v>52.664000000000001</v>
      </c>
      <c r="L133" s="7">
        <v>54.386000000000003</v>
      </c>
      <c r="M133" s="7">
        <v>56.100999999999999</v>
      </c>
      <c r="N133" s="7">
        <v>57.795999999999999</v>
      </c>
      <c r="O133" s="7">
        <v>59.475000000000001</v>
      </c>
      <c r="P133" s="7">
        <v>61.06</v>
      </c>
      <c r="Q133" s="7">
        <v>62.58</v>
      </c>
      <c r="R133" s="7">
        <v>64.072000000000003</v>
      </c>
      <c r="S133" s="7">
        <v>65.540000000000006</v>
      </c>
      <c r="T133" s="7">
        <v>66.977999999999994</v>
      </c>
      <c r="U133" s="7">
        <v>68.387</v>
      </c>
      <c r="V133" s="7">
        <v>69.759</v>
      </c>
      <c r="W133" s="7">
        <v>71.099000000000004</v>
      </c>
      <c r="X133" s="7">
        <v>72.403000000000006</v>
      </c>
      <c r="Y133" s="7">
        <v>73.671999999999997</v>
      </c>
      <c r="Z133" s="7">
        <v>74.899000000000001</v>
      </c>
      <c r="AA133" s="7">
        <v>76.088999999999999</v>
      </c>
      <c r="AB133" s="7">
        <v>77.239999999999995</v>
      </c>
      <c r="AC133" s="7">
        <v>78.352999999999994</v>
      </c>
      <c r="AD133" s="7">
        <v>79.421999999999997</v>
      </c>
      <c r="AE133" s="7">
        <v>80.453999999999994</v>
      </c>
      <c r="AF133" s="7">
        <v>81.445999999999998</v>
      </c>
      <c r="AG133" s="7">
        <v>82.4</v>
      </c>
      <c r="AH133" s="7">
        <v>82.763000000000005</v>
      </c>
      <c r="AI133" s="7">
        <v>83.12</v>
      </c>
      <c r="AJ133" s="7">
        <v>83.471999999999994</v>
      </c>
      <c r="AK133" s="7">
        <v>83.817999999999998</v>
      </c>
      <c r="AL133" s="7">
        <v>84.156999999999996</v>
      </c>
      <c r="AM133" s="7">
        <v>84.491</v>
      </c>
      <c r="AN133" s="7">
        <v>84.82</v>
      </c>
      <c r="AO133" s="7">
        <v>85.141999999999996</v>
      </c>
      <c r="AP133" s="7">
        <v>85.459000000000003</v>
      </c>
      <c r="AQ133" s="7">
        <v>85.77</v>
      </c>
      <c r="AR133" s="7">
        <v>85.885000000000005</v>
      </c>
      <c r="AS133" s="7">
        <v>86</v>
      </c>
      <c r="AT133" s="7">
        <v>86.117999999999995</v>
      </c>
      <c r="AU133" s="7">
        <v>86.24</v>
      </c>
      <c r="AV133" s="7">
        <v>86.366</v>
      </c>
      <c r="AW133" s="7">
        <v>86.494</v>
      </c>
      <c r="AX133" s="7">
        <v>86.626999999999995</v>
      </c>
      <c r="AY133" s="7">
        <v>86.762</v>
      </c>
      <c r="AZ133" s="7">
        <v>86.900999999999996</v>
      </c>
      <c r="BA133" s="7">
        <v>87.042000000000002</v>
      </c>
      <c r="BB133" s="7">
        <v>87.186999999999998</v>
      </c>
      <c r="BC133" s="7">
        <v>87.334000000000003</v>
      </c>
      <c r="BD133" s="7">
        <v>87.483999999999995</v>
      </c>
      <c r="BE133" s="7">
        <v>87.635999999999996</v>
      </c>
      <c r="BF133" s="7">
        <v>87.79</v>
      </c>
      <c r="BG133" s="7">
        <v>87.947000000000003</v>
      </c>
      <c r="BH133" s="7">
        <v>88.105999999999995</v>
      </c>
      <c r="BI133" s="7">
        <v>88.266000000000005</v>
      </c>
      <c r="BJ133" s="7">
        <v>88.429000000000002</v>
      </c>
      <c r="BK133" s="7">
        <v>88.593000000000004</v>
      </c>
      <c r="BL133" s="7">
        <v>88.757999999999996</v>
      </c>
    </row>
    <row r="134" spans="1:64">
      <c r="A134" s="7" t="s">
        <v>128</v>
      </c>
      <c r="B134" s="7" t="s">
        <v>702</v>
      </c>
      <c r="C134" s="7" t="s">
        <v>897</v>
      </c>
      <c r="D134" s="7" t="s">
        <v>898</v>
      </c>
      <c r="E134" s="7">
        <v>18.632000000000001</v>
      </c>
      <c r="F134" s="7">
        <v>19.291</v>
      </c>
      <c r="G134" s="7">
        <v>19.969000000000001</v>
      </c>
      <c r="H134" s="7">
        <v>20.664000000000001</v>
      </c>
      <c r="I134" s="7">
        <v>21.378</v>
      </c>
      <c r="J134" s="7">
        <v>22.108000000000001</v>
      </c>
      <c r="K134" s="7">
        <v>22.856000000000002</v>
      </c>
      <c r="L134" s="7">
        <v>23.622</v>
      </c>
      <c r="M134" s="7">
        <v>24.407</v>
      </c>
      <c r="N134" s="7">
        <v>25.207000000000001</v>
      </c>
      <c r="O134" s="7">
        <v>26.024999999999999</v>
      </c>
      <c r="P134" s="7">
        <v>26.86</v>
      </c>
      <c r="Q134" s="7">
        <v>27.713000000000001</v>
      </c>
      <c r="R134" s="7">
        <v>28.581</v>
      </c>
      <c r="S134" s="7">
        <v>29.47</v>
      </c>
      <c r="T134" s="7">
        <v>30.382000000000001</v>
      </c>
      <c r="U134" s="7">
        <v>31.311</v>
      </c>
      <c r="V134" s="7">
        <v>32.252000000000002</v>
      </c>
      <c r="W134" s="7">
        <v>33.209000000000003</v>
      </c>
      <c r="X134" s="7">
        <v>34.180999999999997</v>
      </c>
      <c r="Y134" s="7">
        <v>35.167000000000002</v>
      </c>
      <c r="Z134" s="7">
        <v>36.162999999999997</v>
      </c>
      <c r="AA134" s="7">
        <v>37.173000000000002</v>
      </c>
      <c r="AB134" s="7">
        <v>38.194000000000003</v>
      </c>
      <c r="AC134" s="7">
        <v>39.834000000000003</v>
      </c>
      <c r="AD134" s="7">
        <v>42.372999999999998</v>
      </c>
      <c r="AE134" s="7">
        <v>44.956000000000003</v>
      </c>
      <c r="AF134" s="7">
        <v>47.567</v>
      </c>
      <c r="AG134" s="7">
        <v>50.195</v>
      </c>
      <c r="AH134" s="7">
        <v>52.814</v>
      </c>
      <c r="AI134" s="7">
        <v>55.421999999999997</v>
      </c>
      <c r="AJ134" s="7">
        <v>58</v>
      </c>
      <c r="AK134" s="7">
        <v>55.018999999999998</v>
      </c>
      <c r="AL134" s="7">
        <v>52.009</v>
      </c>
      <c r="AM134" s="7">
        <v>48.981000000000002</v>
      </c>
      <c r="AN134" s="7">
        <v>45.96</v>
      </c>
      <c r="AO134" s="7">
        <v>42.963999999999999</v>
      </c>
      <c r="AP134" s="7">
        <v>43.304000000000002</v>
      </c>
      <c r="AQ134" s="7">
        <v>43.646000000000001</v>
      </c>
      <c r="AR134" s="7">
        <v>43.988</v>
      </c>
      <c r="AS134" s="7">
        <v>44.331000000000003</v>
      </c>
      <c r="AT134" s="7">
        <v>44.673000000000002</v>
      </c>
      <c r="AU134" s="7">
        <v>45.017000000000003</v>
      </c>
      <c r="AV134" s="7">
        <v>45.360999999999997</v>
      </c>
      <c r="AW134" s="7">
        <v>45.706000000000003</v>
      </c>
      <c r="AX134" s="7">
        <v>46.051000000000002</v>
      </c>
      <c r="AY134" s="7">
        <v>46.396000000000001</v>
      </c>
      <c r="AZ134" s="7">
        <v>46.741999999999997</v>
      </c>
      <c r="BA134" s="7">
        <v>47.088000000000001</v>
      </c>
      <c r="BB134" s="7">
        <v>47.445</v>
      </c>
      <c r="BC134" s="7">
        <v>47.813000000000002</v>
      </c>
      <c r="BD134" s="7">
        <v>48.192999999999998</v>
      </c>
      <c r="BE134" s="7">
        <v>48.582999999999998</v>
      </c>
      <c r="BF134" s="7">
        <v>48.984999999999999</v>
      </c>
      <c r="BG134" s="7">
        <v>49.396999999999998</v>
      </c>
      <c r="BH134" s="7">
        <v>49.82</v>
      </c>
      <c r="BI134" s="7">
        <v>50.253999999999998</v>
      </c>
      <c r="BJ134" s="7">
        <v>50.697000000000003</v>
      </c>
      <c r="BK134" s="7">
        <v>51.151000000000003</v>
      </c>
      <c r="BL134" s="7">
        <v>51.615000000000002</v>
      </c>
    </row>
    <row r="135" spans="1:64">
      <c r="A135" s="7" t="s">
        <v>294</v>
      </c>
      <c r="B135" s="7" t="s">
        <v>703</v>
      </c>
      <c r="C135" s="7" t="s">
        <v>897</v>
      </c>
      <c r="D135" s="7" t="s">
        <v>898</v>
      </c>
      <c r="E135" s="7">
        <v>27.323</v>
      </c>
      <c r="F135" s="7">
        <v>28.196999999999999</v>
      </c>
      <c r="G135" s="7">
        <v>29.088999999999999</v>
      </c>
      <c r="H135" s="7">
        <v>29.998000000000001</v>
      </c>
      <c r="I135" s="7">
        <v>30.923999999999999</v>
      </c>
      <c r="J135" s="7">
        <v>33.665999999999997</v>
      </c>
      <c r="K135" s="7">
        <v>36.698</v>
      </c>
      <c r="L135" s="7">
        <v>39.838999999999999</v>
      </c>
      <c r="M135" s="7">
        <v>43.07</v>
      </c>
      <c r="N135" s="7">
        <v>46.351999999999997</v>
      </c>
      <c r="O135" s="7">
        <v>49.670999999999999</v>
      </c>
      <c r="P135" s="7">
        <v>52.991999999999997</v>
      </c>
      <c r="Q135" s="7">
        <v>56.292000000000002</v>
      </c>
      <c r="R135" s="7">
        <v>59.527999999999999</v>
      </c>
      <c r="S135" s="7">
        <v>61.237000000000002</v>
      </c>
      <c r="T135" s="7">
        <v>62.784999999999997</v>
      </c>
      <c r="U135" s="7">
        <v>64.31</v>
      </c>
      <c r="V135" s="7">
        <v>65.802000000000007</v>
      </c>
      <c r="W135" s="7">
        <v>67.265000000000001</v>
      </c>
      <c r="X135" s="7">
        <v>68.695999999999998</v>
      </c>
      <c r="Y135" s="7">
        <v>70.093999999999994</v>
      </c>
      <c r="Z135" s="7">
        <v>71.450999999999993</v>
      </c>
      <c r="AA135" s="7">
        <v>72.772999999999996</v>
      </c>
      <c r="AB135" s="7">
        <v>74.055000000000007</v>
      </c>
      <c r="AC135" s="7">
        <v>75.3</v>
      </c>
      <c r="AD135" s="7">
        <v>75.45</v>
      </c>
      <c r="AE135" s="7">
        <v>75.504999999999995</v>
      </c>
      <c r="AF135" s="7">
        <v>75.56</v>
      </c>
      <c r="AG135" s="7">
        <v>75.614000000000004</v>
      </c>
      <c r="AH135" s="7">
        <v>75.668999999999997</v>
      </c>
      <c r="AI135" s="7">
        <v>75.722999999999999</v>
      </c>
      <c r="AJ135" s="7">
        <v>75.777000000000001</v>
      </c>
      <c r="AK135" s="7">
        <v>75.831999999999994</v>
      </c>
      <c r="AL135" s="7">
        <v>75.885999999999996</v>
      </c>
      <c r="AM135" s="7">
        <v>75.94</v>
      </c>
      <c r="AN135" s="7">
        <v>75.994</v>
      </c>
      <c r="AO135" s="7">
        <v>76.048000000000002</v>
      </c>
      <c r="AP135" s="7">
        <v>76.114000000000004</v>
      </c>
      <c r="AQ135" s="7">
        <v>76.192999999999998</v>
      </c>
      <c r="AR135" s="7">
        <v>76.284000000000006</v>
      </c>
      <c r="AS135" s="7">
        <v>76.387</v>
      </c>
      <c r="AT135" s="7">
        <v>76.501999999999995</v>
      </c>
      <c r="AU135" s="7">
        <v>76.629000000000005</v>
      </c>
      <c r="AV135" s="7">
        <v>76.768000000000001</v>
      </c>
      <c r="AW135" s="7">
        <v>76.918999999999997</v>
      </c>
      <c r="AX135" s="7">
        <v>77.08</v>
      </c>
      <c r="AY135" s="7">
        <v>77.253</v>
      </c>
      <c r="AZ135" s="7">
        <v>77.436999999999998</v>
      </c>
      <c r="BA135" s="7">
        <v>77.632000000000005</v>
      </c>
      <c r="BB135" s="7">
        <v>77.837000000000003</v>
      </c>
      <c r="BC135" s="7">
        <v>78.052000000000007</v>
      </c>
      <c r="BD135" s="7">
        <v>78.277000000000001</v>
      </c>
      <c r="BE135" s="7">
        <v>78.512</v>
      </c>
      <c r="BF135" s="7">
        <v>78.756</v>
      </c>
      <c r="BG135" s="7">
        <v>79.009</v>
      </c>
      <c r="BH135" s="7">
        <v>79.27</v>
      </c>
      <c r="BI135" s="7">
        <v>79.540000000000006</v>
      </c>
      <c r="BJ135" s="7">
        <v>79.816999999999993</v>
      </c>
      <c r="BK135" s="7">
        <v>80.102000000000004</v>
      </c>
      <c r="BL135" s="7">
        <v>80.393000000000001</v>
      </c>
    </row>
    <row r="136" spans="1:64">
      <c r="A136" s="7" t="s">
        <v>704</v>
      </c>
      <c r="B136" s="7" t="s">
        <v>705</v>
      </c>
      <c r="C136" s="7" t="s">
        <v>897</v>
      </c>
      <c r="D136" s="7" t="s">
        <v>898</v>
      </c>
      <c r="E136" s="7">
        <v>21.46</v>
      </c>
      <c r="F136" s="7">
        <v>21.696000000000002</v>
      </c>
      <c r="G136" s="7">
        <v>21.934000000000001</v>
      </c>
      <c r="H136" s="7">
        <v>22.173999999999999</v>
      </c>
      <c r="I136" s="7">
        <v>22.416</v>
      </c>
      <c r="J136" s="7">
        <v>22.66</v>
      </c>
      <c r="K136" s="7">
        <v>22.905000000000001</v>
      </c>
      <c r="L136" s="7">
        <v>23.152999999999999</v>
      </c>
      <c r="M136" s="7">
        <v>23.402999999999999</v>
      </c>
      <c r="N136" s="7">
        <v>23.654</v>
      </c>
      <c r="O136" s="7">
        <v>23.907</v>
      </c>
      <c r="P136" s="7">
        <v>24.161999999999999</v>
      </c>
      <c r="Q136" s="7">
        <v>24.419</v>
      </c>
      <c r="R136" s="7">
        <v>24.677</v>
      </c>
      <c r="S136" s="7">
        <v>24.937999999999999</v>
      </c>
      <c r="T136" s="7">
        <v>25.2</v>
      </c>
      <c r="U136" s="7">
        <v>25.465</v>
      </c>
      <c r="V136" s="7">
        <v>25.73</v>
      </c>
      <c r="W136" s="7">
        <v>25.998000000000001</v>
      </c>
      <c r="X136" s="7">
        <v>26.268000000000001</v>
      </c>
      <c r="Y136" s="7">
        <v>26.54</v>
      </c>
      <c r="Z136" s="7">
        <v>26.812000000000001</v>
      </c>
      <c r="AA136" s="7">
        <v>27.087</v>
      </c>
      <c r="AB136" s="7">
        <v>27.364000000000001</v>
      </c>
      <c r="AC136" s="7">
        <v>27.643000000000001</v>
      </c>
      <c r="AD136" s="7">
        <v>27.922999999999998</v>
      </c>
      <c r="AE136" s="7">
        <v>28.204999999999998</v>
      </c>
      <c r="AF136" s="7">
        <v>28.488</v>
      </c>
      <c r="AG136" s="7">
        <v>28.774000000000001</v>
      </c>
      <c r="AH136" s="7">
        <v>29.061</v>
      </c>
      <c r="AI136" s="7">
        <v>29.349</v>
      </c>
      <c r="AJ136" s="7">
        <v>29.571999999999999</v>
      </c>
      <c r="AK136" s="7">
        <v>29.369</v>
      </c>
      <c r="AL136" s="7">
        <v>29.167000000000002</v>
      </c>
      <c r="AM136" s="7">
        <v>28.965</v>
      </c>
      <c r="AN136" s="7">
        <v>28.765000000000001</v>
      </c>
      <c r="AO136" s="7">
        <v>28.565000000000001</v>
      </c>
      <c r="AP136" s="7">
        <v>28.366</v>
      </c>
      <c r="AQ136" s="7">
        <v>28.167999999999999</v>
      </c>
      <c r="AR136" s="7">
        <v>27.971</v>
      </c>
      <c r="AS136" s="7">
        <v>27.774000000000001</v>
      </c>
      <c r="AT136" s="7">
        <v>27.472999999999999</v>
      </c>
      <c r="AU136" s="7">
        <v>26.329000000000001</v>
      </c>
      <c r="AV136" s="7">
        <v>25.216000000000001</v>
      </c>
      <c r="AW136" s="7">
        <v>24.132999999999999</v>
      </c>
      <c r="AX136" s="7">
        <v>23.085000000000001</v>
      </c>
      <c r="AY136" s="7">
        <v>22.068000000000001</v>
      </c>
      <c r="AZ136" s="7">
        <v>21.084</v>
      </c>
      <c r="BA136" s="7">
        <v>20.131</v>
      </c>
      <c r="BB136" s="7">
        <v>19.213000000000001</v>
      </c>
      <c r="BC136" s="7">
        <v>18.45</v>
      </c>
      <c r="BD136" s="7">
        <v>18.45</v>
      </c>
      <c r="BE136" s="7">
        <v>18.45</v>
      </c>
      <c r="BF136" s="7">
        <v>18.460999999999999</v>
      </c>
      <c r="BG136" s="7">
        <v>18.481999999999999</v>
      </c>
      <c r="BH136" s="7">
        <v>18.515000000000001</v>
      </c>
      <c r="BI136" s="7">
        <v>18.558</v>
      </c>
      <c r="BJ136" s="7">
        <v>18.611999999999998</v>
      </c>
      <c r="BK136" s="7">
        <v>18.678000000000001</v>
      </c>
      <c r="BL136" s="7">
        <v>18.754000000000001</v>
      </c>
    </row>
    <row r="137" spans="1:64">
      <c r="A137" s="7" t="s">
        <v>706</v>
      </c>
      <c r="B137" s="7" t="s">
        <v>707</v>
      </c>
      <c r="C137" s="7" t="s">
        <v>897</v>
      </c>
      <c r="D137" s="7" t="s">
        <v>898</v>
      </c>
      <c r="E137" s="7">
        <v>49.465453704495303</v>
      </c>
      <c r="F137" s="7">
        <v>50.267995427582697</v>
      </c>
      <c r="G137" s="7">
        <v>51.081050941443898</v>
      </c>
      <c r="H137" s="7">
        <v>51.896155842927797</v>
      </c>
      <c r="I137" s="7">
        <v>52.715958718349498</v>
      </c>
      <c r="J137" s="7">
        <v>53.480072756336298</v>
      </c>
      <c r="K137" s="7">
        <v>54.243134629101597</v>
      </c>
      <c r="L137" s="7">
        <v>55.004830893061602</v>
      </c>
      <c r="M137" s="7">
        <v>55.767363768955597</v>
      </c>
      <c r="N137" s="7">
        <v>56.526054094060299</v>
      </c>
      <c r="O137" s="7">
        <v>57.279275433093197</v>
      </c>
      <c r="P137" s="7">
        <v>58.038354417776198</v>
      </c>
      <c r="Q137" s="7">
        <v>58.791126376158097</v>
      </c>
      <c r="R137" s="7">
        <v>59.520776731526702</v>
      </c>
      <c r="S137" s="7">
        <v>60.243381789262997</v>
      </c>
      <c r="T137" s="7">
        <v>60.965352754742902</v>
      </c>
      <c r="U137" s="7">
        <v>61.684027146195</v>
      </c>
      <c r="V137" s="7">
        <v>62.401797520699603</v>
      </c>
      <c r="W137" s="7">
        <v>63.116766359997897</v>
      </c>
      <c r="X137" s="7">
        <v>63.824737222767403</v>
      </c>
      <c r="Y137" s="7">
        <v>64.531275818258706</v>
      </c>
      <c r="Z137" s="7">
        <v>65.219437500770297</v>
      </c>
      <c r="AA137" s="7">
        <v>65.874336129576804</v>
      </c>
      <c r="AB137" s="7">
        <v>66.510767766143601</v>
      </c>
      <c r="AC137" s="7">
        <v>67.140242427554199</v>
      </c>
      <c r="AD137" s="7">
        <v>67.763117130821399</v>
      </c>
      <c r="AE137" s="7">
        <v>68.370872646446003</v>
      </c>
      <c r="AF137" s="7">
        <v>68.966439179044301</v>
      </c>
      <c r="AG137" s="7">
        <v>69.553307344693295</v>
      </c>
      <c r="AH137" s="7">
        <v>70.128045602486694</v>
      </c>
      <c r="AI137" s="7">
        <v>70.686376924037901</v>
      </c>
      <c r="AJ137" s="7">
        <v>71.207911406547495</v>
      </c>
      <c r="AK137" s="7">
        <v>71.706404061922697</v>
      </c>
      <c r="AL137" s="7">
        <v>72.192135520368893</v>
      </c>
      <c r="AM137" s="7">
        <v>72.683081312381404</v>
      </c>
      <c r="AN137" s="7">
        <v>73.169346496901696</v>
      </c>
      <c r="AO137" s="7">
        <v>73.633999485179999</v>
      </c>
      <c r="AP137" s="7">
        <v>74.107548929556003</v>
      </c>
      <c r="AQ137" s="7">
        <v>74.5773523408063</v>
      </c>
      <c r="AR137" s="7">
        <v>75.029874653501395</v>
      </c>
      <c r="AS137" s="7">
        <v>75.478224853849895</v>
      </c>
      <c r="AT137" s="7">
        <v>75.836979458566901</v>
      </c>
      <c r="AU137" s="7">
        <v>76.166520904116695</v>
      </c>
      <c r="AV137" s="7">
        <v>76.488266199908793</v>
      </c>
      <c r="AW137" s="7">
        <v>76.796529728128903</v>
      </c>
      <c r="AX137" s="7">
        <v>77.099005621346706</v>
      </c>
      <c r="AY137" s="7">
        <v>77.3982638768085</v>
      </c>
      <c r="AZ137" s="7">
        <v>77.693957278156304</v>
      </c>
      <c r="BA137" s="7">
        <v>77.983857317216902</v>
      </c>
      <c r="BB137" s="7">
        <v>78.267030115464905</v>
      </c>
      <c r="BC137" s="7">
        <v>78.545693385045496</v>
      </c>
      <c r="BD137" s="7">
        <v>78.825170810206401</v>
      </c>
      <c r="BE137" s="7">
        <v>79.099548018742595</v>
      </c>
      <c r="BF137" s="7">
        <v>79.367493309891501</v>
      </c>
      <c r="BG137" s="7">
        <v>79.630089561271106</v>
      </c>
      <c r="BH137" s="7">
        <v>79.886910770506304</v>
      </c>
      <c r="BI137" s="7">
        <v>80.137374496105707</v>
      </c>
      <c r="BJ137" s="7">
        <v>80.382745096486701</v>
      </c>
      <c r="BK137" s="7">
        <v>80.624795118716406</v>
      </c>
      <c r="BL137" s="7">
        <v>80.870558382251602</v>
      </c>
    </row>
    <row r="138" spans="1:64">
      <c r="A138" s="7" t="s">
        <v>708</v>
      </c>
      <c r="B138" s="7" t="s">
        <v>709</v>
      </c>
      <c r="C138" s="7" t="s">
        <v>897</v>
      </c>
      <c r="D138" s="7" t="s">
        <v>898</v>
      </c>
      <c r="E138" s="7">
        <v>9.6945968503877609</v>
      </c>
      <c r="F138" s="7">
        <v>9.9407769140385707</v>
      </c>
      <c r="G138" s="7">
        <v>10.2085780239249</v>
      </c>
      <c r="H138" s="7">
        <v>10.4905697923323</v>
      </c>
      <c r="I138" s="7">
        <v>10.7866760792697</v>
      </c>
      <c r="J138" s="7">
        <v>11.0930006928649</v>
      </c>
      <c r="K138" s="7">
        <v>11.4087059500691</v>
      </c>
      <c r="L138" s="7">
        <v>11.757856293896801</v>
      </c>
      <c r="M138" s="7">
        <v>12.1210969847758</v>
      </c>
      <c r="N138" s="7">
        <v>12.501339085393999</v>
      </c>
      <c r="O138" s="7">
        <v>12.882504687923699</v>
      </c>
      <c r="P138" s="7">
        <v>13.301956341703599</v>
      </c>
      <c r="Q138" s="7">
        <v>13.7482593340377</v>
      </c>
      <c r="R138" s="7">
        <v>14.2002281941433</v>
      </c>
      <c r="S138" s="7">
        <v>14.6581174713741</v>
      </c>
      <c r="T138" s="7">
        <v>14.5634588008911</v>
      </c>
      <c r="U138" s="7">
        <v>15.0483106186191</v>
      </c>
      <c r="V138" s="7">
        <v>15.554192307832199</v>
      </c>
      <c r="W138" s="7">
        <v>16.077849464882199</v>
      </c>
      <c r="X138" s="7">
        <v>16.5824599400576</v>
      </c>
      <c r="Y138" s="7">
        <v>17.157245184064902</v>
      </c>
      <c r="Z138" s="7">
        <v>17.666591608759799</v>
      </c>
      <c r="AA138" s="7">
        <v>18.019900732301799</v>
      </c>
      <c r="AB138" s="7">
        <v>18.4005931085279</v>
      </c>
      <c r="AC138" s="7">
        <v>18.820766261899301</v>
      </c>
      <c r="AD138" s="7">
        <v>19.2650048855864</v>
      </c>
      <c r="AE138" s="7">
        <v>19.712623452216999</v>
      </c>
      <c r="AF138" s="7">
        <v>20.164105809913799</v>
      </c>
      <c r="AG138" s="7">
        <v>20.622649375308701</v>
      </c>
      <c r="AH138" s="7">
        <v>21.0589383699627</v>
      </c>
      <c r="AI138" s="7">
        <v>21.509104067371101</v>
      </c>
      <c r="AJ138" s="7">
        <v>21.933335356124701</v>
      </c>
      <c r="AK138" s="7">
        <v>22.3355750115227</v>
      </c>
      <c r="AL138" s="7">
        <v>22.724177040856901</v>
      </c>
      <c r="AM138" s="7">
        <v>23.062522993405</v>
      </c>
      <c r="AN138" s="7">
        <v>23.385727861458101</v>
      </c>
      <c r="AO138" s="7">
        <v>23.707920689054902</v>
      </c>
      <c r="AP138" s="7">
        <v>24.0395630120242</v>
      </c>
      <c r="AQ138" s="7">
        <v>24.365068133908</v>
      </c>
      <c r="AR138" s="7">
        <v>24.691004101471201</v>
      </c>
      <c r="AS138" s="7">
        <v>25.0240866391974</v>
      </c>
      <c r="AT138" s="7">
        <v>25.411449152245499</v>
      </c>
      <c r="AU138" s="7">
        <v>25.829271626381999</v>
      </c>
      <c r="AV138" s="7">
        <v>26.261689473588099</v>
      </c>
      <c r="AW138" s="7">
        <v>26.695384287765499</v>
      </c>
      <c r="AX138" s="7">
        <v>27.142397991828702</v>
      </c>
      <c r="AY138" s="7">
        <v>27.583016355905301</v>
      </c>
      <c r="AZ138" s="7">
        <v>27.9786236936026</v>
      </c>
      <c r="BA138" s="7">
        <v>28.465221977399398</v>
      </c>
      <c r="BB138" s="7">
        <v>28.9611615881836</v>
      </c>
      <c r="BC138" s="7">
        <v>29.4653155431652</v>
      </c>
      <c r="BD138" s="7">
        <v>29.9767766102573</v>
      </c>
      <c r="BE138" s="7">
        <v>30.477671658234399</v>
      </c>
      <c r="BF138" s="7">
        <v>30.9807349547645</v>
      </c>
      <c r="BG138" s="7">
        <v>31.4886994868221</v>
      </c>
      <c r="BH138" s="7">
        <v>32.001268624162698</v>
      </c>
      <c r="BI138" s="7">
        <v>32.518515168738901</v>
      </c>
      <c r="BJ138" s="7">
        <v>33.040532171590101</v>
      </c>
      <c r="BK138" s="7">
        <v>33.568060082099002</v>
      </c>
      <c r="BL138" s="7">
        <v>34.1013508108868</v>
      </c>
    </row>
    <row r="139" spans="1:64">
      <c r="A139" s="7" t="s">
        <v>710</v>
      </c>
      <c r="B139" s="7" t="s">
        <v>711</v>
      </c>
      <c r="C139" s="7" t="s">
        <v>897</v>
      </c>
      <c r="D139" s="7" t="s">
        <v>898</v>
      </c>
      <c r="E139" s="7">
        <v>13.687232832228901</v>
      </c>
      <c r="F139" s="7">
        <v>14.033771412242601</v>
      </c>
      <c r="G139" s="7">
        <v>14.381896103090099</v>
      </c>
      <c r="H139" s="7">
        <v>14.737498308818701</v>
      </c>
      <c r="I139" s="7">
        <v>15.106067611443599</v>
      </c>
      <c r="J139" s="7">
        <v>15.4917520512058</v>
      </c>
      <c r="K139" s="7">
        <v>15.8946944115521</v>
      </c>
      <c r="L139" s="7">
        <v>16.315313684408299</v>
      </c>
      <c r="M139" s="7">
        <v>16.804584838517499</v>
      </c>
      <c r="N139" s="7">
        <v>17.354025563338599</v>
      </c>
      <c r="O139" s="7">
        <v>17.891776160120202</v>
      </c>
      <c r="P139" s="7">
        <v>18.2412106132224</v>
      </c>
      <c r="Q139" s="7">
        <v>18.585601593473498</v>
      </c>
      <c r="R139" s="7">
        <v>18.922833529293001</v>
      </c>
      <c r="S139" s="7">
        <v>19.240929274512201</v>
      </c>
      <c r="T139" s="7">
        <v>19.5595964355254</v>
      </c>
      <c r="U139" s="7">
        <v>19.842694394751302</v>
      </c>
      <c r="V139" s="7">
        <v>20.133260384549502</v>
      </c>
      <c r="W139" s="7">
        <v>20.418758619575598</v>
      </c>
      <c r="X139" s="7">
        <v>20.682805706342702</v>
      </c>
      <c r="Y139" s="7">
        <v>20.957828547754598</v>
      </c>
      <c r="Z139" s="7">
        <v>21.265490816075999</v>
      </c>
      <c r="AA139" s="7">
        <v>21.573375717362701</v>
      </c>
      <c r="AB139" s="7">
        <v>21.9175149699755</v>
      </c>
      <c r="AC139" s="7">
        <v>22.300961072038</v>
      </c>
      <c r="AD139" s="7">
        <v>22.713583258276099</v>
      </c>
      <c r="AE139" s="7">
        <v>23.117467351447601</v>
      </c>
      <c r="AF139" s="7">
        <v>23.514222093862699</v>
      </c>
      <c r="AG139" s="7">
        <v>23.916041882785201</v>
      </c>
      <c r="AH139" s="7">
        <v>24.299753778134299</v>
      </c>
      <c r="AI139" s="7">
        <v>24.7011925300828</v>
      </c>
      <c r="AJ139" s="7">
        <v>25.080491008390801</v>
      </c>
      <c r="AK139" s="7">
        <v>25.454501852929901</v>
      </c>
      <c r="AL139" s="7">
        <v>25.806306259993399</v>
      </c>
      <c r="AM139" s="7">
        <v>26.065173165333999</v>
      </c>
      <c r="AN139" s="7">
        <v>26.306395506670601</v>
      </c>
      <c r="AO139" s="7">
        <v>26.534981885453998</v>
      </c>
      <c r="AP139" s="7">
        <v>26.773881472262399</v>
      </c>
      <c r="AQ139" s="7">
        <v>26.997742879496901</v>
      </c>
      <c r="AR139" s="7">
        <v>27.221333070118</v>
      </c>
      <c r="AS139" s="7">
        <v>27.4536600693942</v>
      </c>
      <c r="AT139" s="7">
        <v>27.714687019617099</v>
      </c>
      <c r="AU139" s="7">
        <v>27.977262299148801</v>
      </c>
      <c r="AV139" s="7">
        <v>28.236389250764098</v>
      </c>
      <c r="AW139" s="7">
        <v>28.489930982580301</v>
      </c>
      <c r="AX139" s="7">
        <v>28.7683523939853</v>
      </c>
      <c r="AY139" s="7">
        <v>29.061182940893701</v>
      </c>
      <c r="AZ139" s="7">
        <v>29.2830517773635</v>
      </c>
      <c r="BA139" s="7">
        <v>29.641409380725499</v>
      </c>
      <c r="BB139" s="7">
        <v>29.995666430109601</v>
      </c>
      <c r="BC139" s="7">
        <v>30.3400888055086</v>
      </c>
      <c r="BD139" s="7">
        <v>30.618460394732502</v>
      </c>
      <c r="BE139" s="7">
        <v>30.869286880033702</v>
      </c>
      <c r="BF139" s="7">
        <v>31.124222270147602</v>
      </c>
      <c r="BG139" s="7">
        <v>31.397288513966</v>
      </c>
      <c r="BH139" s="7">
        <v>31.744849239776901</v>
      </c>
      <c r="BI139" s="7">
        <v>32.110215181282598</v>
      </c>
      <c r="BJ139" s="7">
        <v>32.492562025031802</v>
      </c>
      <c r="BK139" s="7">
        <v>32.8944178848608</v>
      </c>
      <c r="BL139" s="7">
        <v>33.318266174293399</v>
      </c>
    </row>
    <row r="140" spans="1:64">
      <c r="A140" s="7" t="s">
        <v>135</v>
      </c>
      <c r="B140" s="7" t="s">
        <v>712</v>
      </c>
      <c r="C140" s="7" t="s">
        <v>897</v>
      </c>
      <c r="D140" s="7" t="s">
        <v>898</v>
      </c>
      <c r="E140" s="7">
        <v>20.437000000000001</v>
      </c>
      <c r="F140" s="7">
        <v>20.315000000000001</v>
      </c>
      <c r="G140" s="7">
        <v>20.102</v>
      </c>
      <c r="H140" s="7">
        <v>19.89</v>
      </c>
      <c r="I140" s="7">
        <v>19.678999999999998</v>
      </c>
      <c r="J140" s="7">
        <v>19.471</v>
      </c>
      <c r="K140" s="7">
        <v>19.263999999999999</v>
      </c>
      <c r="L140" s="7">
        <v>19.059000000000001</v>
      </c>
      <c r="M140" s="7">
        <v>18.855</v>
      </c>
      <c r="N140" s="7">
        <v>18.654</v>
      </c>
      <c r="O140" s="7">
        <v>18.452999999999999</v>
      </c>
      <c r="P140" s="7">
        <v>18.364000000000001</v>
      </c>
      <c r="Q140" s="7">
        <v>18.353999999999999</v>
      </c>
      <c r="R140" s="7">
        <v>18.344000000000001</v>
      </c>
      <c r="S140" s="7">
        <v>18.334</v>
      </c>
      <c r="T140" s="7">
        <v>18.324000000000002</v>
      </c>
      <c r="U140" s="7">
        <v>18.314</v>
      </c>
      <c r="V140" s="7">
        <v>18.303999999999998</v>
      </c>
      <c r="W140" s="7">
        <v>18.294</v>
      </c>
      <c r="X140" s="7">
        <v>18.283999999999999</v>
      </c>
      <c r="Y140" s="7">
        <v>18.274000000000001</v>
      </c>
      <c r="Z140" s="7">
        <v>18.187000000000001</v>
      </c>
      <c r="AA140" s="7">
        <v>18.042999999999999</v>
      </c>
      <c r="AB140" s="7">
        <v>17.901</v>
      </c>
      <c r="AC140" s="7">
        <v>17.759</v>
      </c>
      <c r="AD140" s="7">
        <v>17.619</v>
      </c>
      <c r="AE140" s="7">
        <v>17.478999999999999</v>
      </c>
      <c r="AF140" s="7">
        <v>17.34</v>
      </c>
      <c r="AG140" s="7">
        <v>17.201000000000001</v>
      </c>
      <c r="AH140" s="7">
        <v>17.064</v>
      </c>
      <c r="AI140" s="7">
        <v>16.928000000000001</v>
      </c>
      <c r="AJ140" s="7">
        <v>16.821000000000002</v>
      </c>
      <c r="AK140" s="7">
        <v>16.736000000000001</v>
      </c>
      <c r="AL140" s="7">
        <v>16.651</v>
      </c>
      <c r="AM140" s="7">
        <v>16.565999999999999</v>
      </c>
      <c r="AN140" s="7">
        <v>16.481999999999999</v>
      </c>
      <c r="AO140" s="7">
        <v>16.29</v>
      </c>
      <c r="AP140" s="7">
        <v>15.994</v>
      </c>
      <c r="AQ140" s="7">
        <v>15.702</v>
      </c>
      <c r="AR140" s="7">
        <v>15.414</v>
      </c>
      <c r="AS140" s="7">
        <v>15.13</v>
      </c>
      <c r="AT140" s="7">
        <v>14.962</v>
      </c>
      <c r="AU140" s="7">
        <v>14.906000000000001</v>
      </c>
      <c r="AV140" s="7">
        <v>14.85</v>
      </c>
      <c r="AW140" s="7">
        <v>14.795</v>
      </c>
      <c r="AX140" s="7">
        <v>14.739000000000001</v>
      </c>
      <c r="AY140" s="7">
        <v>14.683999999999999</v>
      </c>
      <c r="AZ140" s="7">
        <v>14.629</v>
      </c>
      <c r="BA140" s="7">
        <v>14.574</v>
      </c>
      <c r="BB140" s="7">
        <v>14.519</v>
      </c>
      <c r="BC140" s="7">
        <v>14.464</v>
      </c>
      <c r="BD140" s="7">
        <v>14.41</v>
      </c>
      <c r="BE140" s="7">
        <v>14.367000000000001</v>
      </c>
      <c r="BF140" s="7">
        <v>14.334</v>
      </c>
      <c r="BG140" s="7">
        <v>14.313000000000001</v>
      </c>
      <c r="BH140" s="7">
        <v>14.303000000000001</v>
      </c>
      <c r="BI140" s="7">
        <v>14.303000000000001</v>
      </c>
      <c r="BJ140" s="7">
        <v>14.315</v>
      </c>
      <c r="BK140" s="7">
        <v>14.337999999999999</v>
      </c>
      <c r="BL140" s="7">
        <v>14.371</v>
      </c>
    </row>
    <row r="141" spans="1:64">
      <c r="A141" s="7" t="s">
        <v>266</v>
      </c>
      <c r="B141" s="7" t="s">
        <v>713</v>
      </c>
      <c r="C141" s="7" t="s">
        <v>897</v>
      </c>
      <c r="D141" s="7" t="s">
        <v>898</v>
      </c>
      <c r="E141" s="7">
        <v>16.431000000000001</v>
      </c>
      <c r="F141" s="7">
        <v>16.591999999999999</v>
      </c>
      <c r="G141" s="7">
        <v>16.753</v>
      </c>
      <c r="H141" s="7">
        <v>16.916</v>
      </c>
      <c r="I141" s="7">
        <v>17.013999999999999</v>
      </c>
      <c r="J141" s="7">
        <v>17.11</v>
      </c>
      <c r="K141" s="7">
        <v>17.207000000000001</v>
      </c>
      <c r="L141" s="7">
        <v>17.303999999999998</v>
      </c>
      <c r="M141" s="7">
        <v>17.402000000000001</v>
      </c>
      <c r="N141" s="7">
        <v>17.5</v>
      </c>
      <c r="O141" s="7">
        <v>17.597999999999999</v>
      </c>
      <c r="P141" s="7">
        <v>17.696999999999999</v>
      </c>
      <c r="Q141" s="7">
        <v>17.795999999999999</v>
      </c>
      <c r="R141" s="7">
        <v>17.896000000000001</v>
      </c>
      <c r="S141" s="7">
        <v>17.995999999999999</v>
      </c>
      <c r="T141" s="7">
        <v>18.097000000000001</v>
      </c>
      <c r="U141" s="7">
        <v>18.198</v>
      </c>
      <c r="V141" s="7">
        <v>18.298999999999999</v>
      </c>
      <c r="W141" s="7">
        <v>18.401</v>
      </c>
      <c r="X141" s="7">
        <v>18.504000000000001</v>
      </c>
      <c r="Y141" s="7">
        <v>18.606999999999999</v>
      </c>
      <c r="Z141" s="7">
        <v>18.675999999999998</v>
      </c>
      <c r="AA141" s="7">
        <v>18.66</v>
      </c>
      <c r="AB141" s="7">
        <v>18.643999999999998</v>
      </c>
      <c r="AC141" s="7">
        <v>18.629000000000001</v>
      </c>
      <c r="AD141" s="7">
        <v>18.613</v>
      </c>
      <c r="AE141" s="7">
        <v>18.597000000000001</v>
      </c>
      <c r="AF141" s="7">
        <v>18.582000000000001</v>
      </c>
      <c r="AG141" s="7">
        <v>18.565999999999999</v>
      </c>
      <c r="AH141" s="7">
        <v>18.550999999999998</v>
      </c>
      <c r="AI141" s="7">
        <v>18.535</v>
      </c>
      <c r="AJ141" s="7">
        <v>18.52</v>
      </c>
      <c r="AK141" s="7">
        <v>18.504000000000001</v>
      </c>
      <c r="AL141" s="7">
        <v>18.489000000000001</v>
      </c>
      <c r="AM141" s="7">
        <v>18.472999999999999</v>
      </c>
      <c r="AN141" s="7">
        <v>18.457999999999998</v>
      </c>
      <c r="AO141" s="7">
        <v>18.442</v>
      </c>
      <c r="AP141" s="7">
        <v>18.427</v>
      </c>
      <c r="AQ141" s="7">
        <v>18.411000000000001</v>
      </c>
      <c r="AR141" s="7">
        <v>18.396000000000001</v>
      </c>
      <c r="AS141" s="7">
        <v>18.38</v>
      </c>
      <c r="AT141" s="7">
        <v>18.364999999999998</v>
      </c>
      <c r="AU141" s="7">
        <v>18.349</v>
      </c>
      <c r="AV141" s="7">
        <v>18.334</v>
      </c>
      <c r="AW141" s="7">
        <v>18.318999999999999</v>
      </c>
      <c r="AX141" s="7">
        <v>18.303000000000001</v>
      </c>
      <c r="AY141" s="7">
        <v>18.288</v>
      </c>
      <c r="AZ141" s="7">
        <v>18.271999999999998</v>
      </c>
      <c r="BA141" s="7">
        <v>18.257000000000001</v>
      </c>
      <c r="BB141" s="7">
        <v>18.242000000000001</v>
      </c>
      <c r="BC141" s="7">
        <v>18.225999999999999</v>
      </c>
      <c r="BD141" s="7">
        <v>18.210999999999999</v>
      </c>
      <c r="BE141" s="7">
        <v>18.196000000000002</v>
      </c>
      <c r="BF141" s="7">
        <v>18.198</v>
      </c>
      <c r="BG141" s="7">
        <v>18.218</v>
      </c>
      <c r="BH141" s="7">
        <v>18.256</v>
      </c>
      <c r="BI141" s="7">
        <v>18.311</v>
      </c>
      <c r="BJ141" s="7">
        <v>18.384</v>
      </c>
      <c r="BK141" s="7">
        <v>18.475999999999999</v>
      </c>
      <c r="BL141" s="7">
        <v>18.585000000000001</v>
      </c>
    </row>
    <row r="142" spans="1:64">
      <c r="A142" s="7" t="s">
        <v>714</v>
      </c>
      <c r="B142" s="7" t="s">
        <v>715</v>
      </c>
      <c r="C142" s="7" t="s">
        <v>897</v>
      </c>
      <c r="D142" s="7" t="s">
        <v>898</v>
      </c>
      <c r="E142" s="7">
        <v>19.824959657765401</v>
      </c>
      <c r="F142" s="7">
        <v>20.060403617431302</v>
      </c>
      <c r="G142" s="7">
        <v>20.333804385489199</v>
      </c>
      <c r="H142" s="7">
        <v>20.611359582914002</v>
      </c>
      <c r="I142" s="7">
        <v>20.892013605052401</v>
      </c>
      <c r="J142" s="7">
        <v>21.177405620487001</v>
      </c>
      <c r="K142" s="7">
        <v>21.4567078110226</v>
      </c>
      <c r="L142" s="7">
        <v>21.7318952065974</v>
      </c>
      <c r="M142" s="7">
        <v>22.0126228686307</v>
      </c>
      <c r="N142" s="7">
        <v>22.297658903822899</v>
      </c>
      <c r="O142" s="7">
        <v>22.585058354685501</v>
      </c>
      <c r="P142" s="7">
        <v>22.9034230546084</v>
      </c>
      <c r="Q142" s="7">
        <v>23.2801544446043</v>
      </c>
      <c r="R142" s="7">
        <v>23.663026134896899</v>
      </c>
      <c r="S142" s="7">
        <v>24.054021349040301</v>
      </c>
      <c r="T142" s="7">
        <v>24.288762443630699</v>
      </c>
      <c r="U142" s="7">
        <v>24.681756492267098</v>
      </c>
      <c r="V142" s="7">
        <v>25.075462724853001</v>
      </c>
      <c r="W142" s="7">
        <v>25.4797115771755</v>
      </c>
      <c r="X142" s="7">
        <v>25.874968616738201</v>
      </c>
      <c r="Y142" s="7">
        <v>26.284446701922299</v>
      </c>
      <c r="Z142" s="7">
        <v>26.677601879873201</v>
      </c>
      <c r="AA142" s="7">
        <v>26.976540472123901</v>
      </c>
      <c r="AB142" s="7">
        <v>27.280714401514501</v>
      </c>
      <c r="AC142" s="7">
        <v>27.5939468103062</v>
      </c>
      <c r="AD142" s="7">
        <v>27.912540024718801</v>
      </c>
      <c r="AE142" s="7">
        <v>28.236517779422599</v>
      </c>
      <c r="AF142" s="7">
        <v>28.5613030390601</v>
      </c>
      <c r="AG142" s="7">
        <v>28.886207759996001</v>
      </c>
      <c r="AH142" s="7">
        <v>29.206875482404602</v>
      </c>
      <c r="AI142" s="7">
        <v>29.568000184578</v>
      </c>
      <c r="AJ142" s="7">
        <v>29.827480466557301</v>
      </c>
      <c r="AK142" s="7">
        <v>30.071494342719198</v>
      </c>
      <c r="AL142" s="7">
        <v>30.3127261532176</v>
      </c>
      <c r="AM142" s="7">
        <v>30.551470201946699</v>
      </c>
      <c r="AN142" s="7">
        <v>30.782589057307501</v>
      </c>
      <c r="AO142" s="7">
        <v>31.017481147727299</v>
      </c>
      <c r="AP142" s="7">
        <v>31.258450601285301</v>
      </c>
      <c r="AQ142" s="7">
        <v>31.502106041249998</v>
      </c>
      <c r="AR142" s="7">
        <v>31.744543115619699</v>
      </c>
      <c r="AS142" s="7">
        <v>31.995612638082999</v>
      </c>
      <c r="AT142" s="7">
        <v>32.294398353326102</v>
      </c>
      <c r="AU142" s="7">
        <v>32.644151885092199</v>
      </c>
      <c r="AV142" s="7">
        <v>33.002403915052</v>
      </c>
      <c r="AW142" s="7">
        <v>33.3686263153526</v>
      </c>
      <c r="AX142" s="7">
        <v>33.742596509389998</v>
      </c>
      <c r="AY142" s="7">
        <v>34.119215424495899</v>
      </c>
      <c r="AZ142" s="7">
        <v>34.501685475904203</v>
      </c>
      <c r="BA142" s="7">
        <v>34.8917728657119</v>
      </c>
      <c r="BB142" s="7">
        <v>35.288878434757997</v>
      </c>
      <c r="BC142" s="7">
        <v>35.695281453432699</v>
      </c>
      <c r="BD142" s="7">
        <v>36.112321352946701</v>
      </c>
      <c r="BE142" s="7">
        <v>36.533609460497601</v>
      </c>
      <c r="BF142" s="7">
        <v>36.961860950229102</v>
      </c>
      <c r="BG142" s="7">
        <v>37.396329361434098</v>
      </c>
      <c r="BH142" s="7">
        <v>37.839027463410901</v>
      </c>
      <c r="BI142" s="7">
        <v>38.287652604821503</v>
      </c>
      <c r="BJ142" s="7">
        <v>38.744024961706899</v>
      </c>
      <c r="BK142" s="7">
        <v>39.210048948767003</v>
      </c>
      <c r="BL142" s="7">
        <v>39.685850842257302</v>
      </c>
    </row>
    <row r="143" spans="1:64">
      <c r="A143" s="7" t="s">
        <v>716</v>
      </c>
      <c r="B143" s="7" t="s">
        <v>717</v>
      </c>
      <c r="C143" s="7" t="s">
        <v>897</v>
      </c>
      <c r="D143" s="7" t="s">
        <v>898</v>
      </c>
      <c r="E143" s="7">
        <v>23.5103518010214</v>
      </c>
      <c r="F143" s="7">
        <v>24.011642069979999</v>
      </c>
      <c r="G143" s="7">
        <v>24.491412569914001</v>
      </c>
      <c r="H143" s="7">
        <v>24.9419388472073</v>
      </c>
      <c r="I143" s="7">
        <v>25.399531380307401</v>
      </c>
      <c r="J143" s="7">
        <v>25.6360255669365</v>
      </c>
      <c r="K143" s="7">
        <v>25.863136789787099</v>
      </c>
      <c r="L143" s="7">
        <v>26.1048204281457</v>
      </c>
      <c r="M143" s="7">
        <v>26.351039247818299</v>
      </c>
      <c r="N143" s="7">
        <v>26.5970465170526</v>
      </c>
      <c r="O143" s="7">
        <v>26.840911716363099</v>
      </c>
      <c r="P143" s="7">
        <v>27.091139995881299</v>
      </c>
      <c r="Q143" s="7">
        <v>27.3746910549775</v>
      </c>
      <c r="R143" s="7">
        <v>27.695537888587801</v>
      </c>
      <c r="S143" s="7">
        <v>28.053974376867099</v>
      </c>
      <c r="T143" s="7">
        <v>28.3578675019846</v>
      </c>
      <c r="U143" s="7">
        <v>28.713862138509501</v>
      </c>
      <c r="V143" s="7">
        <v>29.073511681095798</v>
      </c>
      <c r="W143" s="7">
        <v>29.528042920336201</v>
      </c>
      <c r="X143" s="7">
        <v>30.067154351468002</v>
      </c>
      <c r="Y143" s="7">
        <v>30.6138819453341</v>
      </c>
      <c r="Z143" s="7">
        <v>31.168601041227799</v>
      </c>
      <c r="AA143" s="7">
        <v>31.6891102652556</v>
      </c>
      <c r="AB143" s="7">
        <v>32.172719316480197</v>
      </c>
      <c r="AC143" s="7">
        <v>32.671170365503997</v>
      </c>
      <c r="AD143" s="7">
        <v>33.171773923873801</v>
      </c>
      <c r="AE143" s="7">
        <v>33.667662670384701</v>
      </c>
      <c r="AF143" s="7">
        <v>34.157126483135698</v>
      </c>
      <c r="AG143" s="7">
        <v>34.644428252018599</v>
      </c>
      <c r="AH143" s="7">
        <v>35.118076501019701</v>
      </c>
      <c r="AI143" s="7">
        <v>35.593443015227301</v>
      </c>
      <c r="AJ143" s="7">
        <v>36.058134716084602</v>
      </c>
      <c r="AK143" s="7">
        <v>36.520362660043098</v>
      </c>
      <c r="AL143" s="7">
        <v>36.981940755438202</v>
      </c>
      <c r="AM143" s="7">
        <v>37.439125155053503</v>
      </c>
      <c r="AN143" s="7">
        <v>37.893757135800101</v>
      </c>
      <c r="AO143" s="7">
        <v>38.349385254226398</v>
      </c>
      <c r="AP143" s="7">
        <v>38.8096742817795</v>
      </c>
      <c r="AQ143" s="7">
        <v>39.273574384942897</v>
      </c>
      <c r="AR143" s="7">
        <v>39.7387126205832</v>
      </c>
      <c r="AS143" s="7">
        <v>40.212930856693703</v>
      </c>
      <c r="AT143" s="7">
        <v>40.738717057385699</v>
      </c>
      <c r="AU143" s="7">
        <v>41.310896164809499</v>
      </c>
      <c r="AV143" s="7">
        <v>41.889280365995297</v>
      </c>
      <c r="AW143" s="7">
        <v>42.471184224876197</v>
      </c>
      <c r="AX143" s="7">
        <v>43.057137326229501</v>
      </c>
      <c r="AY143" s="7">
        <v>43.6334626353364</v>
      </c>
      <c r="AZ143" s="7">
        <v>44.198356560189602</v>
      </c>
      <c r="BA143" s="7">
        <v>44.777410130624403</v>
      </c>
      <c r="BB143" s="7">
        <v>45.357772238032503</v>
      </c>
      <c r="BC143" s="7">
        <v>45.939406664797602</v>
      </c>
      <c r="BD143" s="7">
        <v>46.496256992267703</v>
      </c>
      <c r="BE143" s="7">
        <v>47.043980248075499</v>
      </c>
      <c r="BF143" s="7">
        <v>47.5908471479204</v>
      </c>
      <c r="BG143" s="7">
        <v>48.1379218637042</v>
      </c>
      <c r="BH143" s="7">
        <v>48.687960156979003</v>
      </c>
      <c r="BI143" s="7">
        <v>49.2360903908315</v>
      </c>
      <c r="BJ143" s="7">
        <v>49.7816165998901</v>
      </c>
      <c r="BK143" s="7">
        <v>50.319347568774802</v>
      </c>
      <c r="BL143" s="7">
        <v>50.849828638303102</v>
      </c>
    </row>
    <row r="144" spans="1:64">
      <c r="A144" s="7" t="s">
        <v>170</v>
      </c>
      <c r="B144" s="7" t="s">
        <v>718</v>
      </c>
      <c r="C144" s="7" t="s">
        <v>897</v>
      </c>
      <c r="D144" s="7" t="s">
        <v>898</v>
      </c>
      <c r="E144" s="7">
        <v>3.512</v>
      </c>
      <c r="F144" s="7">
        <v>3.96</v>
      </c>
      <c r="G144" s="7">
        <v>4.4640000000000004</v>
      </c>
      <c r="H144" s="7">
        <v>5.0289999999999999</v>
      </c>
      <c r="I144" s="7">
        <v>5.6609999999999996</v>
      </c>
      <c r="J144" s="7">
        <v>6.3659999999999997</v>
      </c>
      <c r="K144" s="7">
        <v>7.0650000000000004</v>
      </c>
      <c r="L144" s="7">
        <v>7.4249999999999998</v>
      </c>
      <c r="M144" s="7">
        <v>7.8019999999999996</v>
      </c>
      <c r="N144" s="7">
        <v>8.1959999999999997</v>
      </c>
      <c r="O144" s="7">
        <v>8.6080000000000005</v>
      </c>
      <c r="P144" s="7">
        <v>9.0389999999999997</v>
      </c>
      <c r="Q144" s="7">
        <v>9.4740000000000002</v>
      </c>
      <c r="R144" s="7">
        <v>9.9049999999999994</v>
      </c>
      <c r="S144" s="7">
        <v>10.355</v>
      </c>
      <c r="T144" s="7">
        <v>10.821999999999999</v>
      </c>
      <c r="U144" s="7">
        <v>11.212999999999999</v>
      </c>
      <c r="V144" s="7">
        <v>11.272</v>
      </c>
      <c r="W144" s="7">
        <v>11.331</v>
      </c>
      <c r="X144" s="7">
        <v>11.39</v>
      </c>
      <c r="Y144" s="7">
        <v>11.45</v>
      </c>
      <c r="Z144" s="7">
        <v>11.51</v>
      </c>
      <c r="AA144" s="7">
        <v>11.57</v>
      </c>
      <c r="AB144" s="7">
        <v>11.63</v>
      </c>
      <c r="AC144" s="7">
        <v>11.691000000000001</v>
      </c>
      <c r="AD144" s="7">
        <v>11.752000000000001</v>
      </c>
      <c r="AE144" s="7">
        <v>11.904999999999999</v>
      </c>
      <c r="AF144" s="7">
        <v>12.394</v>
      </c>
      <c r="AG144" s="7">
        <v>12.901</v>
      </c>
      <c r="AH144" s="7">
        <v>13.425000000000001</v>
      </c>
      <c r="AI144" s="7">
        <v>13.967000000000001</v>
      </c>
      <c r="AJ144" s="7">
        <v>14.526999999999999</v>
      </c>
      <c r="AK144" s="7">
        <v>15.106</v>
      </c>
      <c r="AL144" s="7">
        <v>15.702999999999999</v>
      </c>
      <c r="AM144" s="7">
        <v>16.318999999999999</v>
      </c>
      <c r="AN144" s="7">
        <v>16.954999999999998</v>
      </c>
      <c r="AO144" s="7">
        <v>17.571000000000002</v>
      </c>
      <c r="AP144" s="7">
        <v>18.048999999999999</v>
      </c>
      <c r="AQ144" s="7">
        <v>18.538</v>
      </c>
      <c r="AR144" s="7">
        <v>19.038</v>
      </c>
      <c r="AS144" s="7">
        <v>19.547999999999998</v>
      </c>
      <c r="AT144" s="7">
        <v>20.067</v>
      </c>
      <c r="AU144" s="7">
        <v>20.597000000000001</v>
      </c>
      <c r="AV144" s="7">
        <v>21.137</v>
      </c>
      <c r="AW144" s="7">
        <v>21.689</v>
      </c>
      <c r="AX144" s="7">
        <v>22.248999999999999</v>
      </c>
      <c r="AY144" s="7">
        <v>22.82</v>
      </c>
      <c r="AZ144" s="7">
        <v>23.303999999999998</v>
      </c>
      <c r="BA144" s="7">
        <v>23.795999999999999</v>
      </c>
      <c r="BB144" s="7">
        <v>24.292999999999999</v>
      </c>
      <c r="BC144" s="7">
        <v>24.797999999999998</v>
      </c>
      <c r="BD144" s="7">
        <v>25.31</v>
      </c>
      <c r="BE144" s="7">
        <v>25.704000000000001</v>
      </c>
      <c r="BF144" s="7">
        <v>26.100999999999999</v>
      </c>
      <c r="BG144" s="7">
        <v>26.501999999999999</v>
      </c>
      <c r="BH144" s="7">
        <v>26.908000000000001</v>
      </c>
      <c r="BI144" s="7">
        <v>27.317</v>
      </c>
      <c r="BJ144" s="7">
        <v>27.73</v>
      </c>
      <c r="BK144" s="7">
        <v>28.152999999999999</v>
      </c>
      <c r="BL144" s="7">
        <v>28.585000000000001</v>
      </c>
    </row>
    <row r="145" spans="1:64">
      <c r="A145" s="7" t="s">
        <v>719</v>
      </c>
      <c r="B145" s="7" t="s">
        <v>720</v>
      </c>
      <c r="C145" s="7" t="s">
        <v>897</v>
      </c>
      <c r="D145" s="7" t="s">
        <v>898</v>
      </c>
      <c r="E145" s="7">
        <v>26.2298155571461</v>
      </c>
      <c r="F145" s="7">
        <v>26.993393962026701</v>
      </c>
      <c r="G145" s="7">
        <v>27.647570204583602</v>
      </c>
      <c r="H145" s="7">
        <v>28.2085561722241</v>
      </c>
      <c r="I145" s="7">
        <v>28.7828392785345</v>
      </c>
      <c r="J145" s="7">
        <v>28.885652383424599</v>
      </c>
      <c r="K145" s="7">
        <v>28.964565945415501</v>
      </c>
      <c r="L145" s="7">
        <v>29.079680252847599</v>
      </c>
      <c r="M145" s="7">
        <v>29.197781707917201</v>
      </c>
      <c r="N145" s="7">
        <v>29.307488812272499</v>
      </c>
      <c r="O145" s="7">
        <v>29.410422161748901</v>
      </c>
      <c r="P145" s="7">
        <v>29.501188260793899</v>
      </c>
      <c r="Q145" s="7">
        <v>29.612272401422501</v>
      </c>
      <c r="R145" s="7">
        <v>29.7988025593957</v>
      </c>
      <c r="S145" s="7">
        <v>30.0659988094115</v>
      </c>
      <c r="T145" s="7">
        <v>30.351852061827699</v>
      </c>
      <c r="U145" s="7">
        <v>30.623347447421899</v>
      </c>
      <c r="V145" s="7">
        <v>30.908148239619699</v>
      </c>
      <c r="W145" s="7">
        <v>31.391993213765101</v>
      </c>
      <c r="X145" s="7">
        <v>32.066716115610497</v>
      </c>
      <c r="Y145" s="7">
        <v>32.743882243572401</v>
      </c>
      <c r="Z145" s="7">
        <v>33.4209299663205</v>
      </c>
      <c r="AA145" s="7">
        <v>34.090612485350697</v>
      </c>
      <c r="AB145" s="7">
        <v>34.6692359040591</v>
      </c>
      <c r="AC145" s="7">
        <v>35.269928004120999</v>
      </c>
      <c r="AD145" s="7">
        <v>35.8687644435865</v>
      </c>
      <c r="AE145" s="7">
        <v>36.458487677353602</v>
      </c>
      <c r="AF145" s="7">
        <v>37.042811729660301</v>
      </c>
      <c r="AG145" s="7">
        <v>37.629970871793503</v>
      </c>
      <c r="AH145" s="7">
        <v>38.200346399863797</v>
      </c>
      <c r="AI145" s="7">
        <v>38.7513058172839</v>
      </c>
      <c r="AJ145" s="7">
        <v>39.384628233027897</v>
      </c>
      <c r="AK145" s="7">
        <v>39.971867503300302</v>
      </c>
      <c r="AL145" s="7">
        <v>40.6311122123738</v>
      </c>
      <c r="AM145" s="7">
        <v>41.300237522916902</v>
      </c>
      <c r="AN145" s="7">
        <v>42.019362461311097</v>
      </c>
      <c r="AO145" s="7">
        <v>42.703477476289997</v>
      </c>
      <c r="AP145" s="7">
        <v>43.403830707591098</v>
      </c>
      <c r="AQ145" s="7">
        <v>44.119968646990102</v>
      </c>
      <c r="AR145" s="7">
        <v>44.850695892342699</v>
      </c>
      <c r="AS145" s="7">
        <v>45.6034035433348</v>
      </c>
      <c r="AT145" s="7">
        <v>46.481761240256702</v>
      </c>
      <c r="AU145" s="7">
        <v>47.432922252634803</v>
      </c>
      <c r="AV145" s="7">
        <v>48.402062546797602</v>
      </c>
      <c r="AW145" s="7">
        <v>49.387582493730299</v>
      </c>
      <c r="AX145" s="7">
        <v>50.385068455749597</v>
      </c>
      <c r="AY145" s="7">
        <v>51.368288192318097</v>
      </c>
      <c r="AZ145" s="7">
        <v>52.347215643766297</v>
      </c>
      <c r="BA145" s="7">
        <v>53.3335839543468</v>
      </c>
      <c r="BB145" s="7">
        <v>54.320385452521997</v>
      </c>
      <c r="BC145" s="7">
        <v>55.307377889223297</v>
      </c>
      <c r="BD145" s="7">
        <v>56.237907131734602</v>
      </c>
      <c r="BE145" s="7">
        <v>57.144770433701801</v>
      </c>
      <c r="BF145" s="7">
        <v>58.042685343741198</v>
      </c>
      <c r="BG145" s="7">
        <v>58.937210588415702</v>
      </c>
      <c r="BH145" s="7">
        <v>59.828123891495899</v>
      </c>
      <c r="BI145" s="7">
        <v>60.714863171263801</v>
      </c>
      <c r="BJ145" s="7">
        <v>61.593199838598302</v>
      </c>
      <c r="BK145" s="7">
        <v>62.452387753049898</v>
      </c>
      <c r="BL145" s="7">
        <v>63.293150242203701</v>
      </c>
    </row>
    <row r="146" spans="1:64">
      <c r="A146" s="7" t="s">
        <v>334</v>
      </c>
      <c r="B146" s="7" t="s">
        <v>721</v>
      </c>
      <c r="C146" s="7" t="s">
        <v>897</v>
      </c>
      <c r="D146" s="7" t="s">
        <v>898</v>
      </c>
      <c r="E146" s="7">
        <v>39.46</v>
      </c>
      <c r="F146" s="7">
        <v>40.442999999999998</v>
      </c>
      <c r="G146" s="7">
        <v>41.435000000000002</v>
      </c>
      <c r="H146" s="7">
        <v>42.433999999999997</v>
      </c>
      <c r="I146" s="7">
        <v>43.441000000000003</v>
      </c>
      <c r="J146" s="7">
        <v>44.45</v>
      </c>
      <c r="K146" s="7">
        <v>45.465000000000003</v>
      </c>
      <c r="L146" s="7">
        <v>46.484000000000002</v>
      </c>
      <c r="M146" s="7">
        <v>47.506999999999998</v>
      </c>
      <c r="N146" s="7">
        <v>48.53</v>
      </c>
      <c r="O146" s="7">
        <v>49.555</v>
      </c>
      <c r="P146" s="7">
        <v>50.719000000000001</v>
      </c>
      <c r="Q146" s="7">
        <v>51.968000000000004</v>
      </c>
      <c r="R146" s="7">
        <v>53.21</v>
      </c>
      <c r="S146" s="7">
        <v>54.451000000000001</v>
      </c>
      <c r="T146" s="7">
        <v>55.685000000000002</v>
      </c>
      <c r="U146" s="7">
        <v>56.914999999999999</v>
      </c>
      <c r="V146" s="7">
        <v>58.131999999999998</v>
      </c>
      <c r="W146" s="7">
        <v>59.341999999999999</v>
      </c>
      <c r="X146" s="7">
        <v>60.360999999999997</v>
      </c>
      <c r="Y146" s="7">
        <v>61.158000000000001</v>
      </c>
      <c r="Z146" s="7">
        <v>61.945999999999998</v>
      </c>
      <c r="AA146" s="7">
        <v>62.73</v>
      </c>
      <c r="AB146" s="7">
        <v>63.506</v>
      </c>
      <c r="AC146" s="7">
        <v>64.277000000000001</v>
      </c>
      <c r="AD146" s="7">
        <v>65.037999999999997</v>
      </c>
      <c r="AE146" s="7">
        <v>65.793000000000006</v>
      </c>
      <c r="AF146" s="7">
        <v>66.540000000000006</v>
      </c>
      <c r="AG146" s="7">
        <v>67.28</v>
      </c>
      <c r="AH146" s="7">
        <v>67.641999999999996</v>
      </c>
      <c r="AI146" s="7">
        <v>67.582999999999998</v>
      </c>
      <c r="AJ146" s="7">
        <v>67.522999999999996</v>
      </c>
      <c r="AK146" s="7">
        <v>67.463999999999999</v>
      </c>
      <c r="AL146" s="7">
        <v>67.403999999999996</v>
      </c>
      <c r="AM146" s="7">
        <v>67.344999999999999</v>
      </c>
      <c r="AN146" s="7">
        <v>67.284999999999997</v>
      </c>
      <c r="AO146" s="7">
        <v>67.224999999999994</v>
      </c>
      <c r="AP146" s="7">
        <v>67.165999999999997</v>
      </c>
      <c r="AQ146" s="7">
        <v>67.105999999999995</v>
      </c>
      <c r="AR146" s="7">
        <v>67.046000000000006</v>
      </c>
      <c r="AS146" s="7">
        <v>66.986000000000004</v>
      </c>
      <c r="AT146" s="7">
        <v>66.918999999999997</v>
      </c>
      <c r="AU146" s="7">
        <v>66.828000000000003</v>
      </c>
      <c r="AV146" s="7">
        <v>66.736999999999995</v>
      </c>
      <c r="AW146" s="7">
        <v>66.646000000000001</v>
      </c>
      <c r="AX146" s="7">
        <v>66.635000000000005</v>
      </c>
      <c r="AY146" s="7">
        <v>66.706000000000003</v>
      </c>
      <c r="AZ146" s="7">
        <v>66.777000000000001</v>
      </c>
      <c r="BA146" s="7">
        <v>66.847999999999999</v>
      </c>
      <c r="BB146" s="7">
        <v>66.841999999999999</v>
      </c>
      <c r="BC146" s="7">
        <v>66.757000000000005</v>
      </c>
      <c r="BD146" s="7">
        <v>66.741</v>
      </c>
      <c r="BE146" s="7">
        <v>66.864000000000004</v>
      </c>
      <c r="BF146" s="7">
        <v>66.986000000000004</v>
      </c>
      <c r="BG146" s="7">
        <v>67.108000000000004</v>
      </c>
      <c r="BH146" s="7">
        <v>67.23</v>
      </c>
      <c r="BI146" s="7">
        <v>67.366</v>
      </c>
      <c r="BJ146" s="7">
        <v>67.516000000000005</v>
      </c>
      <c r="BK146" s="7">
        <v>67.679000000000002</v>
      </c>
      <c r="BL146" s="7">
        <v>67.855000000000004</v>
      </c>
    </row>
    <row r="147" spans="1:64">
      <c r="A147" s="7" t="s">
        <v>259</v>
      </c>
      <c r="B147" s="7" t="s">
        <v>722</v>
      </c>
      <c r="C147" s="7" t="s">
        <v>897</v>
      </c>
      <c r="D147" s="7" t="s">
        <v>898</v>
      </c>
      <c r="E147" s="7">
        <v>69.555999999999997</v>
      </c>
      <c r="F147" s="7">
        <v>69.927000000000007</v>
      </c>
      <c r="G147" s="7">
        <v>70.442999999999998</v>
      </c>
      <c r="H147" s="7">
        <v>70.953000000000003</v>
      </c>
      <c r="I147" s="7">
        <v>71.459000000000003</v>
      </c>
      <c r="J147" s="7">
        <v>71.957999999999998</v>
      </c>
      <c r="K147" s="7">
        <v>72.451999999999998</v>
      </c>
      <c r="L147" s="7">
        <v>72.941000000000003</v>
      </c>
      <c r="M147" s="7">
        <v>73.424999999999997</v>
      </c>
      <c r="N147" s="7">
        <v>73.902000000000001</v>
      </c>
      <c r="O147" s="7">
        <v>74.373999999999995</v>
      </c>
      <c r="P147" s="7">
        <v>74.915999999999997</v>
      </c>
      <c r="Q147" s="7">
        <v>75.528000000000006</v>
      </c>
      <c r="R147" s="7">
        <v>76.126999999999995</v>
      </c>
      <c r="S147" s="7">
        <v>76.716999999999999</v>
      </c>
      <c r="T147" s="7">
        <v>77.296999999999997</v>
      </c>
      <c r="U147" s="7">
        <v>77.867000000000004</v>
      </c>
      <c r="V147" s="7">
        <v>78.426000000000002</v>
      </c>
      <c r="W147" s="7">
        <v>78.974999999999994</v>
      </c>
      <c r="X147" s="7">
        <v>79.513000000000005</v>
      </c>
      <c r="Y147" s="7">
        <v>80.042000000000002</v>
      </c>
      <c r="Z147" s="7">
        <v>80.444000000000003</v>
      </c>
      <c r="AA147" s="7">
        <v>80.501000000000005</v>
      </c>
      <c r="AB147" s="7">
        <v>80.557000000000002</v>
      </c>
      <c r="AC147" s="7">
        <v>80.613</v>
      </c>
      <c r="AD147" s="7">
        <v>80.668999999999997</v>
      </c>
      <c r="AE147" s="7">
        <v>80.724999999999994</v>
      </c>
      <c r="AF147" s="7">
        <v>80.78</v>
      </c>
      <c r="AG147" s="7">
        <v>80.835999999999999</v>
      </c>
      <c r="AH147" s="7">
        <v>80.891000000000005</v>
      </c>
      <c r="AI147" s="7">
        <v>80.947000000000003</v>
      </c>
      <c r="AJ147" s="7">
        <v>81.13</v>
      </c>
      <c r="AK147" s="7">
        <v>81.528000000000006</v>
      </c>
      <c r="AL147" s="7">
        <v>81.856999999999999</v>
      </c>
      <c r="AM147" s="7">
        <v>82.481999999999999</v>
      </c>
      <c r="AN147" s="7">
        <v>82.893000000000001</v>
      </c>
      <c r="AO147" s="7">
        <v>82.825000000000003</v>
      </c>
      <c r="AP147" s="7">
        <v>82.778999999999996</v>
      </c>
      <c r="AQ147" s="7">
        <v>82.893000000000001</v>
      </c>
      <c r="AR147" s="7">
        <v>83.447999999999993</v>
      </c>
      <c r="AS147" s="7">
        <v>84.215999999999994</v>
      </c>
      <c r="AT147" s="7">
        <v>84.843000000000004</v>
      </c>
      <c r="AU147" s="7">
        <v>85.299000000000007</v>
      </c>
      <c r="AV147" s="7">
        <v>85.742999999999995</v>
      </c>
      <c r="AW147" s="7">
        <v>86.177000000000007</v>
      </c>
      <c r="AX147" s="7">
        <v>86.597999999999999</v>
      </c>
      <c r="AY147" s="7">
        <v>87.009</v>
      </c>
      <c r="AZ147" s="7">
        <v>87.409000000000006</v>
      </c>
      <c r="BA147" s="7">
        <v>87.8</v>
      </c>
      <c r="BB147" s="7">
        <v>88.177999999999997</v>
      </c>
      <c r="BC147" s="7">
        <v>88.546999999999997</v>
      </c>
      <c r="BD147" s="7">
        <v>88.906000000000006</v>
      </c>
      <c r="BE147" s="7">
        <v>89.248999999999995</v>
      </c>
      <c r="BF147" s="7">
        <v>89.573999999999998</v>
      </c>
      <c r="BG147" s="7">
        <v>89.884</v>
      </c>
      <c r="BH147" s="7">
        <v>90.179000000000002</v>
      </c>
      <c r="BI147" s="7">
        <v>90.46</v>
      </c>
      <c r="BJ147" s="7">
        <v>90.727000000000004</v>
      </c>
      <c r="BK147" s="7">
        <v>90.980999999999995</v>
      </c>
      <c r="BL147" s="7">
        <v>91.222999999999999</v>
      </c>
    </row>
    <row r="148" spans="1:64">
      <c r="A148" s="7" t="s">
        <v>270</v>
      </c>
      <c r="B148" s="7" t="s">
        <v>723</v>
      </c>
      <c r="C148" s="7" t="s">
        <v>897</v>
      </c>
      <c r="D148" s="7" t="s">
        <v>898</v>
      </c>
      <c r="E148" s="7">
        <v>52.866999999999997</v>
      </c>
      <c r="F148" s="7">
        <v>53.662999999999997</v>
      </c>
      <c r="G148" s="7">
        <v>54.459000000000003</v>
      </c>
      <c r="H148" s="7">
        <v>55.253</v>
      </c>
      <c r="I148" s="7">
        <v>56.045000000000002</v>
      </c>
      <c r="J148" s="7">
        <v>56.832000000000001</v>
      </c>
      <c r="K148" s="7">
        <v>57.616999999999997</v>
      </c>
      <c r="L148" s="7">
        <v>58.398000000000003</v>
      </c>
      <c r="M148" s="7">
        <v>59.174999999999997</v>
      </c>
      <c r="N148" s="7">
        <v>59.945999999999998</v>
      </c>
      <c r="O148" s="7">
        <v>60.713000000000001</v>
      </c>
      <c r="P148" s="7">
        <v>61.433</v>
      </c>
      <c r="Q148" s="7">
        <v>62.122</v>
      </c>
      <c r="R148" s="7">
        <v>62.805</v>
      </c>
      <c r="S148" s="7">
        <v>63.484000000000002</v>
      </c>
      <c r="T148" s="7">
        <v>64.156999999999996</v>
      </c>
      <c r="U148" s="7">
        <v>64.825999999999993</v>
      </c>
      <c r="V148" s="7">
        <v>65.486999999999995</v>
      </c>
      <c r="W148" s="7">
        <v>66.143000000000001</v>
      </c>
      <c r="X148" s="7">
        <v>66.686000000000007</v>
      </c>
      <c r="Y148" s="7">
        <v>67.094999999999999</v>
      </c>
      <c r="Z148" s="7">
        <v>67.44</v>
      </c>
      <c r="AA148" s="7">
        <v>67.721999999999994</v>
      </c>
      <c r="AB148" s="7">
        <v>68.003</v>
      </c>
      <c r="AC148" s="7">
        <v>68.283000000000001</v>
      </c>
      <c r="AD148" s="7">
        <v>68.56</v>
      </c>
      <c r="AE148" s="7">
        <v>68.781999999999996</v>
      </c>
      <c r="AF148" s="7">
        <v>68.947000000000003</v>
      </c>
      <c r="AG148" s="7">
        <v>69.111999999999995</v>
      </c>
      <c r="AH148" s="7">
        <v>69.2</v>
      </c>
      <c r="AI148" s="7">
        <v>69.25</v>
      </c>
      <c r="AJ148" s="7">
        <v>69.200999999999993</v>
      </c>
      <c r="AK148" s="7">
        <v>68.852000000000004</v>
      </c>
      <c r="AL148" s="7">
        <v>68.799000000000007</v>
      </c>
      <c r="AM148" s="7">
        <v>68.900999999999996</v>
      </c>
      <c r="AN148" s="7">
        <v>68.75</v>
      </c>
      <c r="AO148" s="7">
        <v>68.650000000000006</v>
      </c>
      <c r="AP148" s="7">
        <v>68.599999999999994</v>
      </c>
      <c r="AQ148" s="7">
        <v>68.450999999999993</v>
      </c>
      <c r="AR148" s="7">
        <v>68.22</v>
      </c>
      <c r="AS148" s="7">
        <v>68.066999999999993</v>
      </c>
      <c r="AT148" s="7">
        <v>67.95</v>
      </c>
      <c r="AU148" s="7">
        <v>67.849999999999994</v>
      </c>
      <c r="AV148" s="7">
        <v>67.8</v>
      </c>
      <c r="AW148" s="7">
        <v>67.900000000000006</v>
      </c>
      <c r="AX148" s="7">
        <v>68</v>
      </c>
      <c r="AY148" s="7">
        <v>67.966999999999999</v>
      </c>
      <c r="AZ148" s="7">
        <v>67.900000000000006</v>
      </c>
      <c r="BA148" s="7">
        <v>67.834000000000003</v>
      </c>
      <c r="BB148" s="7">
        <v>67.813999999999993</v>
      </c>
      <c r="BC148" s="7">
        <v>67.840999999999994</v>
      </c>
      <c r="BD148" s="7">
        <v>67.869</v>
      </c>
      <c r="BE148" s="7">
        <v>67.897000000000006</v>
      </c>
      <c r="BF148" s="7">
        <v>67.924999999999997</v>
      </c>
      <c r="BG148" s="7">
        <v>67.951999999999998</v>
      </c>
      <c r="BH148" s="7">
        <v>67.98</v>
      </c>
      <c r="BI148" s="7">
        <v>68.021000000000001</v>
      </c>
      <c r="BJ148" s="7">
        <v>68.075000000000003</v>
      </c>
      <c r="BK148" s="7">
        <v>68.141999999999996</v>
      </c>
      <c r="BL148" s="7">
        <v>68.221999999999994</v>
      </c>
    </row>
    <row r="149" spans="1:64">
      <c r="A149" s="7" t="s">
        <v>724</v>
      </c>
      <c r="B149" s="7" t="s">
        <v>725</v>
      </c>
      <c r="C149" s="7" t="s">
        <v>897</v>
      </c>
      <c r="D149" s="7" t="s">
        <v>898</v>
      </c>
      <c r="E149" s="7">
        <v>95.289000000000001</v>
      </c>
      <c r="F149" s="7">
        <v>95.328000000000003</v>
      </c>
      <c r="G149" s="7">
        <v>95.555999999999997</v>
      </c>
      <c r="H149" s="7">
        <v>95.772999999999996</v>
      </c>
      <c r="I149" s="7">
        <v>95.98</v>
      </c>
      <c r="J149" s="7">
        <v>96.177000000000007</v>
      </c>
      <c r="K149" s="7">
        <v>96.364999999999995</v>
      </c>
      <c r="L149" s="7">
        <v>96.543999999999997</v>
      </c>
      <c r="M149" s="7">
        <v>96.715000000000003</v>
      </c>
      <c r="N149" s="7">
        <v>96.876999999999995</v>
      </c>
      <c r="O149" s="7">
        <v>97.031999999999996</v>
      </c>
      <c r="P149" s="7">
        <v>97.207999999999998</v>
      </c>
      <c r="Q149" s="7">
        <v>97.397000000000006</v>
      </c>
      <c r="R149" s="7">
        <v>97.572999999999993</v>
      </c>
      <c r="S149" s="7">
        <v>97.738</v>
      </c>
      <c r="T149" s="7">
        <v>97.891000000000005</v>
      </c>
      <c r="U149" s="7">
        <v>98.034999999999997</v>
      </c>
      <c r="V149" s="7">
        <v>98.168999999999997</v>
      </c>
      <c r="W149" s="7">
        <v>98.293999999999997</v>
      </c>
      <c r="X149" s="7">
        <v>98.41</v>
      </c>
      <c r="Y149" s="7">
        <v>98.519000000000005</v>
      </c>
      <c r="Z149" s="7">
        <v>98.655000000000001</v>
      </c>
      <c r="AA149" s="7">
        <v>98.888999999999996</v>
      </c>
      <c r="AB149" s="7">
        <v>99.084000000000003</v>
      </c>
      <c r="AC149" s="7">
        <v>99.244</v>
      </c>
      <c r="AD149" s="7">
        <v>99.376999999999995</v>
      </c>
      <c r="AE149" s="7">
        <v>99.486000000000004</v>
      </c>
      <c r="AF149" s="7">
        <v>99.575999999999993</v>
      </c>
      <c r="AG149" s="7">
        <v>99.650999999999996</v>
      </c>
      <c r="AH149" s="7">
        <v>99.712000000000003</v>
      </c>
      <c r="AI149" s="7">
        <v>99.763000000000005</v>
      </c>
      <c r="AJ149" s="7">
        <v>99.805000000000007</v>
      </c>
      <c r="AK149" s="7">
        <v>99.838999999999999</v>
      </c>
      <c r="AL149" s="7">
        <v>99.867000000000004</v>
      </c>
      <c r="AM149" s="7">
        <v>99.891000000000005</v>
      </c>
      <c r="AN149" s="7">
        <v>99.91</v>
      </c>
      <c r="AO149" s="7">
        <v>99.98</v>
      </c>
      <c r="AP149" s="7">
        <v>100</v>
      </c>
      <c r="AQ149" s="7">
        <v>100</v>
      </c>
      <c r="AR149" s="7">
        <v>100</v>
      </c>
      <c r="AS149" s="7">
        <v>100</v>
      </c>
      <c r="AT149" s="7">
        <v>100</v>
      </c>
      <c r="AU149" s="7">
        <v>100</v>
      </c>
      <c r="AV149" s="7">
        <v>100</v>
      </c>
      <c r="AW149" s="7">
        <v>100</v>
      </c>
      <c r="AX149" s="7">
        <v>100</v>
      </c>
      <c r="AY149" s="7">
        <v>100</v>
      </c>
      <c r="AZ149" s="7">
        <v>100</v>
      </c>
      <c r="BA149" s="7">
        <v>100</v>
      </c>
      <c r="BB149" s="7">
        <v>100</v>
      </c>
      <c r="BC149" s="7">
        <v>100</v>
      </c>
      <c r="BD149" s="7">
        <v>100</v>
      </c>
      <c r="BE149" s="7">
        <v>100</v>
      </c>
      <c r="BF149" s="7">
        <v>100</v>
      </c>
      <c r="BG149" s="7">
        <v>100</v>
      </c>
      <c r="BH149" s="7">
        <v>100</v>
      </c>
      <c r="BI149" s="7">
        <v>100</v>
      </c>
      <c r="BJ149" s="7">
        <v>100</v>
      </c>
      <c r="BK149" s="7">
        <v>100</v>
      </c>
      <c r="BL149" s="7">
        <v>100</v>
      </c>
    </row>
    <row r="150" spans="1:64">
      <c r="A150" s="7" t="s">
        <v>726</v>
      </c>
      <c r="B150" s="7" t="s">
        <v>727</v>
      </c>
      <c r="C150" s="7" t="s">
        <v>897</v>
      </c>
      <c r="D150" s="7" t="s">
        <v>898</v>
      </c>
    </row>
    <row r="151" spans="1:64">
      <c r="A151" s="7" t="s">
        <v>382</v>
      </c>
      <c r="B151" s="7" t="s">
        <v>728</v>
      </c>
      <c r="C151" s="7" t="s">
        <v>897</v>
      </c>
      <c r="D151" s="7" t="s">
        <v>898</v>
      </c>
      <c r="E151" s="7">
        <v>29.356999999999999</v>
      </c>
      <c r="F151" s="7">
        <v>29.849</v>
      </c>
      <c r="G151" s="7">
        <v>30.344999999999999</v>
      </c>
      <c r="H151" s="7">
        <v>30.846</v>
      </c>
      <c r="I151" s="7">
        <v>31.353000000000002</v>
      </c>
      <c r="J151" s="7">
        <v>31.861999999999998</v>
      </c>
      <c r="K151" s="7">
        <v>32.377000000000002</v>
      </c>
      <c r="L151" s="7">
        <v>32.896000000000001</v>
      </c>
      <c r="M151" s="7">
        <v>33.418999999999997</v>
      </c>
      <c r="N151" s="7">
        <v>33.945999999999998</v>
      </c>
      <c r="O151" s="7">
        <v>34.476999999999997</v>
      </c>
      <c r="P151" s="7">
        <v>35.012</v>
      </c>
      <c r="Q151" s="7">
        <v>35.674999999999997</v>
      </c>
      <c r="R151" s="7">
        <v>36.348999999999997</v>
      </c>
      <c r="S151" s="7">
        <v>37.029000000000003</v>
      </c>
      <c r="T151" s="7">
        <v>37.713999999999999</v>
      </c>
      <c r="U151" s="7">
        <v>38.405000000000001</v>
      </c>
      <c r="V151" s="7">
        <v>39.098999999999997</v>
      </c>
      <c r="W151" s="7">
        <v>39.798000000000002</v>
      </c>
      <c r="X151" s="7">
        <v>40.502000000000002</v>
      </c>
      <c r="Y151" s="7">
        <v>41.21</v>
      </c>
      <c r="Z151" s="7">
        <v>41.92</v>
      </c>
      <c r="AA151" s="7">
        <v>42.634</v>
      </c>
      <c r="AB151" s="7">
        <v>43.347000000000001</v>
      </c>
      <c r="AC151" s="7">
        <v>44.063000000000002</v>
      </c>
      <c r="AD151" s="7">
        <v>44.779000000000003</v>
      </c>
      <c r="AE151" s="7">
        <v>45.497999999999998</v>
      </c>
      <c r="AF151" s="7">
        <v>46.219000000000001</v>
      </c>
      <c r="AG151" s="7">
        <v>46.942999999999998</v>
      </c>
      <c r="AH151" s="7">
        <v>47.665999999999997</v>
      </c>
      <c r="AI151" s="7">
        <v>48.390999999999998</v>
      </c>
      <c r="AJ151" s="7">
        <v>49.116999999999997</v>
      </c>
      <c r="AK151" s="7">
        <v>49.844000000000001</v>
      </c>
      <c r="AL151" s="7">
        <v>50.569000000000003</v>
      </c>
      <c r="AM151" s="7">
        <v>51.295000000000002</v>
      </c>
      <c r="AN151" s="7">
        <v>51.692</v>
      </c>
      <c r="AO151" s="7">
        <v>52.021999999999998</v>
      </c>
      <c r="AP151" s="7">
        <v>52.35</v>
      </c>
      <c r="AQ151" s="7">
        <v>52.677999999999997</v>
      </c>
      <c r="AR151" s="7">
        <v>53.006999999999998</v>
      </c>
      <c r="AS151" s="7">
        <v>53.335000000000001</v>
      </c>
      <c r="AT151" s="7">
        <v>53.661999999999999</v>
      </c>
      <c r="AU151" s="7">
        <v>53.99</v>
      </c>
      <c r="AV151" s="7">
        <v>54.317</v>
      </c>
      <c r="AW151" s="7">
        <v>54.643999999999998</v>
      </c>
      <c r="AX151" s="7">
        <v>55.173999999999999</v>
      </c>
      <c r="AY151" s="7">
        <v>55.746000000000002</v>
      </c>
      <c r="AZ151" s="7">
        <v>56.317</v>
      </c>
      <c r="BA151" s="7">
        <v>56.886000000000003</v>
      </c>
      <c r="BB151" s="7">
        <v>57.451999999999998</v>
      </c>
      <c r="BC151" s="7">
        <v>58.018000000000001</v>
      </c>
      <c r="BD151" s="7">
        <v>58.581000000000003</v>
      </c>
      <c r="BE151" s="7">
        <v>59.142000000000003</v>
      </c>
      <c r="BF151" s="7">
        <v>59.7</v>
      </c>
      <c r="BG151" s="7">
        <v>60.256</v>
      </c>
      <c r="BH151" s="7">
        <v>60.808999999999997</v>
      </c>
      <c r="BI151" s="7">
        <v>61.36</v>
      </c>
      <c r="BJ151" s="7">
        <v>61.908000000000001</v>
      </c>
      <c r="BK151" s="7">
        <v>62.453000000000003</v>
      </c>
      <c r="BL151" s="7">
        <v>62.994</v>
      </c>
    </row>
    <row r="152" spans="1:64">
      <c r="A152" s="7" t="s">
        <v>115</v>
      </c>
      <c r="B152" s="7" t="s">
        <v>729</v>
      </c>
      <c r="C152" s="7" t="s">
        <v>897</v>
      </c>
      <c r="D152" s="7" t="s">
        <v>898</v>
      </c>
      <c r="E152" s="7">
        <v>100</v>
      </c>
      <c r="F152" s="7">
        <v>100</v>
      </c>
      <c r="G152" s="7">
        <v>100</v>
      </c>
      <c r="H152" s="7">
        <v>100</v>
      </c>
      <c r="I152" s="7">
        <v>100</v>
      </c>
      <c r="J152" s="7">
        <v>100</v>
      </c>
      <c r="K152" s="7">
        <v>100</v>
      </c>
      <c r="L152" s="7">
        <v>100</v>
      </c>
      <c r="M152" s="7">
        <v>100</v>
      </c>
      <c r="N152" s="7">
        <v>100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s="7">
        <v>100</v>
      </c>
      <c r="X152" s="7">
        <v>100</v>
      </c>
      <c r="Y152" s="7">
        <v>100</v>
      </c>
      <c r="Z152" s="7">
        <v>100</v>
      </c>
      <c r="AA152" s="7">
        <v>100</v>
      </c>
      <c r="AB152" s="7">
        <v>100</v>
      </c>
      <c r="AC152" s="7">
        <v>100</v>
      </c>
      <c r="AD152" s="7">
        <v>100</v>
      </c>
      <c r="AE152" s="7">
        <v>100</v>
      </c>
      <c r="AF152" s="7">
        <v>100</v>
      </c>
      <c r="AG152" s="7">
        <v>100</v>
      </c>
      <c r="AH152" s="7">
        <v>100</v>
      </c>
      <c r="AI152" s="7">
        <v>100</v>
      </c>
      <c r="AJ152" s="7">
        <v>100</v>
      </c>
      <c r="AK152" s="7">
        <v>100</v>
      </c>
      <c r="AL152" s="7">
        <v>100</v>
      </c>
      <c r="AM152" s="7">
        <v>100</v>
      </c>
      <c r="AN152" s="7">
        <v>100</v>
      </c>
      <c r="AO152" s="7">
        <v>100</v>
      </c>
      <c r="AP152" s="7">
        <v>100</v>
      </c>
      <c r="AQ152" s="7">
        <v>100</v>
      </c>
      <c r="AR152" s="7">
        <v>100</v>
      </c>
      <c r="AS152" s="7">
        <v>100</v>
      </c>
      <c r="AT152" s="7">
        <v>100</v>
      </c>
      <c r="AU152" s="7">
        <v>100</v>
      </c>
      <c r="AV152" s="7">
        <v>100</v>
      </c>
      <c r="AW152" s="7">
        <v>100</v>
      </c>
      <c r="AX152" s="7">
        <v>100</v>
      </c>
      <c r="AY152" s="7">
        <v>100</v>
      </c>
      <c r="AZ152" s="7">
        <v>100</v>
      </c>
      <c r="BA152" s="7">
        <v>100</v>
      </c>
      <c r="BB152" s="7">
        <v>100</v>
      </c>
      <c r="BC152" s="7">
        <v>100</v>
      </c>
      <c r="BD152" s="7">
        <v>100</v>
      </c>
      <c r="BE152" s="7">
        <v>100</v>
      </c>
      <c r="BF152" s="7">
        <v>100</v>
      </c>
      <c r="BG152" s="7">
        <v>100</v>
      </c>
      <c r="BH152" s="7">
        <v>100</v>
      </c>
      <c r="BI152" s="7">
        <v>100</v>
      </c>
      <c r="BJ152" s="7">
        <v>100</v>
      </c>
      <c r="BK152" s="7">
        <v>100</v>
      </c>
      <c r="BL152" s="7">
        <v>100</v>
      </c>
    </row>
    <row r="153" spans="1:64">
      <c r="A153" s="7" t="s">
        <v>323</v>
      </c>
      <c r="B153" s="7" t="s">
        <v>730</v>
      </c>
      <c r="C153" s="7" t="s">
        <v>897</v>
      </c>
      <c r="D153" s="7" t="s">
        <v>898</v>
      </c>
      <c r="E153" s="7">
        <v>23.423999999999999</v>
      </c>
      <c r="F153" s="7">
        <v>24.216000000000001</v>
      </c>
      <c r="G153" s="7">
        <v>25.027000000000001</v>
      </c>
      <c r="H153" s="7">
        <v>25.856000000000002</v>
      </c>
      <c r="I153" s="7">
        <v>26.702999999999999</v>
      </c>
      <c r="J153" s="7">
        <v>27.565999999999999</v>
      </c>
      <c r="K153" s="7">
        <v>28.446999999999999</v>
      </c>
      <c r="L153" s="7">
        <v>29.344999999999999</v>
      </c>
      <c r="M153" s="7">
        <v>30.26</v>
      </c>
      <c r="N153" s="7">
        <v>31.189</v>
      </c>
      <c r="O153" s="7">
        <v>32.067999999999998</v>
      </c>
      <c r="P153" s="7">
        <v>32.878999999999998</v>
      </c>
      <c r="Q153" s="7">
        <v>33.701000000000001</v>
      </c>
      <c r="R153" s="7">
        <v>34.530999999999999</v>
      </c>
      <c r="S153" s="7">
        <v>35.372</v>
      </c>
      <c r="T153" s="7">
        <v>36.222000000000001</v>
      </c>
      <c r="U153" s="7">
        <v>37.082000000000001</v>
      </c>
      <c r="V153" s="7">
        <v>37.948</v>
      </c>
      <c r="W153" s="7">
        <v>38.822000000000003</v>
      </c>
      <c r="X153" s="7">
        <v>39.64</v>
      </c>
      <c r="Y153" s="7">
        <v>40.387</v>
      </c>
      <c r="Z153" s="7">
        <v>41.136000000000003</v>
      </c>
      <c r="AA153" s="7">
        <v>41.890999999999998</v>
      </c>
      <c r="AB153" s="7">
        <v>42.649000000000001</v>
      </c>
      <c r="AC153" s="7">
        <v>43.411999999999999</v>
      </c>
      <c r="AD153" s="7">
        <v>44.176000000000002</v>
      </c>
      <c r="AE153" s="7">
        <v>44.944000000000003</v>
      </c>
      <c r="AF153" s="7">
        <v>45.713999999999999</v>
      </c>
      <c r="AG153" s="7">
        <v>46.488</v>
      </c>
      <c r="AH153" s="7">
        <v>46.856000000000002</v>
      </c>
      <c r="AI153" s="7">
        <v>46.762</v>
      </c>
      <c r="AJ153" s="7">
        <v>46.668999999999997</v>
      </c>
      <c r="AK153" s="7">
        <v>46.575000000000003</v>
      </c>
      <c r="AL153" s="7">
        <v>46.481000000000002</v>
      </c>
      <c r="AM153" s="7">
        <v>46.387</v>
      </c>
      <c r="AN153" s="7">
        <v>46.293999999999997</v>
      </c>
      <c r="AO153" s="7">
        <v>46.2</v>
      </c>
      <c r="AP153" s="7">
        <v>45.796999999999997</v>
      </c>
      <c r="AQ153" s="7">
        <v>45.393999999999998</v>
      </c>
      <c r="AR153" s="7">
        <v>44.991999999999997</v>
      </c>
      <c r="AS153" s="7">
        <v>44.588999999999999</v>
      </c>
      <c r="AT153" s="7">
        <v>44.189</v>
      </c>
      <c r="AU153" s="7">
        <v>43.789000000000001</v>
      </c>
      <c r="AV153" s="7">
        <v>43.389000000000003</v>
      </c>
      <c r="AW153" s="7">
        <v>42.99</v>
      </c>
      <c r="AX153" s="7">
        <v>42.774999999999999</v>
      </c>
      <c r="AY153" s="7">
        <v>42.744</v>
      </c>
      <c r="AZ153" s="7">
        <v>42.713000000000001</v>
      </c>
      <c r="BA153" s="7">
        <v>42.682000000000002</v>
      </c>
      <c r="BB153" s="7">
        <v>42.651000000000003</v>
      </c>
      <c r="BC153" s="7">
        <v>42.62</v>
      </c>
      <c r="BD153" s="7">
        <v>42.588999999999999</v>
      </c>
      <c r="BE153" s="7">
        <v>42.558</v>
      </c>
      <c r="BF153" s="7">
        <v>42.527000000000001</v>
      </c>
      <c r="BG153" s="7">
        <v>42.496000000000002</v>
      </c>
      <c r="BH153" s="7">
        <v>42.49</v>
      </c>
      <c r="BI153" s="7">
        <v>42.511000000000003</v>
      </c>
      <c r="BJ153" s="7">
        <v>42.557000000000002</v>
      </c>
      <c r="BK153" s="7">
        <v>42.628999999999998</v>
      </c>
      <c r="BL153" s="7">
        <v>42.725999999999999</v>
      </c>
    </row>
    <row r="154" spans="1:64">
      <c r="A154" s="7" t="s">
        <v>224</v>
      </c>
      <c r="B154" s="7" t="s">
        <v>731</v>
      </c>
      <c r="C154" s="7" t="s">
        <v>897</v>
      </c>
      <c r="D154" s="7" t="s">
        <v>898</v>
      </c>
      <c r="E154" s="7">
        <v>10.641999999999999</v>
      </c>
      <c r="F154" s="7">
        <v>10.971</v>
      </c>
      <c r="G154" s="7">
        <v>11.308999999999999</v>
      </c>
      <c r="H154" s="7">
        <v>11.657</v>
      </c>
      <c r="I154" s="7">
        <v>12.013999999999999</v>
      </c>
      <c r="J154" s="7">
        <v>12.379</v>
      </c>
      <c r="K154" s="7">
        <v>12.747</v>
      </c>
      <c r="L154" s="7">
        <v>13.074</v>
      </c>
      <c r="M154" s="7">
        <v>13.41</v>
      </c>
      <c r="N154" s="7">
        <v>13.750999999999999</v>
      </c>
      <c r="O154" s="7">
        <v>14.1</v>
      </c>
      <c r="P154" s="7">
        <v>14.526</v>
      </c>
      <c r="Q154" s="7">
        <v>14.964</v>
      </c>
      <c r="R154" s="7">
        <v>15.411</v>
      </c>
      <c r="S154" s="7">
        <v>15.869</v>
      </c>
      <c r="T154" s="7">
        <v>16.334</v>
      </c>
      <c r="U154" s="7">
        <v>16.754999999999999</v>
      </c>
      <c r="V154" s="7">
        <v>17.184000000000001</v>
      </c>
      <c r="W154" s="7">
        <v>17.622</v>
      </c>
      <c r="X154" s="7">
        <v>18.068000000000001</v>
      </c>
      <c r="Y154" s="7">
        <v>18.524000000000001</v>
      </c>
      <c r="Z154" s="7">
        <v>18.988</v>
      </c>
      <c r="AA154" s="7">
        <v>19.460999999999999</v>
      </c>
      <c r="AB154" s="7">
        <v>19.943000000000001</v>
      </c>
      <c r="AC154" s="7">
        <v>20.434000000000001</v>
      </c>
      <c r="AD154" s="7">
        <v>20.933</v>
      </c>
      <c r="AE154" s="7">
        <v>21.442</v>
      </c>
      <c r="AF154" s="7">
        <v>21.959</v>
      </c>
      <c r="AG154" s="7">
        <v>22.486999999999998</v>
      </c>
      <c r="AH154" s="7">
        <v>23.021000000000001</v>
      </c>
      <c r="AI154" s="7">
        <v>23.565999999999999</v>
      </c>
      <c r="AJ154" s="7">
        <v>24.119</v>
      </c>
      <c r="AK154" s="7">
        <v>24.681000000000001</v>
      </c>
      <c r="AL154" s="7">
        <v>25.251000000000001</v>
      </c>
      <c r="AM154" s="7">
        <v>25.536000000000001</v>
      </c>
      <c r="AN154" s="7">
        <v>25.795999999999999</v>
      </c>
      <c r="AO154" s="7">
        <v>26.058</v>
      </c>
      <c r="AP154" s="7">
        <v>26.321000000000002</v>
      </c>
      <c r="AQ154" s="7">
        <v>26.585999999999999</v>
      </c>
      <c r="AR154" s="7">
        <v>26.853000000000002</v>
      </c>
      <c r="AS154" s="7">
        <v>27.120999999999999</v>
      </c>
      <c r="AT154" s="7">
        <v>27.390999999999998</v>
      </c>
      <c r="AU154" s="7">
        <v>27.663</v>
      </c>
      <c r="AV154" s="7">
        <v>27.936</v>
      </c>
      <c r="AW154" s="7">
        <v>28.210999999999999</v>
      </c>
      <c r="AX154" s="7">
        <v>28.814</v>
      </c>
      <c r="AY154" s="7">
        <v>29.425000000000001</v>
      </c>
      <c r="AZ154" s="7">
        <v>30.042999999999999</v>
      </c>
      <c r="BA154" s="7">
        <v>30.67</v>
      </c>
      <c r="BB154" s="7">
        <v>31.300999999999998</v>
      </c>
      <c r="BC154" s="7">
        <v>31.937999999999999</v>
      </c>
      <c r="BD154" s="7">
        <v>32.58</v>
      </c>
      <c r="BE154" s="7">
        <v>33.226999999999997</v>
      </c>
      <c r="BF154" s="7">
        <v>33.878</v>
      </c>
      <c r="BG154" s="7">
        <v>34.533999999999999</v>
      </c>
      <c r="BH154" s="7">
        <v>35.192999999999998</v>
      </c>
      <c r="BI154" s="7">
        <v>35.856000000000002</v>
      </c>
      <c r="BJ154" s="7">
        <v>36.521999999999998</v>
      </c>
      <c r="BK154" s="7">
        <v>37.191000000000003</v>
      </c>
      <c r="BL154" s="7">
        <v>37.860999999999997</v>
      </c>
    </row>
    <row r="155" spans="1:64">
      <c r="A155" s="7" t="s">
        <v>213</v>
      </c>
      <c r="B155" s="7" t="s">
        <v>732</v>
      </c>
      <c r="C155" s="7" t="s">
        <v>897</v>
      </c>
      <c r="D155" s="7" t="s">
        <v>898</v>
      </c>
      <c r="E155" s="7">
        <v>11.173</v>
      </c>
      <c r="F155" s="7">
        <v>11.23</v>
      </c>
      <c r="G155" s="7">
        <v>11.288</v>
      </c>
      <c r="H155" s="7">
        <v>11.345000000000001</v>
      </c>
      <c r="I155" s="7">
        <v>11.404</v>
      </c>
      <c r="J155" s="7">
        <v>11.458</v>
      </c>
      <c r="K155" s="7">
        <v>11.393000000000001</v>
      </c>
      <c r="L155" s="7">
        <v>11.336</v>
      </c>
      <c r="M155" s="7">
        <v>11.516</v>
      </c>
      <c r="N155" s="7">
        <v>11.698</v>
      </c>
      <c r="O155" s="7">
        <v>11.893000000000001</v>
      </c>
      <c r="P155" s="7">
        <v>12.842000000000001</v>
      </c>
      <c r="Q155" s="7">
        <v>13.858000000000001</v>
      </c>
      <c r="R155" s="7">
        <v>14.936</v>
      </c>
      <c r="S155" s="7">
        <v>16.085000000000001</v>
      </c>
      <c r="T155" s="7">
        <v>17.303999999999998</v>
      </c>
      <c r="U155" s="7">
        <v>18.596</v>
      </c>
      <c r="V155" s="7">
        <v>19.957999999999998</v>
      </c>
      <c r="W155" s="7">
        <v>20.978000000000002</v>
      </c>
      <c r="X155" s="7">
        <v>21.606999999999999</v>
      </c>
      <c r="Y155" s="7">
        <v>22.25</v>
      </c>
      <c r="Z155" s="7">
        <v>22.905000000000001</v>
      </c>
      <c r="AA155" s="7">
        <v>23.574000000000002</v>
      </c>
      <c r="AB155" s="7">
        <v>24.257000000000001</v>
      </c>
      <c r="AC155" s="7">
        <v>24.954000000000001</v>
      </c>
      <c r="AD155" s="7">
        <v>25.491</v>
      </c>
      <c r="AE155" s="7">
        <v>25.57</v>
      </c>
      <c r="AF155" s="7">
        <v>25.648</v>
      </c>
      <c r="AG155" s="7">
        <v>25.727</v>
      </c>
      <c r="AH155" s="7">
        <v>25.806000000000001</v>
      </c>
      <c r="AI155" s="7">
        <v>25.84</v>
      </c>
      <c r="AJ155" s="7">
        <v>25.776</v>
      </c>
      <c r="AK155" s="7">
        <v>25.713000000000001</v>
      </c>
      <c r="AL155" s="7">
        <v>25.649000000000001</v>
      </c>
      <c r="AM155" s="7">
        <v>25.585999999999999</v>
      </c>
      <c r="AN155" s="7">
        <v>25.638000000000002</v>
      </c>
      <c r="AO155" s="7">
        <v>26.007999999999999</v>
      </c>
      <c r="AP155" s="7">
        <v>26.379000000000001</v>
      </c>
      <c r="AQ155" s="7">
        <v>26.754999999999999</v>
      </c>
      <c r="AR155" s="7">
        <v>27.134</v>
      </c>
      <c r="AS155" s="7">
        <v>27.706</v>
      </c>
      <c r="AT155" s="7">
        <v>28.859000000000002</v>
      </c>
      <c r="AU155" s="7">
        <v>30.042000000000002</v>
      </c>
      <c r="AV155" s="7">
        <v>31.251999999999999</v>
      </c>
      <c r="AW155" s="7">
        <v>32.49</v>
      </c>
      <c r="AX155" s="7">
        <v>33.75</v>
      </c>
      <c r="AY155" s="7">
        <v>34.793999999999997</v>
      </c>
      <c r="AZ155" s="7">
        <v>35.200000000000003</v>
      </c>
      <c r="BA155" s="7">
        <v>35.61</v>
      </c>
      <c r="BB155" s="7">
        <v>36.021000000000001</v>
      </c>
      <c r="BC155" s="7">
        <v>36.433999999999997</v>
      </c>
      <c r="BD155" s="7">
        <v>36.848999999999997</v>
      </c>
      <c r="BE155" s="7">
        <v>37.267000000000003</v>
      </c>
      <c r="BF155" s="7">
        <v>37.685000000000002</v>
      </c>
      <c r="BG155" s="7">
        <v>38.106000000000002</v>
      </c>
      <c r="BH155" s="7">
        <v>38.529000000000003</v>
      </c>
      <c r="BI155" s="7">
        <v>38.954000000000001</v>
      </c>
      <c r="BJ155" s="7">
        <v>39.380000000000003</v>
      </c>
      <c r="BK155" s="7">
        <v>39.808</v>
      </c>
      <c r="BL155" s="7">
        <v>40.238</v>
      </c>
    </row>
    <row r="156" spans="1:64">
      <c r="A156" s="7" t="s">
        <v>733</v>
      </c>
      <c r="B156" s="7" t="s">
        <v>734</v>
      </c>
      <c r="C156" s="7" t="s">
        <v>897</v>
      </c>
      <c r="D156" s="7" t="s">
        <v>898</v>
      </c>
      <c r="E156" s="7">
        <v>34.919099779960298</v>
      </c>
      <c r="F156" s="7">
        <v>35.678597855133098</v>
      </c>
      <c r="G156" s="7">
        <v>36.447168576449499</v>
      </c>
      <c r="H156" s="7">
        <v>37.225472432917499</v>
      </c>
      <c r="I156" s="7">
        <v>38.031997592733099</v>
      </c>
      <c r="J156" s="7">
        <v>38.870475237208097</v>
      </c>
      <c r="K156" s="7">
        <v>39.662937631354801</v>
      </c>
      <c r="L156" s="7">
        <v>40.3986900211776</v>
      </c>
      <c r="M156" s="7">
        <v>41.138052202817697</v>
      </c>
      <c r="N156" s="7">
        <v>41.888165628717097</v>
      </c>
      <c r="O156" s="7">
        <v>42.653944518430002</v>
      </c>
      <c r="P156" s="7">
        <v>43.402951001693999</v>
      </c>
      <c r="Q156" s="7">
        <v>44.1626104826803</v>
      </c>
      <c r="R156" s="7">
        <v>44.935865179957901</v>
      </c>
      <c r="S156" s="7">
        <v>45.675915781730403</v>
      </c>
      <c r="T156" s="7">
        <v>46.389558941225097</v>
      </c>
      <c r="U156" s="7">
        <v>47.091156507597603</v>
      </c>
      <c r="V156" s="7">
        <v>47.738848624444699</v>
      </c>
      <c r="W156" s="7">
        <v>48.363868712613197</v>
      </c>
      <c r="X156" s="7">
        <v>48.983052497585298</v>
      </c>
      <c r="Y156" s="7">
        <v>49.609534245942001</v>
      </c>
      <c r="Z156" s="7">
        <v>50.234065477433496</v>
      </c>
      <c r="AA156" s="7">
        <v>50.850358583884798</v>
      </c>
      <c r="AB156" s="7">
        <v>51.459983604678897</v>
      </c>
      <c r="AC156" s="7">
        <v>52.058512321154303</v>
      </c>
      <c r="AD156" s="7">
        <v>52.640411137264998</v>
      </c>
      <c r="AE156" s="7">
        <v>53.215222646104401</v>
      </c>
      <c r="AF156" s="7">
        <v>53.6974314432277</v>
      </c>
      <c r="AG156" s="7">
        <v>54.102595834692998</v>
      </c>
      <c r="AH156" s="7">
        <v>54.472767424562903</v>
      </c>
      <c r="AI156" s="7">
        <v>54.940444233179399</v>
      </c>
      <c r="AJ156" s="7">
        <v>55.3185367553234</v>
      </c>
      <c r="AK156" s="7">
        <v>55.420902125160303</v>
      </c>
      <c r="AL156" s="7">
        <v>55.847036072214699</v>
      </c>
      <c r="AM156" s="7">
        <v>56.251756171393801</v>
      </c>
      <c r="AN156" s="7">
        <v>56.831651849297501</v>
      </c>
      <c r="AO156" s="7">
        <v>57.157440718529998</v>
      </c>
      <c r="AP156" s="7">
        <v>57.495118519896103</v>
      </c>
      <c r="AQ156" s="7">
        <v>57.853947087212099</v>
      </c>
      <c r="AR156" s="7">
        <v>58.223271746466601</v>
      </c>
      <c r="AS156" s="7">
        <v>58.595674295563597</v>
      </c>
      <c r="AT156" s="7">
        <v>58.971710479824701</v>
      </c>
      <c r="AU156" s="7">
        <v>59.342952395821698</v>
      </c>
      <c r="AV156" s="7">
        <v>59.716339488401204</v>
      </c>
      <c r="AW156" s="7">
        <v>60.098186191788301</v>
      </c>
      <c r="AX156" s="7">
        <v>60.524160194856897</v>
      </c>
      <c r="AY156" s="7">
        <v>60.966733411720597</v>
      </c>
      <c r="AZ156" s="7">
        <v>61.395181547862499</v>
      </c>
      <c r="BA156" s="7">
        <v>61.816174202937901</v>
      </c>
      <c r="BB156" s="7">
        <v>62.238008821852901</v>
      </c>
      <c r="BC156" s="7">
        <v>62.656620837851001</v>
      </c>
      <c r="BD156" s="7">
        <v>63.002001700394203</v>
      </c>
      <c r="BE156" s="7">
        <v>63.340289047402798</v>
      </c>
      <c r="BF156" s="7">
        <v>63.674322569880097</v>
      </c>
      <c r="BG156" s="7">
        <v>64.000069492152406</v>
      </c>
      <c r="BH156" s="7">
        <v>64.370900810613804</v>
      </c>
      <c r="BI156" s="7">
        <v>64.719547667818404</v>
      </c>
      <c r="BJ156" s="7">
        <v>65.052579707670603</v>
      </c>
      <c r="BK156" s="7">
        <v>65.371985955406601</v>
      </c>
      <c r="BL156" s="7">
        <v>65.678614825079606</v>
      </c>
    </row>
    <row r="157" spans="1:64">
      <c r="A157" s="7" t="s">
        <v>426</v>
      </c>
      <c r="B157" s="7" t="s">
        <v>735</v>
      </c>
      <c r="C157" s="7" t="s">
        <v>897</v>
      </c>
      <c r="D157" s="7" t="s">
        <v>898</v>
      </c>
      <c r="E157" s="7">
        <v>50.753</v>
      </c>
      <c r="F157" s="7">
        <v>51.59</v>
      </c>
      <c r="G157" s="7">
        <v>52.427999999999997</v>
      </c>
      <c r="H157" s="7">
        <v>53.265000000000001</v>
      </c>
      <c r="I157" s="7">
        <v>54.1</v>
      </c>
      <c r="J157" s="7">
        <v>54.930999999999997</v>
      </c>
      <c r="K157" s="7">
        <v>55.761000000000003</v>
      </c>
      <c r="L157" s="7">
        <v>56.587000000000003</v>
      </c>
      <c r="M157" s="7">
        <v>57.411000000000001</v>
      </c>
      <c r="N157" s="7">
        <v>58.228999999999999</v>
      </c>
      <c r="O157" s="7">
        <v>59.021000000000001</v>
      </c>
      <c r="P157" s="7">
        <v>59.779000000000003</v>
      </c>
      <c r="Q157" s="7">
        <v>60.531999999999996</v>
      </c>
      <c r="R157" s="7">
        <v>61.279000000000003</v>
      </c>
      <c r="S157" s="7">
        <v>62.021999999999998</v>
      </c>
      <c r="T157" s="7">
        <v>62.759</v>
      </c>
      <c r="U157" s="7">
        <v>63.491</v>
      </c>
      <c r="V157" s="7">
        <v>64.215000000000003</v>
      </c>
      <c r="W157" s="7">
        <v>64.933999999999997</v>
      </c>
      <c r="X157" s="7">
        <v>65.646000000000001</v>
      </c>
      <c r="Y157" s="7">
        <v>66.338999999999999</v>
      </c>
      <c r="Z157" s="7">
        <v>66.87</v>
      </c>
      <c r="AA157" s="7">
        <v>67.396000000000001</v>
      </c>
      <c r="AB157" s="7">
        <v>67.918999999999997</v>
      </c>
      <c r="AC157" s="7">
        <v>68.436999999999998</v>
      </c>
      <c r="AD157" s="7">
        <v>68.95</v>
      </c>
      <c r="AE157" s="7">
        <v>69.459000000000003</v>
      </c>
      <c r="AF157" s="7">
        <v>69.962999999999994</v>
      </c>
      <c r="AG157" s="7">
        <v>70.462000000000003</v>
      </c>
      <c r="AH157" s="7">
        <v>70.956000000000003</v>
      </c>
      <c r="AI157" s="7">
        <v>71.418999999999997</v>
      </c>
      <c r="AJ157" s="7">
        <v>71.816000000000003</v>
      </c>
      <c r="AK157" s="7">
        <v>72.209000000000003</v>
      </c>
      <c r="AL157" s="7">
        <v>72.597999999999999</v>
      </c>
      <c r="AM157" s="7">
        <v>72.984999999999999</v>
      </c>
      <c r="AN157" s="7">
        <v>73.367999999999995</v>
      </c>
      <c r="AO157" s="7">
        <v>73.67</v>
      </c>
      <c r="AP157" s="7">
        <v>73.929000000000002</v>
      </c>
      <c r="AQ157" s="7">
        <v>74.186000000000007</v>
      </c>
      <c r="AR157" s="7">
        <v>74.441000000000003</v>
      </c>
      <c r="AS157" s="7">
        <v>74.721999999999994</v>
      </c>
      <c r="AT157" s="7">
        <v>75.045000000000002</v>
      </c>
      <c r="AU157" s="7">
        <v>75.364999999999995</v>
      </c>
      <c r="AV157" s="7">
        <v>75.682000000000002</v>
      </c>
      <c r="AW157" s="7">
        <v>75.997</v>
      </c>
      <c r="AX157" s="7">
        <v>76.308000000000007</v>
      </c>
      <c r="AY157" s="7">
        <v>76.616</v>
      </c>
      <c r="AZ157" s="7">
        <v>76.92</v>
      </c>
      <c r="BA157" s="7">
        <v>77.221999999999994</v>
      </c>
      <c r="BB157" s="7">
        <v>77.52</v>
      </c>
      <c r="BC157" s="7">
        <v>77.814999999999998</v>
      </c>
      <c r="BD157" s="7">
        <v>78.111000000000004</v>
      </c>
      <c r="BE157" s="7">
        <v>78.405000000000001</v>
      </c>
      <c r="BF157" s="7">
        <v>78.698999999999998</v>
      </c>
      <c r="BG157" s="7">
        <v>78.992999999999995</v>
      </c>
      <c r="BH157" s="7">
        <v>79.284999999999997</v>
      </c>
      <c r="BI157" s="7">
        <v>79.576999999999998</v>
      </c>
      <c r="BJ157" s="7">
        <v>79.867000000000004</v>
      </c>
      <c r="BK157" s="7">
        <v>80.156000000000006</v>
      </c>
      <c r="BL157" s="7">
        <v>80.444000000000003</v>
      </c>
    </row>
    <row r="158" spans="1:64">
      <c r="A158" s="7" t="s">
        <v>736</v>
      </c>
      <c r="B158" s="7" t="s">
        <v>737</v>
      </c>
      <c r="C158" s="7" t="s">
        <v>897</v>
      </c>
      <c r="D158" s="7" t="s">
        <v>898</v>
      </c>
      <c r="E158" s="7">
        <v>35.584000000000003</v>
      </c>
      <c r="F158" s="7">
        <v>36.959000000000003</v>
      </c>
      <c r="G158" s="7">
        <v>38.357999999999997</v>
      </c>
      <c r="H158" s="7">
        <v>39.776000000000003</v>
      </c>
      <c r="I158" s="7">
        <v>41.213999999999999</v>
      </c>
      <c r="J158" s="7">
        <v>42.662999999999997</v>
      </c>
      <c r="K158" s="7">
        <v>44.125999999999998</v>
      </c>
      <c r="L158" s="7">
        <v>45.6</v>
      </c>
      <c r="M158" s="7">
        <v>48.228999999999999</v>
      </c>
      <c r="N158" s="7">
        <v>50.860999999999997</v>
      </c>
      <c r="O158" s="7">
        <v>53.491999999999997</v>
      </c>
      <c r="P158" s="7">
        <v>56.103000000000002</v>
      </c>
      <c r="Q158" s="7">
        <v>58.685000000000002</v>
      </c>
      <c r="R158" s="7">
        <v>61.212000000000003</v>
      </c>
      <c r="S158" s="7">
        <v>61.093000000000004</v>
      </c>
      <c r="T158" s="7">
        <v>60.631999999999998</v>
      </c>
      <c r="U158" s="7">
        <v>60.167999999999999</v>
      </c>
      <c r="V158" s="7">
        <v>59.704000000000001</v>
      </c>
      <c r="W158" s="7">
        <v>59.237000000000002</v>
      </c>
      <c r="X158" s="7">
        <v>58.768999999999998</v>
      </c>
      <c r="Y158" s="7">
        <v>58.298000000000002</v>
      </c>
      <c r="Z158" s="7">
        <v>58.826000000000001</v>
      </c>
      <c r="AA158" s="7">
        <v>59.613999999999997</v>
      </c>
      <c r="AB158" s="7">
        <v>60.396000000000001</v>
      </c>
      <c r="AC158" s="7">
        <v>61.174999999999997</v>
      </c>
      <c r="AD158" s="7">
        <v>61.945</v>
      </c>
      <c r="AE158" s="7">
        <v>62.710999999999999</v>
      </c>
      <c r="AF158" s="7">
        <v>63.47</v>
      </c>
      <c r="AG158" s="7">
        <v>64.224000000000004</v>
      </c>
      <c r="AH158" s="7">
        <v>64.713999999999999</v>
      </c>
      <c r="AI158" s="7">
        <v>65.054000000000002</v>
      </c>
      <c r="AJ158" s="7">
        <v>65.391999999999996</v>
      </c>
      <c r="AK158" s="7">
        <v>65.727999999999994</v>
      </c>
      <c r="AL158" s="7">
        <v>66.063000000000002</v>
      </c>
      <c r="AM158" s="7">
        <v>66.396000000000001</v>
      </c>
      <c r="AN158" s="7">
        <v>66.727000000000004</v>
      </c>
      <c r="AO158" s="7">
        <v>67.058000000000007</v>
      </c>
      <c r="AP158" s="7">
        <v>67.385000000000005</v>
      </c>
      <c r="AQ158" s="7">
        <v>67.712000000000003</v>
      </c>
      <c r="AR158" s="7">
        <v>68.052999999999997</v>
      </c>
      <c r="AS158" s="7">
        <v>68.58</v>
      </c>
      <c r="AT158" s="7">
        <v>69.100999999999999</v>
      </c>
      <c r="AU158" s="7">
        <v>69.617999999999995</v>
      </c>
      <c r="AV158" s="7">
        <v>70.13</v>
      </c>
      <c r="AW158" s="7">
        <v>70.637</v>
      </c>
      <c r="AX158" s="7">
        <v>71.138000000000005</v>
      </c>
      <c r="AY158" s="7">
        <v>71.635000000000005</v>
      </c>
      <c r="AZ158" s="7">
        <v>72.126000000000005</v>
      </c>
      <c r="BA158" s="7">
        <v>72.613</v>
      </c>
      <c r="BB158" s="7">
        <v>73.093000000000004</v>
      </c>
      <c r="BC158" s="7">
        <v>73.567999999999998</v>
      </c>
      <c r="BD158" s="7">
        <v>74.037999999999997</v>
      </c>
      <c r="BE158" s="7">
        <v>74.498000000000005</v>
      </c>
      <c r="BF158" s="7">
        <v>74.945999999999998</v>
      </c>
      <c r="BG158" s="7">
        <v>75.384</v>
      </c>
      <c r="BH158" s="7">
        <v>75.811000000000007</v>
      </c>
      <c r="BI158" s="7">
        <v>76.227999999999994</v>
      </c>
      <c r="BJ158" s="7">
        <v>76.634</v>
      </c>
      <c r="BK158" s="7">
        <v>77.031000000000006</v>
      </c>
      <c r="BL158" s="7">
        <v>77.417000000000002</v>
      </c>
    </row>
    <row r="159" spans="1:64">
      <c r="A159" s="7" t="s">
        <v>738</v>
      </c>
      <c r="B159" s="7" t="s">
        <v>739</v>
      </c>
      <c r="C159" s="7" t="s">
        <v>897</v>
      </c>
      <c r="D159" s="7" t="s">
        <v>898</v>
      </c>
      <c r="E159" s="7">
        <v>24.1803104949838</v>
      </c>
      <c r="F159" s="7">
        <v>24.698800364098599</v>
      </c>
      <c r="G159" s="7">
        <v>25.190321797893201</v>
      </c>
      <c r="H159" s="7">
        <v>25.6467222246288</v>
      </c>
      <c r="I159" s="7">
        <v>26.1104687727426</v>
      </c>
      <c r="J159" s="7">
        <v>26.337082060495099</v>
      </c>
      <c r="K159" s="7">
        <v>26.552346499258501</v>
      </c>
      <c r="L159" s="7">
        <v>26.782835124299002</v>
      </c>
      <c r="M159" s="7">
        <v>27.0135496497204</v>
      </c>
      <c r="N159" s="7">
        <v>27.239602601147201</v>
      </c>
      <c r="O159" s="7">
        <v>27.464016904490698</v>
      </c>
      <c r="P159" s="7">
        <v>27.70824035231</v>
      </c>
      <c r="Q159" s="7">
        <v>27.988936843123</v>
      </c>
      <c r="R159" s="7">
        <v>28.310318931213001</v>
      </c>
      <c r="S159" s="7">
        <v>28.673690376788301</v>
      </c>
      <c r="T159" s="7">
        <v>28.979259807750001</v>
      </c>
      <c r="U159" s="7">
        <v>29.343597456247402</v>
      </c>
      <c r="V159" s="7">
        <v>29.711776991611401</v>
      </c>
      <c r="W159" s="7">
        <v>30.182059387412401</v>
      </c>
      <c r="X159" s="7">
        <v>30.744503469505499</v>
      </c>
      <c r="Y159" s="7">
        <v>31.314393525141199</v>
      </c>
      <c r="Z159" s="7">
        <v>31.890309424520499</v>
      </c>
      <c r="AA159" s="7">
        <v>32.429084621177303</v>
      </c>
      <c r="AB159" s="7">
        <v>32.925828780807699</v>
      </c>
      <c r="AC159" s="7">
        <v>33.436302108109103</v>
      </c>
      <c r="AD159" s="7">
        <v>33.947483976764502</v>
      </c>
      <c r="AE159" s="7">
        <v>34.4546422737032</v>
      </c>
      <c r="AF159" s="7">
        <v>34.955820287431699</v>
      </c>
      <c r="AG159" s="7">
        <v>35.4550952156468</v>
      </c>
      <c r="AH159" s="7">
        <v>35.9422452481829</v>
      </c>
      <c r="AI159" s="7">
        <v>36.4308181502143</v>
      </c>
      <c r="AJ159" s="7">
        <v>36.9113592513702</v>
      </c>
      <c r="AK159" s="7">
        <v>37.391114366094797</v>
      </c>
      <c r="AL159" s="7">
        <v>37.872929327589901</v>
      </c>
      <c r="AM159" s="7">
        <v>38.357931471246097</v>
      </c>
      <c r="AN159" s="7">
        <v>38.841937236747398</v>
      </c>
      <c r="AO159" s="7">
        <v>39.328172847690098</v>
      </c>
      <c r="AP159" s="7">
        <v>39.818858123738103</v>
      </c>
      <c r="AQ159" s="7">
        <v>40.315461052323499</v>
      </c>
      <c r="AR159" s="7">
        <v>40.814844975749899</v>
      </c>
      <c r="AS159" s="7">
        <v>41.325068339618802</v>
      </c>
      <c r="AT159" s="7">
        <v>41.890712441267397</v>
      </c>
      <c r="AU159" s="7">
        <v>42.508510917079398</v>
      </c>
      <c r="AV159" s="7">
        <v>43.135111465815299</v>
      </c>
      <c r="AW159" s="7">
        <v>43.767617303502099</v>
      </c>
      <c r="AX159" s="7">
        <v>44.403582785749698</v>
      </c>
      <c r="AY159" s="7">
        <v>45.029064223020399</v>
      </c>
      <c r="AZ159" s="7">
        <v>45.650253675787297</v>
      </c>
      <c r="BA159" s="7">
        <v>46.274610189989197</v>
      </c>
      <c r="BB159" s="7">
        <v>46.901125115950499</v>
      </c>
      <c r="BC159" s="7">
        <v>47.5302086930907</v>
      </c>
      <c r="BD159" s="7">
        <v>48.138733583853899</v>
      </c>
      <c r="BE159" s="7">
        <v>48.740377169553497</v>
      </c>
      <c r="BF159" s="7">
        <v>49.341256640208499</v>
      </c>
      <c r="BG159" s="7">
        <v>49.941679971157399</v>
      </c>
      <c r="BH159" s="7">
        <v>50.538964110560997</v>
      </c>
      <c r="BI159" s="7">
        <v>51.133633669976497</v>
      </c>
      <c r="BJ159" s="7">
        <v>51.724975723987903</v>
      </c>
      <c r="BK159" s="7">
        <v>52.307562568911301</v>
      </c>
      <c r="BL159" s="7">
        <v>52.881765925077197</v>
      </c>
    </row>
    <row r="160" spans="1:64">
      <c r="A160" s="7" t="s">
        <v>288</v>
      </c>
      <c r="B160" s="7" t="s">
        <v>740</v>
      </c>
      <c r="C160" s="7" t="s">
        <v>897</v>
      </c>
      <c r="D160" s="7" t="s">
        <v>898</v>
      </c>
      <c r="E160" s="7">
        <v>34.020000000000003</v>
      </c>
      <c r="F160" s="7">
        <v>35.213999999999999</v>
      </c>
      <c r="G160" s="7">
        <v>36.472999999999999</v>
      </c>
      <c r="H160" s="7">
        <v>37.75</v>
      </c>
      <c r="I160" s="7">
        <v>39.046999999999997</v>
      </c>
      <c r="J160" s="7">
        <v>40.354999999999997</v>
      </c>
      <c r="K160" s="7">
        <v>41.68</v>
      </c>
      <c r="L160" s="7">
        <v>43.015999999999998</v>
      </c>
      <c r="M160" s="7">
        <v>44.363999999999997</v>
      </c>
      <c r="N160" s="7">
        <v>45.718000000000004</v>
      </c>
      <c r="O160" s="7">
        <v>47.079000000000001</v>
      </c>
      <c r="P160" s="7">
        <v>48.246000000000002</v>
      </c>
      <c r="Q160" s="7">
        <v>48.826999999999998</v>
      </c>
      <c r="R160" s="7">
        <v>49.406999999999996</v>
      </c>
      <c r="S160" s="7">
        <v>49.988</v>
      </c>
      <c r="T160" s="7">
        <v>50.569000000000003</v>
      </c>
      <c r="U160" s="7">
        <v>51.151000000000003</v>
      </c>
      <c r="V160" s="7">
        <v>51.73</v>
      </c>
      <c r="W160" s="7">
        <v>52.31</v>
      </c>
      <c r="X160" s="7">
        <v>52.889000000000003</v>
      </c>
      <c r="Y160" s="7">
        <v>53.469000000000001</v>
      </c>
      <c r="Z160" s="7">
        <v>54.006999999999998</v>
      </c>
      <c r="AA160" s="7">
        <v>54.43</v>
      </c>
      <c r="AB160" s="7">
        <v>54.853000000000002</v>
      </c>
      <c r="AC160" s="7">
        <v>55.276000000000003</v>
      </c>
      <c r="AD160" s="7">
        <v>55.695999999999998</v>
      </c>
      <c r="AE160" s="7">
        <v>56.116999999999997</v>
      </c>
      <c r="AF160" s="7">
        <v>56.536000000000001</v>
      </c>
      <c r="AG160" s="7">
        <v>56.954999999999998</v>
      </c>
      <c r="AH160" s="7">
        <v>57.372999999999998</v>
      </c>
      <c r="AI160" s="7">
        <v>57.789000000000001</v>
      </c>
      <c r="AJ160" s="7">
        <v>58.234000000000002</v>
      </c>
      <c r="AK160" s="7">
        <v>58.764000000000003</v>
      </c>
      <c r="AL160" s="7">
        <v>59.290999999999997</v>
      </c>
      <c r="AM160" s="7">
        <v>59.793999999999997</v>
      </c>
      <c r="AN160" s="7">
        <v>59.587000000000003</v>
      </c>
      <c r="AO160" s="7">
        <v>59.38</v>
      </c>
      <c r="AP160" s="7">
        <v>59.171999999999997</v>
      </c>
      <c r="AQ160" s="7">
        <v>58.965000000000003</v>
      </c>
      <c r="AR160" s="7">
        <v>58.756999999999998</v>
      </c>
      <c r="AS160" s="7">
        <v>58.548000000000002</v>
      </c>
      <c r="AT160" s="7">
        <v>58.338999999999999</v>
      </c>
      <c r="AU160" s="7">
        <v>58.13</v>
      </c>
      <c r="AV160" s="7">
        <v>57.920999999999999</v>
      </c>
      <c r="AW160" s="7">
        <v>57.710999999999999</v>
      </c>
      <c r="AX160" s="7">
        <v>57.531999999999996</v>
      </c>
      <c r="AY160" s="7">
        <v>57.383000000000003</v>
      </c>
      <c r="AZ160" s="7">
        <v>57.264000000000003</v>
      </c>
      <c r="BA160" s="7">
        <v>57.174999999999997</v>
      </c>
      <c r="BB160" s="7">
        <v>57.116999999999997</v>
      </c>
      <c r="BC160" s="7">
        <v>57.088999999999999</v>
      </c>
      <c r="BD160" s="7">
        <v>57.091999999999999</v>
      </c>
      <c r="BE160" s="7">
        <v>57.125</v>
      </c>
      <c r="BF160" s="7">
        <v>57.189</v>
      </c>
      <c r="BG160" s="7">
        <v>57.283999999999999</v>
      </c>
      <c r="BH160" s="7">
        <v>57.408000000000001</v>
      </c>
      <c r="BI160" s="7">
        <v>57.563000000000002</v>
      </c>
      <c r="BJ160" s="7">
        <v>57.747999999999998</v>
      </c>
      <c r="BK160" s="7">
        <v>57.963000000000001</v>
      </c>
      <c r="BL160" s="7">
        <v>58.207999999999998</v>
      </c>
    </row>
    <row r="161" spans="1:64">
      <c r="A161" s="7" t="s">
        <v>178</v>
      </c>
      <c r="B161" s="7" t="s">
        <v>741</v>
      </c>
      <c r="C161" s="7" t="s">
        <v>897</v>
      </c>
      <c r="D161" s="7" t="s">
        <v>898</v>
      </c>
      <c r="E161" s="7">
        <v>11.066000000000001</v>
      </c>
      <c r="F161" s="7">
        <v>11.361000000000001</v>
      </c>
      <c r="G161" s="7">
        <v>11.662000000000001</v>
      </c>
      <c r="H161" s="7">
        <v>11.97</v>
      </c>
      <c r="I161" s="7">
        <v>12.286</v>
      </c>
      <c r="J161" s="7">
        <v>12.608000000000001</v>
      </c>
      <c r="K161" s="7">
        <v>12.938000000000001</v>
      </c>
      <c r="L161" s="7">
        <v>13.273999999999999</v>
      </c>
      <c r="M161" s="7">
        <v>13.619</v>
      </c>
      <c r="N161" s="7">
        <v>13.971</v>
      </c>
      <c r="O161" s="7">
        <v>14.33</v>
      </c>
      <c r="P161" s="7">
        <v>14.696999999999999</v>
      </c>
      <c r="Q161" s="7">
        <v>15.071999999999999</v>
      </c>
      <c r="R161" s="7">
        <v>15.454000000000001</v>
      </c>
      <c r="S161" s="7">
        <v>15.845000000000001</v>
      </c>
      <c r="T161" s="7">
        <v>16.244</v>
      </c>
      <c r="U161" s="7">
        <v>16.651</v>
      </c>
      <c r="V161" s="7">
        <v>17.082999999999998</v>
      </c>
      <c r="W161" s="7">
        <v>17.54</v>
      </c>
      <c r="X161" s="7">
        <v>18.007000000000001</v>
      </c>
      <c r="Y161" s="7">
        <v>18.484000000000002</v>
      </c>
      <c r="Z161" s="7">
        <v>18.97</v>
      </c>
      <c r="AA161" s="7">
        <v>19.466000000000001</v>
      </c>
      <c r="AB161" s="7">
        <v>19.972000000000001</v>
      </c>
      <c r="AC161" s="7">
        <v>20.488</v>
      </c>
      <c r="AD161" s="7">
        <v>21.013000000000002</v>
      </c>
      <c r="AE161" s="7">
        <v>21.547999999999998</v>
      </c>
      <c r="AF161" s="7">
        <v>22.068999999999999</v>
      </c>
      <c r="AG161" s="7">
        <v>22.481999999999999</v>
      </c>
      <c r="AH161" s="7">
        <v>22.899000000000001</v>
      </c>
      <c r="AI161" s="7">
        <v>23.321999999999999</v>
      </c>
      <c r="AJ161" s="7">
        <v>23.751000000000001</v>
      </c>
      <c r="AK161" s="7">
        <v>24.186</v>
      </c>
      <c r="AL161" s="7">
        <v>24.623999999999999</v>
      </c>
      <c r="AM161" s="7">
        <v>25.068999999999999</v>
      </c>
      <c r="AN161" s="7">
        <v>25.518999999999998</v>
      </c>
      <c r="AO161" s="7">
        <v>25.975000000000001</v>
      </c>
      <c r="AP161" s="7">
        <v>26.434000000000001</v>
      </c>
      <c r="AQ161" s="7">
        <v>26.948</v>
      </c>
      <c r="AR161" s="7">
        <v>27.646000000000001</v>
      </c>
      <c r="AS161" s="7">
        <v>28.356000000000002</v>
      </c>
      <c r="AT161" s="7">
        <v>29.074999999999999</v>
      </c>
      <c r="AU161" s="7">
        <v>29.806000000000001</v>
      </c>
      <c r="AV161" s="7">
        <v>30.547000000000001</v>
      </c>
      <c r="AW161" s="7">
        <v>31.3</v>
      </c>
      <c r="AX161" s="7">
        <v>32.06</v>
      </c>
      <c r="AY161" s="7">
        <v>32.832000000000001</v>
      </c>
      <c r="AZ161" s="7">
        <v>33.612000000000002</v>
      </c>
      <c r="BA161" s="7">
        <v>34.402999999999999</v>
      </c>
      <c r="BB161" s="7">
        <v>35.200000000000003</v>
      </c>
      <c r="BC161" s="7">
        <v>35.999000000000002</v>
      </c>
      <c r="BD161" s="7">
        <v>36.798999999999999</v>
      </c>
      <c r="BE161" s="7">
        <v>37.598999999999997</v>
      </c>
      <c r="BF161" s="7">
        <v>38.398000000000003</v>
      </c>
      <c r="BG161" s="7">
        <v>39.195999999999998</v>
      </c>
      <c r="BH161" s="7">
        <v>39.991</v>
      </c>
      <c r="BI161" s="7">
        <v>40.783000000000001</v>
      </c>
      <c r="BJ161" s="7">
        <v>41.572000000000003</v>
      </c>
      <c r="BK161" s="7">
        <v>42.356000000000002</v>
      </c>
      <c r="BL161" s="7">
        <v>43.136000000000003</v>
      </c>
    </row>
    <row r="162" spans="1:64">
      <c r="A162" s="7" t="s">
        <v>217</v>
      </c>
      <c r="B162" s="7" t="s">
        <v>742</v>
      </c>
      <c r="C162" s="7" t="s">
        <v>897</v>
      </c>
      <c r="D162" s="7" t="s">
        <v>898</v>
      </c>
      <c r="E162" s="7">
        <v>90.129000000000005</v>
      </c>
      <c r="F162" s="7">
        <v>90.069000000000003</v>
      </c>
      <c r="G162" s="7">
        <v>90.007999999999996</v>
      </c>
      <c r="H162" s="7">
        <v>89.947999999999993</v>
      </c>
      <c r="I162" s="7">
        <v>89.885999999999996</v>
      </c>
      <c r="J162" s="7">
        <v>89.825000000000003</v>
      </c>
      <c r="K162" s="7">
        <v>89.763999999999996</v>
      </c>
      <c r="L162" s="7">
        <v>89.701999999999998</v>
      </c>
      <c r="M162" s="7">
        <v>89.682000000000002</v>
      </c>
      <c r="N162" s="7">
        <v>89.69</v>
      </c>
      <c r="O162" s="7">
        <v>89.698999999999998</v>
      </c>
      <c r="P162" s="7">
        <v>89.707999999999998</v>
      </c>
      <c r="Q162" s="7">
        <v>89.715999999999994</v>
      </c>
      <c r="R162" s="7">
        <v>89.724999999999994</v>
      </c>
      <c r="S162" s="7">
        <v>89.733999999999995</v>
      </c>
      <c r="T162" s="7">
        <v>89.742000000000004</v>
      </c>
      <c r="U162" s="7">
        <v>89.751000000000005</v>
      </c>
      <c r="V162" s="7">
        <v>89.76</v>
      </c>
      <c r="W162" s="7">
        <v>89.768000000000001</v>
      </c>
      <c r="X162" s="7">
        <v>89.777000000000001</v>
      </c>
      <c r="Y162" s="7">
        <v>89.784999999999997</v>
      </c>
      <c r="Z162" s="7">
        <v>89.793999999999997</v>
      </c>
      <c r="AA162" s="7">
        <v>89.802999999999997</v>
      </c>
      <c r="AB162" s="7">
        <v>89.811000000000007</v>
      </c>
      <c r="AC162" s="7">
        <v>89.82</v>
      </c>
      <c r="AD162" s="7">
        <v>89.828000000000003</v>
      </c>
      <c r="AE162" s="7">
        <v>89.906999999999996</v>
      </c>
      <c r="AF162" s="7">
        <v>90.028000000000006</v>
      </c>
      <c r="AG162" s="7">
        <v>90.147000000000006</v>
      </c>
      <c r="AH162" s="7">
        <v>90.265000000000001</v>
      </c>
      <c r="AI162" s="7">
        <v>90.381</v>
      </c>
      <c r="AJ162" s="7">
        <v>90.497</v>
      </c>
      <c r="AK162" s="7">
        <v>90.611000000000004</v>
      </c>
      <c r="AL162" s="7">
        <v>90.722999999999999</v>
      </c>
      <c r="AM162" s="7">
        <v>90.834999999999994</v>
      </c>
      <c r="AN162" s="7">
        <v>90.945999999999998</v>
      </c>
      <c r="AO162" s="7">
        <v>91.180999999999997</v>
      </c>
      <c r="AP162" s="7">
        <v>91.492000000000004</v>
      </c>
      <c r="AQ162" s="7">
        <v>91.793000000000006</v>
      </c>
      <c r="AR162" s="7">
        <v>92.084999999999994</v>
      </c>
      <c r="AS162" s="7">
        <v>92.367999999999995</v>
      </c>
      <c r="AT162" s="7">
        <v>92.641000000000005</v>
      </c>
      <c r="AU162" s="7">
        <v>92.905000000000001</v>
      </c>
      <c r="AV162" s="7">
        <v>93.16</v>
      </c>
      <c r="AW162" s="7">
        <v>93.406999999999996</v>
      </c>
      <c r="AX162" s="7">
        <v>93.644999999999996</v>
      </c>
      <c r="AY162" s="7">
        <v>93.784000000000006</v>
      </c>
      <c r="AZ162" s="7">
        <v>93.856999999999999</v>
      </c>
      <c r="BA162" s="7">
        <v>93.929000000000002</v>
      </c>
      <c r="BB162" s="7">
        <v>94.001000000000005</v>
      </c>
      <c r="BC162" s="7">
        <v>94.072000000000003</v>
      </c>
      <c r="BD162" s="7">
        <v>94.141000000000005</v>
      </c>
      <c r="BE162" s="7">
        <v>94.210999999999999</v>
      </c>
      <c r="BF162" s="7">
        <v>94.278999999999996</v>
      </c>
      <c r="BG162" s="7">
        <v>94.346999999999994</v>
      </c>
      <c r="BH162" s="7">
        <v>94.414000000000001</v>
      </c>
      <c r="BI162" s="7">
        <v>94.48</v>
      </c>
      <c r="BJ162" s="7">
        <v>94.546000000000006</v>
      </c>
      <c r="BK162" s="7">
        <v>94.611999999999995</v>
      </c>
      <c r="BL162" s="7">
        <v>94.677999999999997</v>
      </c>
    </row>
    <row r="163" spans="1:64">
      <c r="A163" s="7" t="s">
        <v>311</v>
      </c>
      <c r="B163" s="7" t="s">
        <v>743</v>
      </c>
      <c r="C163" s="7" t="s">
        <v>897</v>
      </c>
      <c r="D163" s="7" t="s">
        <v>898</v>
      </c>
      <c r="E163" s="7">
        <v>19.225999999999999</v>
      </c>
      <c r="F163" s="7">
        <v>19.565999999999999</v>
      </c>
      <c r="G163" s="7">
        <v>19.91</v>
      </c>
      <c r="H163" s="7">
        <v>20.259</v>
      </c>
      <c r="I163" s="7">
        <v>20.613</v>
      </c>
      <c r="J163" s="7">
        <v>20.971</v>
      </c>
      <c r="K163" s="7">
        <v>21.334</v>
      </c>
      <c r="L163" s="7">
        <v>21.701000000000001</v>
      </c>
      <c r="M163" s="7">
        <v>22.073</v>
      </c>
      <c r="N163" s="7">
        <v>22.449000000000002</v>
      </c>
      <c r="O163" s="7">
        <v>22.83</v>
      </c>
      <c r="P163" s="7">
        <v>23.215</v>
      </c>
      <c r="Q163" s="7">
        <v>23.606000000000002</v>
      </c>
      <c r="R163" s="7">
        <v>23.902999999999999</v>
      </c>
      <c r="S163" s="7">
        <v>23.913</v>
      </c>
      <c r="T163" s="7">
        <v>23.922000000000001</v>
      </c>
      <c r="U163" s="7">
        <v>23.933</v>
      </c>
      <c r="V163" s="7">
        <v>23.942</v>
      </c>
      <c r="W163" s="7">
        <v>23.952000000000002</v>
      </c>
      <c r="X163" s="7">
        <v>23.962</v>
      </c>
      <c r="Y163" s="7">
        <v>23.972999999999999</v>
      </c>
      <c r="Z163" s="7">
        <v>23.981999999999999</v>
      </c>
      <c r="AA163" s="7">
        <v>23.992999999999999</v>
      </c>
      <c r="AB163" s="7">
        <v>24.042000000000002</v>
      </c>
      <c r="AC163" s="7">
        <v>24.212</v>
      </c>
      <c r="AD163" s="7">
        <v>24.381</v>
      </c>
      <c r="AE163" s="7">
        <v>24.552</v>
      </c>
      <c r="AF163" s="7">
        <v>24.724</v>
      </c>
      <c r="AG163" s="7">
        <v>24.896000000000001</v>
      </c>
      <c r="AH163" s="7">
        <v>25.068999999999999</v>
      </c>
      <c r="AI163" s="7">
        <v>25.242999999999999</v>
      </c>
      <c r="AJ163" s="7">
        <v>25.417999999999999</v>
      </c>
      <c r="AK163" s="7">
        <v>25.593</v>
      </c>
      <c r="AL163" s="7">
        <v>25.768999999999998</v>
      </c>
      <c r="AM163" s="7">
        <v>25.946000000000002</v>
      </c>
      <c r="AN163" s="7">
        <v>26.123999999999999</v>
      </c>
      <c r="AO163" s="7">
        <v>26.303000000000001</v>
      </c>
      <c r="AP163" s="7">
        <v>26.481999999999999</v>
      </c>
      <c r="AQ163" s="7">
        <v>26.663</v>
      </c>
      <c r="AR163" s="7">
        <v>26.843</v>
      </c>
      <c r="AS163" s="7">
        <v>27.024999999999999</v>
      </c>
      <c r="AT163" s="7">
        <v>27.207999999999998</v>
      </c>
      <c r="AU163" s="7">
        <v>27.390999999999998</v>
      </c>
      <c r="AV163" s="7">
        <v>27.574999999999999</v>
      </c>
      <c r="AW163" s="7">
        <v>27.76</v>
      </c>
      <c r="AX163" s="7">
        <v>27.946000000000002</v>
      </c>
      <c r="AY163" s="7">
        <v>28.132000000000001</v>
      </c>
      <c r="AZ163" s="7">
        <v>28.318999999999999</v>
      </c>
      <c r="BA163" s="7">
        <v>28.507000000000001</v>
      </c>
      <c r="BB163" s="7">
        <v>28.695</v>
      </c>
      <c r="BC163" s="7">
        <v>28.885000000000002</v>
      </c>
      <c r="BD163" s="7">
        <v>29.074999999999999</v>
      </c>
      <c r="BE163" s="7">
        <v>29.265999999999998</v>
      </c>
      <c r="BF163" s="7">
        <v>29.457000000000001</v>
      </c>
      <c r="BG163" s="7">
        <v>29.65</v>
      </c>
      <c r="BH163" s="7">
        <v>29.858000000000001</v>
      </c>
      <c r="BI163" s="7">
        <v>30.082000000000001</v>
      </c>
      <c r="BJ163" s="7">
        <v>30.321999999999999</v>
      </c>
      <c r="BK163" s="7">
        <v>30.579000000000001</v>
      </c>
      <c r="BL163" s="7">
        <v>30.852</v>
      </c>
    </row>
    <row r="164" spans="1:64">
      <c r="A164" s="7" t="s">
        <v>744</v>
      </c>
      <c r="B164" s="7" t="s">
        <v>745</v>
      </c>
      <c r="C164" s="7" t="s">
        <v>897</v>
      </c>
      <c r="D164" s="7" t="s">
        <v>898</v>
      </c>
      <c r="E164" s="7">
        <v>33.833941339512897</v>
      </c>
      <c r="F164" s="7">
        <v>34.557613359440403</v>
      </c>
      <c r="G164" s="7">
        <v>35.280814793837202</v>
      </c>
      <c r="H164" s="7">
        <v>36.008574615732797</v>
      </c>
      <c r="I164" s="7">
        <v>36.7476576184309</v>
      </c>
      <c r="J164" s="7">
        <v>37.524089307397396</v>
      </c>
      <c r="K164" s="7">
        <v>38.2563566586904</v>
      </c>
      <c r="L164" s="7">
        <v>38.908149214707898</v>
      </c>
      <c r="M164" s="7">
        <v>39.582664928570502</v>
      </c>
      <c r="N164" s="7">
        <v>40.260380980883298</v>
      </c>
      <c r="O164" s="7">
        <v>40.942235382436699</v>
      </c>
      <c r="P164" s="7">
        <v>41.602865299996097</v>
      </c>
      <c r="Q164" s="7">
        <v>42.2766493314043</v>
      </c>
      <c r="R164" s="7">
        <v>42.949304403219202</v>
      </c>
      <c r="S164" s="7">
        <v>43.5927872143575</v>
      </c>
      <c r="T164" s="7">
        <v>44.226688882394001</v>
      </c>
      <c r="U164" s="7">
        <v>44.846001511003401</v>
      </c>
      <c r="V164" s="7">
        <v>45.405594501218303</v>
      </c>
      <c r="W164" s="7">
        <v>45.9408771386179</v>
      </c>
      <c r="X164" s="7">
        <v>46.466171600688199</v>
      </c>
      <c r="Y164" s="7">
        <v>47.001488645394502</v>
      </c>
      <c r="Z164" s="7">
        <v>47.5407471111794</v>
      </c>
      <c r="AA164" s="7">
        <v>48.074209063961</v>
      </c>
      <c r="AB164" s="7">
        <v>48.6038281907691</v>
      </c>
      <c r="AC164" s="7">
        <v>49.132978948321202</v>
      </c>
      <c r="AD164" s="7">
        <v>49.642548791444803</v>
      </c>
      <c r="AE164" s="7">
        <v>50.1501047054401</v>
      </c>
      <c r="AF164" s="7">
        <v>50.5931799809618</v>
      </c>
      <c r="AG164" s="7">
        <v>50.956371822811299</v>
      </c>
      <c r="AH164" s="7">
        <v>51.291602909654202</v>
      </c>
      <c r="AI164" s="7">
        <v>51.7674708866369</v>
      </c>
      <c r="AJ164" s="7">
        <v>52.106768748931501</v>
      </c>
      <c r="AK164" s="7">
        <v>52.508693210637098</v>
      </c>
      <c r="AL164" s="7">
        <v>52.927918623215</v>
      </c>
      <c r="AM164" s="7">
        <v>53.340896427108298</v>
      </c>
      <c r="AN164" s="7">
        <v>53.697182795871697</v>
      </c>
      <c r="AO164" s="7">
        <v>54.031922307008003</v>
      </c>
      <c r="AP164" s="7">
        <v>54.369035692046502</v>
      </c>
      <c r="AQ164" s="7">
        <v>54.723797040777299</v>
      </c>
      <c r="AR164" s="7">
        <v>55.084832561029202</v>
      </c>
      <c r="AS164" s="7">
        <v>55.446829485135297</v>
      </c>
      <c r="AT164" s="7">
        <v>55.809557123796303</v>
      </c>
      <c r="AU164" s="7">
        <v>56.173900803864797</v>
      </c>
      <c r="AV164" s="7">
        <v>56.5354723776762</v>
      </c>
      <c r="AW164" s="7">
        <v>56.8891047563786</v>
      </c>
      <c r="AX164" s="7">
        <v>57.271662862133802</v>
      </c>
      <c r="AY164" s="7">
        <v>57.653601456540102</v>
      </c>
      <c r="AZ164" s="7">
        <v>58.005314997986801</v>
      </c>
      <c r="BA164" s="7">
        <v>58.344296045620801</v>
      </c>
      <c r="BB164" s="7">
        <v>58.688909699644697</v>
      </c>
      <c r="BC164" s="7">
        <v>59.050954819182898</v>
      </c>
      <c r="BD164" s="7">
        <v>59.342443374781404</v>
      </c>
      <c r="BE164" s="7">
        <v>59.637502226856697</v>
      </c>
      <c r="BF164" s="7">
        <v>59.940225703145899</v>
      </c>
      <c r="BG164" s="7">
        <v>60.241663883673297</v>
      </c>
      <c r="BH164" s="7">
        <v>60.601630547076603</v>
      </c>
      <c r="BI164" s="7">
        <v>60.941684653151597</v>
      </c>
      <c r="BJ164" s="7">
        <v>61.2705251900232</v>
      </c>
      <c r="BK164" s="7">
        <v>61.5905475175283</v>
      </c>
      <c r="BL164" s="7">
        <v>61.903400374081301</v>
      </c>
    </row>
    <row r="165" spans="1:64">
      <c r="A165" s="7" t="s">
        <v>268</v>
      </c>
      <c r="B165" s="7" t="s">
        <v>746</v>
      </c>
      <c r="C165" s="7" t="s">
        <v>897</v>
      </c>
      <c r="D165" s="7" t="s">
        <v>898</v>
      </c>
      <c r="E165" s="7">
        <v>18.788</v>
      </c>
      <c r="F165" s="7">
        <v>19.501999999999999</v>
      </c>
      <c r="G165" s="7">
        <v>20.236999999999998</v>
      </c>
      <c r="H165" s="7">
        <v>20.992999999999999</v>
      </c>
      <c r="I165" s="7">
        <v>21.77</v>
      </c>
      <c r="J165" s="7">
        <v>22.565999999999999</v>
      </c>
      <c r="K165" s="7">
        <v>23.382999999999999</v>
      </c>
      <c r="L165" s="7">
        <v>24.22</v>
      </c>
      <c r="M165" s="7">
        <v>25.079000000000001</v>
      </c>
      <c r="N165" s="7">
        <v>25.954999999999998</v>
      </c>
      <c r="O165" s="7">
        <v>26.853000000000002</v>
      </c>
      <c r="P165" s="7">
        <v>27.768999999999998</v>
      </c>
      <c r="Q165" s="7">
        <v>28.706</v>
      </c>
      <c r="R165" s="7">
        <v>29.658999999999999</v>
      </c>
      <c r="S165" s="7">
        <v>30.632000000000001</v>
      </c>
      <c r="T165" s="7">
        <v>31.622</v>
      </c>
      <c r="U165" s="7">
        <v>32.630000000000003</v>
      </c>
      <c r="V165" s="7">
        <v>33.652000000000001</v>
      </c>
      <c r="W165" s="7">
        <v>34.69</v>
      </c>
      <c r="X165" s="7">
        <v>35.744</v>
      </c>
      <c r="Y165" s="7">
        <v>36.813000000000002</v>
      </c>
      <c r="Z165" s="7">
        <v>37.892000000000003</v>
      </c>
      <c r="AA165" s="7">
        <v>38.984000000000002</v>
      </c>
      <c r="AB165" s="7">
        <v>40.088000000000001</v>
      </c>
      <c r="AC165" s="7">
        <v>41.204000000000001</v>
      </c>
      <c r="AD165" s="7">
        <v>42.325000000000003</v>
      </c>
      <c r="AE165" s="7">
        <v>43.456000000000003</v>
      </c>
      <c r="AF165" s="7">
        <v>44.594000000000001</v>
      </c>
      <c r="AG165" s="7">
        <v>45.738999999999997</v>
      </c>
      <c r="AH165" s="7">
        <v>46.886000000000003</v>
      </c>
      <c r="AI165" s="7">
        <v>48.036999999999999</v>
      </c>
      <c r="AJ165" s="7">
        <v>49.164999999999999</v>
      </c>
      <c r="AK165" s="7">
        <v>50.218000000000004</v>
      </c>
      <c r="AL165" s="7">
        <v>51.267000000000003</v>
      </c>
      <c r="AM165" s="7">
        <v>52.317</v>
      </c>
      <c r="AN165" s="7">
        <v>53.365000000000002</v>
      </c>
      <c r="AO165" s="7">
        <v>54.411999999999999</v>
      </c>
      <c r="AP165" s="7">
        <v>55.451000000000001</v>
      </c>
      <c r="AQ165" s="7">
        <v>56.488</v>
      </c>
      <c r="AR165" s="7">
        <v>57.518000000000001</v>
      </c>
      <c r="AS165" s="7">
        <v>58.543999999999997</v>
      </c>
      <c r="AT165" s="7">
        <v>59.558999999999997</v>
      </c>
      <c r="AU165" s="7">
        <v>60.567999999999998</v>
      </c>
      <c r="AV165" s="7">
        <v>61.567999999999998</v>
      </c>
      <c r="AW165" s="7">
        <v>62.127000000000002</v>
      </c>
      <c r="AX165" s="7">
        <v>62.465000000000003</v>
      </c>
      <c r="AY165" s="7">
        <v>62.802999999999997</v>
      </c>
      <c r="AZ165" s="7">
        <v>63.139000000000003</v>
      </c>
      <c r="BA165" s="7">
        <v>63.475000000000001</v>
      </c>
      <c r="BB165" s="7">
        <v>63.808</v>
      </c>
      <c r="BC165" s="7">
        <v>64.14</v>
      </c>
      <c r="BD165" s="7">
        <v>64.471999999999994</v>
      </c>
      <c r="BE165" s="7">
        <v>64.804000000000002</v>
      </c>
      <c r="BF165" s="7">
        <v>65.137</v>
      </c>
      <c r="BG165" s="7">
        <v>65.471000000000004</v>
      </c>
      <c r="BH165" s="7">
        <v>65.805999999999997</v>
      </c>
      <c r="BI165" s="7">
        <v>66.141000000000005</v>
      </c>
      <c r="BJ165" s="7">
        <v>66.477000000000004</v>
      </c>
      <c r="BK165" s="7">
        <v>66.813000000000002</v>
      </c>
      <c r="BL165" s="7">
        <v>67.150000000000006</v>
      </c>
    </row>
    <row r="166" spans="1:64">
      <c r="A166" s="7" t="s">
        <v>121</v>
      </c>
      <c r="B166" s="7" t="s">
        <v>747</v>
      </c>
      <c r="C166" s="7" t="s">
        <v>897</v>
      </c>
      <c r="D166" s="7" t="s">
        <v>898</v>
      </c>
      <c r="E166" s="7">
        <v>35.679000000000002</v>
      </c>
      <c r="F166" s="7">
        <v>37.682000000000002</v>
      </c>
      <c r="G166" s="7">
        <v>39.729999999999997</v>
      </c>
      <c r="H166" s="7">
        <v>41.055999999999997</v>
      </c>
      <c r="I166" s="7">
        <v>41.585000000000001</v>
      </c>
      <c r="J166" s="7">
        <v>42.113999999999997</v>
      </c>
      <c r="K166" s="7">
        <v>42.646999999999998</v>
      </c>
      <c r="L166" s="7">
        <v>43.180999999999997</v>
      </c>
      <c r="M166" s="7">
        <v>43.716999999999999</v>
      </c>
      <c r="N166" s="7">
        <v>44.335999999999999</v>
      </c>
      <c r="O166" s="7">
        <v>45.052</v>
      </c>
      <c r="P166" s="7">
        <v>45.77</v>
      </c>
      <c r="Q166" s="7">
        <v>46.491</v>
      </c>
      <c r="R166" s="7">
        <v>47.210999999999999</v>
      </c>
      <c r="S166" s="7">
        <v>47.933</v>
      </c>
      <c r="T166" s="7">
        <v>48.655999999999999</v>
      </c>
      <c r="U166" s="7">
        <v>49.381</v>
      </c>
      <c r="V166" s="7">
        <v>50.103000000000002</v>
      </c>
      <c r="W166" s="7">
        <v>50.826999999999998</v>
      </c>
      <c r="X166" s="7">
        <v>51.488</v>
      </c>
      <c r="Y166" s="7">
        <v>52.082999999999998</v>
      </c>
      <c r="Z166" s="7">
        <v>52.676000000000002</v>
      </c>
      <c r="AA166" s="7">
        <v>53.268000000000001</v>
      </c>
      <c r="AB166" s="7">
        <v>53.86</v>
      </c>
      <c r="AC166" s="7">
        <v>54.451999999999998</v>
      </c>
      <c r="AD166" s="7">
        <v>55.04</v>
      </c>
      <c r="AE166" s="7">
        <v>55.628</v>
      </c>
      <c r="AF166" s="7">
        <v>56.215000000000003</v>
      </c>
      <c r="AG166" s="7">
        <v>56.8</v>
      </c>
      <c r="AH166" s="7">
        <v>57.078000000000003</v>
      </c>
      <c r="AI166" s="7">
        <v>57.033000000000001</v>
      </c>
      <c r="AJ166" s="7">
        <v>56.987000000000002</v>
      </c>
      <c r="AK166" s="7">
        <v>56.942</v>
      </c>
      <c r="AL166" s="7">
        <v>56.896000000000001</v>
      </c>
      <c r="AM166" s="7">
        <v>56.850999999999999</v>
      </c>
      <c r="AN166" s="7">
        <v>56.805</v>
      </c>
      <c r="AO166" s="7">
        <v>56.76</v>
      </c>
      <c r="AP166" s="7">
        <v>56.713999999999999</v>
      </c>
      <c r="AQ166" s="7">
        <v>56.668999999999997</v>
      </c>
      <c r="AR166" s="7">
        <v>56.622999999999998</v>
      </c>
      <c r="AS166" s="7">
        <v>57.133000000000003</v>
      </c>
      <c r="AT166" s="7">
        <v>58.222000000000001</v>
      </c>
      <c r="AU166" s="7">
        <v>59.304000000000002</v>
      </c>
      <c r="AV166" s="7">
        <v>60.378</v>
      </c>
      <c r="AW166" s="7">
        <v>61.442999999999998</v>
      </c>
      <c r="AX166" s="7">
        <v>62.494</v>
      </c>
      <c r="AY166" s="7">
        <v>63.534999999999997</v>
      </c>
      <c r="AZ166" s="7">
        <v>64.563999999999993</v>
      </c>
      <c r="BA166" s="7">
        <v>65.581000000000003</v>
      </c>
      <c r="BB166" s="7">
        <v>66.58</v>
      </c>
      <c r="BC166" s="7">
        <v>67.566999999999993</v>
      </c>
      <c r="BD166" s="7">
        <v>67.962999999999994</v>
      </c>
      <c r="BE166" s="7">
        <v>68.03</v>
      </c>
      <c r="BF166" s="7">
        <v>68.096999999999994</v>
      </c>
      <c r="BG166" s="7">
        <v>68.162999999999997</v>
      </c>
      <c r="BH166" s="7">
        <v>68.23</v>
      </c>
      <c r="BI166" s="7">
        <v>68.296999999999997</v>
      </c>
      <c r="BJ166" s="7">
        <v>68.363</v>
      </c>
      <c r="BK166" s="7">
        <v>68.444999999999993</v>
      </c>
      <c r="BL166" s="7">
        <v>68.543000000000006</v>
      </c>
    </row>
    <row r="167" spans="1:64">
      <c r="A167" s="7" t="s">
        <v>748</v>
      </c>
      <c r="B167" s="7" t="s">
        <v>749</v>
      </c>
      <c r="C167" s="7" t="s">
        <v>897</v>
      </c>
      <c r="D167" s="7" t="s">
        <v>898</v>
      </c>
      <c r="E167" s="7">
        <v>51.219000000000001</v>
      </c>
      <c r="F167" s="7">
        <v>52.741</v>
      </c>
      <c r="G167" s="7">
        <v>54.26</v>
      </c>
      <c r="H167" s="7">
        <v>55.771000000000001</v>
      </c>
      <c r="I167" s="7">
        <v>57.274000000000001</v>
      </c>
      <c r="J167" s="7">
        <v>58.759</v>
      </c>
      <c r="K167" s="7">
        <v>60.231000000000002</v>
      </c>
      <c r="L167" s="7">
        <v>61.688000000000002</v>
      </c>
      <c r="M167" s="7">
        <v>64.591999999999999</v>
      </c>
      <c r="N167" s="7">
        <v>67.384</v>
      </c>
      <c r="O167" s="7">
        <v>70.061999999999998</v>
      </c>
      <c r="P167" s="7">
        <v>72.608999999999995</v>
      </c>
      <c r="Q167" s="7">
        <v>75.021000000000001</v>
      </c>
      <c r="R167" s="7">
        <v>77.28</v>
      </c>
      <c r="S167" s="7">
        <v>79.016000000000005</v>
      </c>
      <c r="T167" s="7">
        <v>80.554000000000002</v>
      </c>
      <c r="U167" s="7">
        <v>82.007000000000005</v>
      </c>
      <c r="V167" s="7">
        <v>83.37</v>
      </c>
      <c r="W167" s="7">
        <v>84.650999999999996</v>
      </c>
      <c r="X167" s="7">
        <v>85.85</v>
      </c>
      <c r="Y167" s="7">
        <v>86.784000000000006</v>
      </c>
      <c r="Z167" s="7">
        <v>87.117000000000004</v>
      </c>
      <c r="AA167" s="7">
        <v>87.444000000000003</v>
      </c>
      <c r="AB167" s="7">
        <v>87.763000000000005</v>
      </c>
      <c r="AC167" s="7">
        <v>88.075999999999993</v>
      </c>
      <c r="AD167" s="7">
        <v>88.381</v>
      </c>
      <c r="AE167" s="7">
        <v>88.679000000000002</v>
      </c>
      <c r="AF167" s="7">
        <v>88.971000000000004</v>
      </c>
      <c r="AG167" s="7">
        <v>89.257000000000005</v>
      </c>
      <c r="AH167" s="7">
        <v>89.534999999999997</v>
      </c>
      <c r="AI167" s="7">
        <v>89.730999999999995</v>
      </c>
      <c r="AJ167" s="7">
        <v>89.697000000000003</v>
      </c>
      <c r="AK167" s="7">
        <v>89.662000000000006</v>
      </c>
      <c r="AL167" s="7">
        <v>89.626999999999995</v>
      </c>
      <c r="AM167" s="7">
        <v>89.591999999999999</v>
      </c>
      <c r="AN167" s="7">
        <v>89.557000000000002</v>
      </c>
      <c r="AO167" s="7">
        <v>89.655000000000001</v>
      </c>
      <c r="AP167" s="7">
        <v>89.784000000000006</v>
      </c>
      <c r="AQ167" s="7">
        <v>89.912000000000006</v>
      </c>
      <c r="AR167" s="7">
        <v>90.037999999999997</v>
      </c>
      <c r="AS167" s="7">
        <v>90.152000000000001</v>
      </c>
      <c r="AT167" s="7">
        <v>90.234999999999999</v>
      </c>
      <c r="AU167" s="7">
        <v>90.316000000000003</v>
      </c>
      <c r="AV167" s="7">
        <v>90.397999999999996</v>
      </c>
      <c r="AW167" s="7">
        <v>90.477999999999994</v>
      </c>
      <c r="AX167" s="7">
        <v>90.558000000000007</v>
      </c>
      <c r="AY167" s="7">
        <v>90.638000000000005</v>
      </c>
      <c r="AZ167" s="7">
        <v>90.715999999999994</v>
      </c>
      <c r="BA167" s="7">
        <v>90.795000000000002</v>
      </c>
      <c r="BB167" s="7">
        <v>90.872</v>
      </c>
      <c r="BC167" s="7">
        <v>90.948999999999998</v>
      </c>
      <c r="BD167" s="7">
        <v>91.028000000000006</v>
      </c>
      <c r="BE167" s="7">
        <v>91.108000000000004</v>
      </c>
      <c r="BF167" s="7">
        <v>91.19</v>
      </c>
      <c r="BG167" s="7">
        <v>91.272999999999996</v>
      </c>
      <c r="BH167" s="7">
        <v>91.356999999999999</v>
      </c>
      <c r="BI167" s="7">
        <v>91.442999999999998</v>
      </c>
      <c r="BJ167" s="7">
        <v>91.53</v>
      </c>
      <c r="BK167" s="7">
        <v>91.617999999999995</v>
      </c>
      <c r="BL167" s="7">
        <v>91.707999999999998</v>
      </c>
    </row>
    <row r="168" spans="1:64">
      <c r="A168" s="7" t="s">
        <v>239</v>
      </c>
      <c r="B168" s="7" t="s">
        <v>750</v>
      </c>
      <c r="C168" s="7" t="s">
        <v>897</v>
      </c>
      <c r="D168" s="7" t="s">
        <v>898</v>
      </c>
      <c r="E168" s="7">
        <v>6.8680000000000003</v>
      </c>
      <c r="F168" s="7">
        <v>7.0510000000000002</v>
      </c>
      <c r="G168" s="7">
        <v>7.2460000000000004</v>
      </c>
      <c r="H168" s="7">
        <v>7.4450000000000003</v>
      </c>
      <c r="I168" s="7">
        <v>7.65</v>
      </c>
      <c r="J168" s="7">
        <v>7.86</v>
      </c>
      <c r="K168" s="7">
        <v>8.0749999999999993</v>
      </c>
      <c r="L168" s="7">
        <v>8.2959999999999994</v>
      </c>
      <c r="M168" s="7">
        <v>8.5220000000000002</v>
      </c>
      <c r="N168" s="7">
        <v>8.7530000000000001</v>
      </c>
      <c r="O168" s="7">
        <v>8.99</v>
      </c>
      <c r="P168" s="7">
        <v>9.298</v>
      </c>
      <c r="Q168" s="7">
        <v>9.6709999999999994</v>
      </c>
      <c r="R168" s="7">
        <v>10.055999999999999</v>
      </c>
      <c r="S168" s="7">
        <v>10.456</v>
      </c>
      <c r="T168" s="7">
        <v>10.869</v>
      </c>
      <c r="U168" s="7">
        <v>11.297000000000001</v>
      </c>
      <c r="V168" s="7">
        <v>11.739000000000001</v>
      </c>
      <c r="W168" s="7">
        <v>12.196999999999999</v>
      </c>
      <c r="X168" s="7">
        <v>12.669</v>
      </c>
      <c r="Y168" s="7">
        <v>13.157999999999999</v>
      </c>
      <c r="Z168" s="7">
        <v>14.051</v>
      </c>
      <c r="AA168" s="7">
        <v>15.035</v>
      </c>
      <c r="AB168" s="7">
        <v>16.074000000000002</v>
      </c>
      <c r="AC168" s="7">
        <v>17.172000000000001</v>
      </c>
      <c r="AD168" s="7">
        <v>18.326000000000001</v>
      </c>
      <c r="AE168" s="7">
        <v>19.541</v>
      </c>
      <c r="AF168" s="7">
        <v>20.815000000000001</v>
      </c>
      <c r="AG168" s="7">
        <v>22.152000000000001</v>
      </c>
      <c r="AH168" s="7">
        <v>23.545000000000002</v>
      </c>
      <c r="AI168" s="7">
        <v>25</v>
      </c>
      <c r="AJ168" s="7">
        <v>25.486999999999998</v>
      </c>
      <c r="AK168" s="7">
        <v>25.98</v>
      </c>
      <c r="AL168" s="7">
        <v>26.478999999999999</v>
      </c>
      <c r="AM168" s="7">
        <v>26.984000000000002</v>
      </c>
      <c r="AN168" s="7">
        <v>27.495000000000001</v>
      </c>
      <c r="AO168" s="7">
        <v>28.013000000000002</v>
      </c>
      <c r="AP168" s="7">
        <v>28.535</v>
      </c>
      <c r="AQ168" s="7">
        <v>28.742000000000001</v>
      </c>
      <c r="AR168" s="7">
        <v>28.92</v>
      </c>
      <c r="AS168" s="7">
        <v>29.097999999999999</v>
      </c>
      <c r="AT168" s="7">
        <v>29.277000000000001</v>
      </c>
      <c r="AU168" s="7">
        <v>29.457000000000001</v>
      </c>
      <c r="AV168" s="7">
        <v>29.637</v>
      </c>
      <c r="AW168" s="7">
        <v>29.818000000000001</v>
      </c>
      <c r="AX168" s="7">
        <v>29.998999999999999</v>
      </c>
      <c r="AY168" s="7">
        <v>30.181999999999999</v>
      </c>
      <c r="AZ168" s="7">
        <v>30.364000000000001</v>
      </c>
      <c r="BA168" s="7">
        <v>30.832000000000001</v>
      </c>
      <c r="BB168" s="7">
        <v>31.327999999999999</v>
      </c>
      <c r="BC168" s="7">
        <v>31.83</v>
      </c>
      <c r="BD168" s="7">
        <v>32.335999999999999</v>
      </c>
      <c r="BE168" s="7">
        <v>32.845999999999997</v>
      </c>
      <c r="BF168" s="7">
        <v>33.36</v>
      </c>
      <c r="BG168" s="7">
        <v>33.878</v>
      </c>
      <c r="BH168" s="7">
        <v>34.4</v>
      </c>
      <c r="BI168" s="7">
        <v>34.926000000000002</v>
      </c>
      <c r="BJ168" s="7">
        <v>35.454999999999998</v>
      </c>
      <c r="BK168" s="7">
        <v>35.988</v>
      </c>
      <c r="BL168" s="7">
        <v>36.527999999999999</v>
      </c>
    </row>
    <row r="169" spans="1:64">
      <c r="A169" s="7" t="s">
        <v>220</v>
      </c>
      <c r="B169" s="7" t="s">
        <v>751</v>
      </c>
      <c r="C169" s="7" t="s">
        <v>897</v>
      </c>
      <c r="D169" s="7" t="s">
        <v>898</v>
      </c>
      <c r="E169" s="7">
        <v>6.88</v>
      </c>
      <c r="F169" s="7">
        <v>7.4349999999999996</v>
      </c>
      <c r="G169" s="7">
        <v>8.0310000000000006</v>
      </c>
      <c r="H169" s="7">
        <v>8.6709999999999994</v>
      </c>
      <c r="I169" s="7">
        <v>9.3569999999999993</v>
      </c>
      <c r="J169" s="7">
        <v>10.09</v>
      </c>
      <c r="K169" s="7">
        <v>10.874000000000001</v>
      </c>
      <c r="L169" s="7">
        <v>11.712</v>
      </c>
      <c r="M169" s="7">
        <v>12.606</v>
      </c>
      <c r="N169" s="7">
        <v>13.554</v>
      </c>
      <c r="O169" s="7">
        <v>14.564</v>
      </c>
      <c r="P169" s="7">
        <v>15.635999999999999</v>
      </c>
      <c r="Q169" s="7">
        <v>16.773</v>
      </c>
      <c r="R169" s="7">
        <v>17.971</v>
      </c>
      <c r="S169" s="7">
        <v>19.236999999999998</v>
      </c>
      <c r="T169" s="7">
        <v>20.568999999999999</v>
      </c>
      <c r="U169" s="7">
        <v>21.971</v>
      </c>
      <c r="V169" s="7">
        <v>23.327000000000002</v>
      </c>
      <c r="W169" s="7">
        <v>24.626999999999999</v>
      </c>
      <c r="X169" s="7">
        <v>25.975000000000001</v>
      </c>
      <c r="Y169" s="7">
        <v>27.370999999999999</v>
      </c>
      <c r="Z169" s="7">
        <v>28.81</v>
      </c>
      <c r="AA169" s="7">
        <v>30.295000000000002</v>
      </c>
      <c r="AB169" s="7">
        <v>31.821999999999999</v>
      </c>
      <c r="AC169" s="7">
        <v>33.390999999999998</v>
      </c>
      <c r="AD169" s="7">
        <v>34.994</v>
      </c>
      <c r="AE169" s="7">
        <v>36.634</v>
      </c>
      <c r="AF169" s="7">
        <v>38.305</v>
      </c>
      <c r="AG169" s="7">
        <v>39.57</v>
      </c>
      <c r="AH169" s="7">
        <v>39.447000000000003</v>
      </c>
      <c r="AI169" s="7">
        <v>39.323</v>
      </c>
      <c r="AJ169" s="7">
        <v>39.198999999999998</v>
      </c>
      <c r="AK169" s="7">
        <v>39.075000000000003</v>
      </c>
      <c r="AL169" s="7">
        <v>38.951999999999998</v>
      </c>
      <c r="AM169" s="7">
        <v>38.829000000000001</v>
      </c>
      <c r="AN169" s="7">
        <v>38.704999999999998</v>
      </c>
      <c r="AO169" s="7">
        <v>38.582000000000001</v>
      </c>
      <c r="AP169" s="7">
        <v>38.459000000000003</v>
      </c>
      <c r="AQ169" s="7">
        <v>38.337000000000003</v>
      </c>
      <c r="AR169" s="7">
        <v>38.213999999999999</v>
      </c>
      <c r="AS169" s="7">
        <v>38.091000000000001</v>
      </c>
      <c r="AT169" s="7">
        <v>38.616</v>
      </c>
      <c r="AU169" s="7">
        <v>39.479999999999997</v>
      </c>
      <c r="AV169" s="7">
        <v>40.350999999999999</v>
      </c>
      <c r="AW169" s="7">
        <v>41.228999999999999</v>
      </c>
      <c r="AX169" s="7">
        <v>42.110999999999997</v>
      </c>
      <c r="AY169" s="7">
        <v>42.997999999999998</v>
      </c>
      <c r="AZ169" s="7">
        <v>43.89</v>
      </c>
      <c r="BA169" s="7">
        <v>44.787999999999997</v>
      </c>
      <c r="BB169" s="7">
        <v>45.686</v>
      </c>
      <c r="BC169" s="7">
        <v>46.588000000000001</v>
      </c>
      <c r="BD169" s="7">
        <v>47.493000000000002</v>
      </c>
      <c r="BE169" s="7">
        <v>48.4</v>
      </c>
      <c r="BF169" s="7">
        <v>49.305999999999997</v>
      </c>
      <c r="BG169" s="7">
        <v>50.203000000000003</v>
      </c>
      <c r="BH169" s="7">
        <v>51.088999999999999</v>
      </c>
      <c r="BI169" s="7">
        <v>51.962000000000003</v>
      </c>
      <c r="BJ169" s="7">
        <v>52.823999999999998</v>
      </c>
      <c r="BK169" s="7">
        <v>53.671999999999997</v>
      </c>
      <c r="BL169" s="7">
        <v>54.506999999999998</v>
      </c>
    </row>
    <row r="170" spans="1:64">
      <c r="A170" s="7" t="s">
        <v>84</v>
      </c>
      <c r="B170" s="7" t="s">
        <v>752</v>
      </c>
      <c r="C170" s="7" t="s">
        <v>897</v>
      </c>
      <c r="D170" s="7" t="s">
        <v>898</v>
      </c>
      <c r="E170" s="7">
        <v>35.110999999999997</v>
      </c>
      <c r="F170" s="7">
        <v>35.829000000000001</v>
      </c>
      <c r="G170" s="7">
        <v>36.555</v>
      </c>
      <c r="H170" s="7">
        <v>37.286000000000001</v>
      </c>
      <c r="I170" s="7">
        <v>38.024999999999999</v>
      </c>
      <c r="J170" s="7">
        <v>38.767000000000003</v>
      </c>
      <c r="K170" s="7">
        <v>39.515999999999998</v>
      </c>
      <c r="L170" s="7">
        <v>40.268999999999998</v>
      </c>
      <c r="M170" s="7">
        <v>41.027999999999999</v>
      </c>
      <c r="N170" s="7">
        <v>41.79</v>
      </c>
      <c r="O170" s="7">
        <v>42.555999999999997</v>
      </c>
      <c r="P170" s="7">
        <v>43.326000000000001</v>
      </c>
      <c r="Q170" s="7">
        <v>44.1</v>
      </c>
      <c r="R170" s="7">
        <v>43.881</v>
      </c>
      <c r="S170" s="7">
        <v>43.661999999999999</v>
      </c>
      <c r="T170" s="7">
        <v>43.442999999999998</v>
      </c>
      <c r="U170" s="7">
        <v>43.223999999999997</v>
      </c>
      <c r="V170" s="7">
        <v>43.005000000000003</v>
      </c>
      <c r="W170" s="7">
        <v>42.786999999999999</v>
      </c>
      <c r="X170" s="7">
        <v>42.569000000000003</v>
      </c>
      <c r="Y170" s="7">
        <v>42.350999999999999</v>
      </c>
      <c r="Z170" s="7">
        <v>42.134</v>
      </c>
      <c r="AA170" s="7">
        <v>41.917000000000002</v>
      </c>
      <c r="AB170" s="7">
        <v>41.701000000000001</v>
      </c>
      <c r="AC170" s="7">
        <v>42.012</v>
      </c>
      <c r="AD170" s="7">
        <v>42.325000000000003</v>
      </c>
      <c r="AE170" s="7">
        <v>42.639000000000003</v>
      </c>
      <c r="AF170" s="7">
        <v>42.953000000000003</v>
      </c>
      <c r="AG170" s="7">
        <v>43.268999999999998</v>
      </c>
      <c r="AH170" s="7">
        <v>43.584000000000003</v>
      </c>
      <c r="AI170" s="7">
        <v>43.9</v>
      </c>
      <c r="AJ170" s="7">
        <v>43.777000000000001</v>
      </c>
      <c r="AK170" s="7">
        <v>43.652999999999999</v>
      </c>
      <c r="AL170" s="7">
        <v>43.53</v>
      </c>
      <c r="AM170" s="7">
        <v>43.406999999999996</v>
      </c>
      <c r="AN170" s="7">
        <v>43.283999999999999</v>
      </c>
      <c r="AO170" s="7">
        <v>43.161000000000001</v>
      </c>
      <c r="AP170" s="7">
        <v>43.037999999999997</v>
      </c>
      <c r="AQ170" s="7">
        <v>42.915999999999997</v>
      </c>
      <c r="AR170" s="7">
        <v>42.792999999999999</v>
      </c>
      <c r="AS170" s="7">
        <v>42.67</v>
      </c>
      <c r="AT170" s="7">
        <v>42.558999999999997</v>
      </c>
      <c r="AU170" s="7">
        <v>42.447000000000003</v>
      </c>
      <c r="AV170" s="7">
        <v>42.335000000000001</v>
      </c>
      <c r="AW170" s="7">
        <v>42.222999999999999</v>
      </c>
      <c r="AX170" s="7">
        <v>42.112000000000002</v>
      </c>
      <c r="AY170" s="7">
        <v>42</v>
      </c>
      <c r="AZ170" s="7">
        <v>41.889000000000003</v>
      </c>
      <c r="BA170" s="7">
        <v>41.777000000000001</v>
      </c>
      <c r="BB170" s="7">
        <v>41.665999999999997</v>
      </c>
      <c r="BC170" s="7">
        <v>41.555</v>
      </c>
      <c r="BD170" s="7">
        <v>41.444000000000003</v>
      </c>
      <c r="BE170" s="7">
        <v>41.332000000000001</v>
      </c>
      <c r="BF170" s="7">
        <v>41.222000000000001</v>
      </c>
      <c r="BG170" s="7">
        <v>41.110999999999997</v>
      </c>
      <c r="BH170" s="7">
        <v>41</v>
      </c>
      <c r="BI170" s="7">
        <v>40.909999999999997</v>
      </c>
      <c r="BJ170" s="7">
        <v>40.841000000000001</v>
      </c>
      <c r="BK170" s="7">
        <v>40.792999999999999</v>
      </c>
      <c r="BL170" s="7">
        <v>40.765999999999998</v>
      </c>
    </row>
    <row r="171" spans="1:64">
      <c r="A171" s="7" t="s">
        <v>207</v>
      </c>
      <c r="B171" s="7" t="s">
        <v>753</v>
      </c>
      <c r="C171" s="7" t="s">
        <v>897</v>
      </c>
      <c r="D171" s="7" t="s">
        <v>898</v>
      </c>
      <c r="E171" s="7">
        <v>4.3899999999999997</v>
      </c>
      <c r="F171" s="7">
        <v>4.4889999999999999</v>
      </c>
      <c r="G171" s="7">
        <v>4.59</v>
      </c>
      <c r="H171" s="7">
        <v>4.694</v>
      </c>
      <c r="I171" s="7">
        <v>4.8</v>
      </c>
      <c r="J171" s="7">
        <v>4.9080000000000004</v>
      </c>
      <c r="K171" s="7">
        <v>5.0179999999999998</v>
      </c>
      <c r="L171" s="7">
        <v>5.2489999999999997</v>
      </c>
      <c r="M171" s="7">
        <v>5.5049999999999999</v>
      </c>
      <c r="N171" s="7">
        <v>5.7729999999999997</v>
      </c>
      <c r="O171" s="7">
        <v>6.0529999999999999</v>
      </c>
      <c r="P171" s="7">
        <v>6.3449999999999998</v>
      </c>
      <c r="Q171" s="7">
        <v>6.6509999999999998</v>
      </c>
      <c r="R171" s="7">
        <v>6.97</v>
      </c>
      <c r="S171" s="7">
        <v>7.3040000000000003</v>
      </c>
      <c r="T171" s="7">
        <v>7.6520000000000001</v>
      </c>
      <c r="U171" s="7">
        <v>8.0150000000000006</v>
      </c>
      <c r="V171" s="7">
        <v>8.3940000000000001</v>
      </c>
      <c r="W171" s="7">
        <v>8.6359999999999992</v>
      </c>
      <c r="X171" s="7">
        <v>8.8409999999999993</v>
      </c>
      <c r="Y171" s="7">
        <v>9.0500000000000007</v>
      </c>
      <c r="Z171" s="7">
        <v>9.2629999999999999</v>
      </c>
      <c r="AA171" s="7">
        <v>9.4809999999999999</v>
      </c>
      <c r="AB171" s="7">
        <v>9.7040000000000006</v>
      </c>
      <c r="AC171" s="7">
        <v>9.9309999999999992</v>
      </c>
      <c r="AD171" s="7">
        <v>10.163</v>
      </c>
      <c r="AE171" s="7">
        <v>10.4</v>
      </c>
      <c r="AF171" s="7">
        <v>10.641</v>
      </c>
      <c r="AG171" s="7">
        <v>10.933999999999999</v>
      </c>
      <c r="AH171" s="7">
        <v>11.243</v>
      </c>
      <c r="AI171" s="7">
        <v>11.56</v>
      </c>
      <c r="AJ171" s="7">
        <v>11.885</v>
      </c>
      <c r="AK171" s="7">
        <v>12.218</v>
      </c>
      <c r="AL171" s="7">
        <v>12.558</v>
      </c>
      <c r="AM171" s="7">
        <v>12.907</v>
      </c>
      <c r="AN171" s="7">
        <v>13.263</v>
      </c>
      <c r="AO171" s="7">
        <v>13.629</v>
      </c>
      <c r="AP171" s="7">
        <v>14.002000000000001</v>
      </c>
      <c r="AQ171" s="7">
        <v>14.384</v>
      </c>
      <c r="AR171" s="7">
        <v>14.522</v>
      </c>
      <c r="AS171" s="7">
        <v>14.61</v>
      </c>
      <c r="AT171" s="7">
        <v>14.698</v>
      </c>
      <c r="AU171" s="7">
        <v>14.786</v>
      </c>
      <c r="AV171" s="7">
        <v>14.875</v>
      </c>
      <c r="AW171" s="7">
        <v>14.964</v>
      </c>
      <c r="AX171" s="7">
        <v>15.054</v>
      </c>
      <c r="AY171" s="7">
        <v>15.144</v>
      </c>
      <c r="AZ171" s="7">
        <v>15.234999999999999</v>
      </c>
      <c r="BA171" s="7">
        <v>15.326000000000001</v>
      </c>
      <c r="BB171" s="7">
        <v>15.429</v>
      </c>
      <c r="BC171" s="7">
        <v>15.544</v>
      </c>
      <c r="BD171" s="7">
        <v>15.672000000000001</v>
      </c>
      <c r="BE171" s="7">
        <v>15.811999999999999</v>
      </c>
      <c r="BF171" s="7">
        <v>15.965999999999999</v>
      </c>
      <c r="BG171" s="7">
        <v>16.132000000000001</v>
      </c>
      <c r="BH171" s="7">
        <v>16.312999999999999</v>
      </c>
      <c r="BI171" s="7">
        <v>16.506</v>
      </c>
      <c r="BJ171" s="7">
        <v>16.713999999999999</v>
      </c>
      <c r="BK171" s="7">
        <v>16.937000000000001</v>
      </c>
      <c r="BL171" s="7">
        <v>17.173999999999999</v>
      </c>
    </row>
    <row r="172" spans="1:64">
      <c r="A172" s="7" t="s">
        <v>330</v>
      </c>
      <c r="B172" s="7" t="s">
        <v>754</v>
      </c>
      <c r="C172" s="7" t="s">
        <v>897</v>
      </c>
      <c r="D172" s="7" t="s">
        <v>898</v>
      </c>
      <c r="E172" s="7">
        <v>26.597999999999999</v>
      </c>
      <c r="F172" s="7">
        <v>27.241</v>
      </c>
      <c r="G172" s="7">
        <v>27.895</v>
      </c>
      <c r="H172" s="7">
        <v>28.558</v>
      </c>
      <c r="I172" s="7">
        <v>29.231999999999999</v>
      </c>
      <c r="J172" s="7">
        <v>29.913</v>
      </c>
      <c r="K172" s="7">
        <v>30.603999999999999</v>
      </c>
      <c r="L172" s="7">
        <v>31.303999999999998</v>
      </c>
      <c r="M172" s="7">
        <v>32.012999999999998</v>
      </c>
      <c r="N172" s="7">
        <v>32.728999999999999</v>
      </c>
      <c r="O172" s="7">
        <v>33.454000000000001</v>
      </c>
      <c r="P172" s="7">
        <v>34.271000000000001</v>
      </c>
      <c r="Q172" s="7">
        <v>35.103999999999999</v>
      </c>
      <c r="R172" s="7">
        <v>35.944000000000003</v>
      </c>
      <c r="S172" s="7">
        <v>36.793999999999997</v>
      </c>
      <c r="T172" s="7">
        <v>37.652000000000001</v>
      </c>
      <c r="U172" s="7">
        <v>38.518999999999998</v>
      </c>
      <c r="V172" s="7">
        <v>39.390999999999998</v>
      </c>
      <c r="W172" s="7">
        <v>40.271000000000001</v>
      </c>
      <c r="X172" s="7">
        <v>41.158000000000001</v>
      </c>
      <c r="Y172" s="7">
        <v>42.043999999999997</v>
      </c>
      <c r="Z172" s="7">
        <v>42.807000000000002</v>
      </c>
      <c r="AA172" s="7">
        <v>43.573999999999998</v>
      </c>
      <c r="AB172" s="7">
        <v>44.344999999999999</v>
      </c>
      <c r="AC172" s="7">
        <v>45.119</v>
      </c>
      <c r="AD172" s="7">
        <v>45.893000000000001</v>
      </c>
      <c r="AE172" s="7">
        <v>46.670999999999999</v>
      </c>
      <c r="AF172" s="7">
        <v>47.45</v>
      </c>
      <c r="AG172" s="7">
        <v>48.231999999999999</v>
      </c>
      <c r="AH172" s="7">
        <v>49.012</v>
      </c>
      <c r="AI172" s="7">
        <v>49.793999999999997</v>
      </c>
      <c r="AJ172" s="7">
        <v>50.576000000000001</v>
      </c>
      <c r="AK172" s="7">
        <v>51.814</v>
      </c>
      <c r="AL172" s="7">
        <v>53.109000000000002</v>
      </c>
      <c r="AM172" s="7">
        <v>54.402000000000001</v>
      </c>
      <c r="AN172" s="7">
        <v>55.688000000000002</v>
      </c>
      <c r="AO172" s="7">
        <v>56.969000000000001</v>
      </c>
      <c r="AP172" s="7">
        <v>58.237000000000002</v>
      </c>
      <c r="AQ172" s="7">
        <v>59.496000000000002</v>
      </c>
      <c r="AR172" s="7">
        <v>60.741999999999997</v>
      </c>
      <c r="AS172" s="7">
        <v>61.976999999999997</v>
      </c>
      <c r="AT172" s="7">
        <v>62.921999999999997</v>
      </c>
      <c r="AU172" s="7">
        <v>63.856000000000002</v>
      </c>
      <c r="AV172" s="7">
        <v>64.78</v>
      </c>
      <c r="AW172" s="7">
        <v>65.694000000000003</v>
      </c>
      <c r="AX172" s="7">
        <v>66.593999999999994</v>
      </c>
      <c r="AY172" s="7">
        <v>67.483000000000004</v>
      </c>
      <c r="AZ172" s="7">
        <v>68.36</v>
      </c>
      <c r="BA172" s="7">
        <v>69.224999999999994</v>
      </c>
      <c r="BB172" s="7">
        <v>70.075000000000003</v>
      </c>
      <c r="BC172" s="7">
        <v>70.912000000000006</v>
      </c>
      <c r="BD172" s="7">
        <v>71.608999999999995</v>
      </c>
      <c r="BE172" s="7">
        <v>72.275000000000006</v>
      </c>
      <c r="BF172" s="7">
        <v>72.930000000000007</v>
      </c>
      <c r="BG172" s="7">
        <v>73.576999999999998</v>
      </c>
      <c r="BH172" s="7">
        <v>74.212999999999994</v>
      </c>
      <c r="BI172" s="7">
        <v>74.84</v>
      </c>
      <c r="BJ172" s="7">
        <v>75.447000000000003</v>
      </c>
      <c r="BK172" s="7">
        <v>76.036000000000001</v>
      </c>
      <c r="BL172" s="7">
        <v>76.606999999999999</v>
      </c>
    </row>
    <row r="173" spans="1:64">
      <c r="A173" s="7" t="s">
        <v>755</v>
      </c>
      <c r="B173" s="7" t="s">
        <v>756</v>
      </c>
      <c r="C173" s="7" t="s">
        <v>897</v>
      </c>
      <c r="D173" s="7" t="s">
        <v>898</v>
      </c>
      <c r="E173" s="7">
        <v>69.918402559219203</v>
      </c>
      <c r="F173" s="7">
        <v>70.319545239657003</v>
      </c>
      <c r="G173" s="7">
        <v>70.739783711974596</v>
      </c>
      <c r="H173" s="7">
        <v>71.156365413915793</v>
      </c>
      <c r="I173" s="7">
        <v>71.569387653961002</v>
      </c>
      <c r="J173" s="7">
        <v>71.978717639632805</v>
      </c>
      <c r="K173" s="7">
        <v>72.382615704863397</v>
      </c>
      <c r="L173" s="7">
        <v>72.762198434135101</v>
      </c>
      <c r="M173" s="7">
        <v>73.138549690071898</v>
      </c>
      <c r="N173" s="7">
        <v>73.511223901608403</v>
      </c>
      <c r="O173" s="7">
        <v>73.801657900199203</v>
      </c>
      <c r="P173" s="7">
        <v>73.856126346165098</v>
      </c>
      <c r="Q173" s="7">
        <v>73.853860546946393</v>
      </c>
      <c r="R173" s="7">
        <v>73.851828340408105</v>
      </c>
      <c r="S173" s="7">
        <v>73.850128515901304</v>
      </c>
      <c r="T173" s="7">
        <v>73.8483048670236</v>
      </c>
      <c r="U173" s="7">
        <v>73.847437950320398</v>
      </c>
      <c r="V173" s="7">
        <v>73.860581008891998</v>
      </c>
      <c r="W173" s="7">
        <v>73.872447487129705</v>
      </c>
      <c r="X173" s="7">
        <v>73.885126972156399</v>
      </c>
      <c r="Y173" s="7">
        <v>73.931126700019107</v>
      </c>
      <c r="Z173" s="7">
        <v>74.073451535736694</v>
      </c>
      <c r="AA173" s="7">
        <v>74.226761912831904</v>
      </c>
      <c r="AB173" s="7">
        <v>74.379726446523804</v>
      </c>
      <c r="AC173" s="7">
        <v>74.530800750603603</v>
      </c>
      <c r="AD173" s="7">
        <v>74.681692405591306</v>
      </c>
      <c r="AE173" s="7">
        <v>74.831574338942303</v>
      </c>
      <c r="AF173" s="7">
        <v>74.968541378973299</v>
      </c>
      <c r="AG173" s="7">
        <v>75.105364666793406</v>
      </c>
      <c r="AH173" s="7">
        <v>75.240901457142002</v>
      </c>
      <c r="AI173" s="7">
        <v>75.433269385553004</v>
      </c>
      <c r="AJ173" s="7">
        <v>75.797772406075097</v>
      </c>
      <c r="AK173" s="7">
        <v>76.180573988674695</v>
      </c>
      <c r="AL173" s="7">
        <v>76.558780800762605</v>
      </c>
      <c r="AM173" s="7">
        <v>76.933192840677805</v>
      </c>
      <c r="AN173" s="7">
        <v>77.303026135341995</v>
      </c>
      <c r="AO173" s="7">
        <v>77.671684439596604</v>
      </c>
      <c r="AP173" s="7">
        <v>78.045205394843094</v>
      </c>
      <c r="AQ173" s="7">
        <v>78.415493191279097</v>
      </c>
      <c r="AR173" s="7">
        <v>78.781669010620305</v>
      </c>
      <c r="AS173" s="7">
        <v>79.102424122048006</v>
      </c>
      <c r="AT173" s="7">
        <v>79.294641842874896</v>
      </c>
      <c r="AU173" s="7">
        <v>79.460142428170002</v>
      </c>
      <c r="AV173" s="7">
        <v>79.6247761798829</v>
      </c>
      <c r="AW173" s="7">
        <v>79.789293363425003</v>
      </c>
      <c r="AX173" s="7">
        <v>79.951009223020094</v>
      </c>
      <c r="AY173" s="7">
        <v>80.1140965269405</v>
      </c>
      <c r="AZ173" s="7">
        <v>80.285329905122694</v>
      </c>
      <c r="BA173" s="7">
        <v>80.455579594524394</v>
      </c>
      <c r="BB173" s="7">
        <v>80.624752343842999</v>
      </c>
      <c r="BC173" s="7">
        <v>80.791985955911898</v>
      </c>
      <c r="BD173" s="7">
        <v>80.9626434708033</v>
      </c>
      <c r="BE173" s="7">
        <v>81.124301933338103</v>
      </c>
      <c r="BF173" s="7">
        <v>81.290372559875905</v>
      </c>
      <c r="BG173" s="7">
        <v>81.459866373410193</v>
      </c>
      <c r="BH173" s="7">
        <v>81.633082649572401</v>
      </c>
      <c r="BI173" s="7">
        <v>81.808750671795295</v>
      </c>
      <c r="BJ173" s="7">
        <v>81.989617370468594</v>
      </c>
      <c r="BK173" s="7">
        <v>82.173045483989</v>
      </c>
      <c r="BL173" s="7">
        <v>82.361694087517805</v>
      </c>
    </row>
    <row r="174" spans="1:64">
      <c r="A174" s="7" t="s">
        <v>247</v>
      </c>
      <c r="B174" s="7" t="s">
        <v>757</v>
      </c>
      <c r="C174" s="7" t="s">
        <v>897</v>
      </c>
      <c r="D174" s="7" t="s">
        <v>898</v>
      </c>
      <c r="E174" s="7">
        <v>17.908999999999999</v>
      </c>
      <c r="F174" s="7">
        <v>18.334</v>
      </c>
      <c r="G174" s="7">
        <v>18.748000000000001</v>
      </c>
      <c r="H174" s="7">
        <v>19.170000000000002</v>
      </c>
      <c r="I174" s="7">
        <v>19.600000000000001</v>
      </c>
      <c r="J174" s="7">
        <v>20.035</v>
      </c>
      <c r="K174" s="7">
        <v>20.478000000000002</v>
      </c>
      <c r="L174" s="7">
        <v>20.928999999999998</v>
      </c>
      <c r="M174" s="7">
        <v>21.387</v>
      </c>
      <c r="N174" s="7">
        <v>21.852</v>
      </c>
      <c r="O174" s="7">
        <v>22.292000000000002</v>
      </c>
      <c r="P174" s="7">
        <v>22.559000000000001</v>
      </c>
      <c r="Q174" s="7">
        <v>22.829000000000001</v>
      </c>
      <c r="R174" s="7">
        <v>23.1</v>
      </c>
      <c r="S174" s="7">
        <v>23.373999999999999</v>
      </c>
      <c r="T174" s="7">
        <v>23.651</v>
      </c>
      <c r="U174" s="7">
        <v>23.928999999999998</v>
      </c>
      <c r="V174" s="7">
        <v>24.21</v>
      </c>
      <c r="W174" s="7">
        <v>24.492999999999999</v>
      </c>
      <c r="X174" s="7">
        <v>24.777999999999999</v>
      </c>
      <c r="Y174" s="7">
        <v>25.065999999999999</v>
      </c>
      <c r="Z174" s="7">
        <v>25.355</v>
      </c>
      <c r="AA174" s="7">
        <v>25.611000000000001</v>
      </c>
      <c r="AB174" s="7">
        <v>25.861000000000001</v>
      </c>
      <c r="AC174" s="7">
        <v>26.113</v>
      </c>
      <c r="AD174" s="7">
        <v>26.366</v>
      </c>
      <c r="AE174" s="7">
        <v>26.620999999999999</v>
      </c>
      <c r="AF174" s="7">
        <v>26.876999999999999</v>
      </c>
      <c r="AG174" s="7">
        <v>27.135999999999999</v>
      </c>
      <c r="AH174" s="7">
        <v>27.395</v>
      </c>
      <c r="AI174" s="7">
        <v>27.655999999999999</v>
      </c>
      <c r="AJ174" s="7">
        <v>27.919</v>
      </c>
      <c r="AK174" s="7">
        <v>28.335999999999999</v>
      </c>
      <c r="AL174" s="7">
        <v>28.823</v>
      </c>
      <c r="AM174" s="7">
        <v>29.315999999999999</v>
      </c>
      <c r="AN174" s="7">
        <v>29.812999999999999</v>
      </c>
      <c r="AO174" s="7">
        <v>30.315999999999999</v>
      </c>
      <c r="AP174" s="7">
        <v>30.823</v>
      </c>
      <c r="AQ174" s="7">
        <v>31.335000000000001</v>
      </c>
      <c r="AR174" s="7">
        <v>31.850999999999999</v>
      </c>
      <c r="AS174" s="7">
        <v>32.372999999999998</v>
      </c>
      <c r="AT174" s="7">
        <v>32.898000000000003</v>
      </c>
      <c r="AU174" s="7">
        <v>33.765999999999998</v>
      </c>
      <c r="AV174" s="7">
        <v>34.709000000000003</v>
      </c>
      <c r="AW174" s="7">
        <v>35.665999999999997</v>
      </c>
      <c r="AX174" s="7">
        <v>36.631999999999998</v>
      </c>
      <c r="AY174" s="7">
        <v>37.61</v>
      </c>
      <c r="AZ174" s="7">
        <v>38.597999999999999</v>
      </c>
      <c r="BA174" s="7">
        <v>39.597000000000001</v>
      </c>
      <c r="BB174" s="7">
        <v>40.600999999999999</v>
      </c>
      <c r="BC174" s="7">
        <v>41.616</v>
      </c>
      <c r="BD174" s="7">
        <v>42.637</v>
      </c>
      <c r="BE174" s="7">
        <v>43.692999999999998</v>
      </c>
      <c r="BF174" s="7">
        <v>44.756</v>
      </c>
      <c r="BG174" s="7">
        <v>45.826000000000001</v>
      </c>
      <c r="BH174" s="7">
        <v>46.9</v>
      </c>
      <c r="BI174" s="7">
        <v>47.960999999999999</v>
      </c>
      <c r="BJ174" s="7">
        <v>49.005000000000003</v>
      </c>
      <c r="BK174" s="7">
        <v>50.031999999999996</v>
      </c>
      <c r="BL174" s="7">
        <v>51.042000000000002</v>
      </c>
    </row>
    <row r="175" spans="1:64">
      <c r="A175" s="7" t="s">
        <v>63</v>
      </c>
      <c r="B175" s="7" t="s">
        <v>758</v>
      </c>
      <c r="C175" s="7" t="s">
        <v>897</v>
      </c>
      <c r="D175" s="7" t="s">
        <v>898</v>
      </c>
      <c r="E175" s="7">
        <v>37.36</v>
      </c>
      <c r="F175" s="7">
        <v>38.780999999999999</v>
      </c>
      <c r="G175" s="7">
        <v>40.223999999999997</v>
      </c>
      <c r="H175" s="7">
        <v>41.683999999999997</v>
      </c>
      <c r="I175" s="7">
        <v>43.161000000000001</v>
      </c>
      <c r="J175" s="7">
        <v>44.646000000000001</v>
      </c>
      <c r="K175" s="7">
        <v>46.142000000000003</v>
      </c>
      <c r="L175" s="7">
        <v>47.646000000000001</v>
      </c>
      <c r="M175" s="7">
        <v>49.155999999999999</v>
      </c>
      <c r="N175" s="7">
        <v>50.442</v>
      </c>
      <c r="O175" s="7">
        <v>51.231999999999999</v>
      </c>
      <c r="P175" s="7">
        <v>52.021999999999998</v>
      </c>
      <c r="Q175" s="7">
        <v>52.811</v>
      </c>
      <c r="R175" s="7">
        <v>53.597000000000001</v>
      </c>
      <c r="S175" s="7">
        <v>54.381999999999998</v>
      </c>
      <c r="T175" s="7">
        <v>55.164999999999999</v>
      </c>
      <c r="U175" s="7">
        <v>55.872999999999998</v>
      </c>
      <c r="V175" s="7">
        <v>56.262</v>
      </c>
      <c r="W175" s="7">
        <v>56.651000000000003</v>
      </c>
      <c r="X175" s="7">
        <v>57.039000000000001</v>
      </c>
      <c r="Y175" s="7">
        <v>57.426000000000002</v>
      </c>
      <c r="Z175" s="7">
        <v>57.811999999999998</v>
      </c>
      <c r="AA175" s="7">
        <v>58.197000000000003</v>
      </c>
      <c r="AB175" s="7">
        <v>58.531999999999996</v>
      </c>
      <c r="AC175" s="7">
        <v>58.683</v>
      </c>
      <c r="AD175" s="7">
        <v>58.834000000000003</v>
      </c>
      <c r="AE175" s="7">
        <v>58.984999999999999</v>
      </c>
      <c r="AF175" s="7">
        <v>59.134999999999998</v>
      </c>
      <c r="AG175" s="7">
        <v>59.286000000000001</v>
      </c>
      <c r="AH175" s="7">
        <v>59.433999999999997</v>
      </c>
      <c r="AI175" s="7">
        <v>59.576999999999998</v>
      </c>
      <c r="AJ175" s="7">
        <v>59.719000000000001</v>
      </c>
      <c r="AK175" s="7">
        <v>59.862000000000002</v>
      </c>
      <c r="AL175" s="7">
        <v>60.003999999999998</v>
      </c>
      <c r="AM175" s="7">
        <v>60.146000000000001</v>
      </c>
      <c r="AN175" s="7">
        <v>60.287999999999997</v>
      </c>
      <c r="AO175" s="7">
        <v>60.475000000000001</v>
      </c>
      <c r="AP175" s="7">
        <v>60.838000000000001</v>
      </c>
      <c r="AQ175" s="7">
        <v>61.198999999999998</v>
      </c>
      <c r="AR175" s="7">
        <v>61.558999999999997</v>
      </c>
      <c r="AS175" s="7">
        <v>61.918999999999997</v>
      </c>
      <c r="AT175" s="7">
        <v>62.276000000000003</v>
      </c>
      <c r="AU175" s="7">
        <v>62.631999999999998</v>
      </c>
      <c r="AV175" s="7">
        <v>62.987000000000002</v>
      </c>
      <c r="AW175" s="7">
        <v>63.341000000000001</v>
      </c>
      <c r="AX175" s="7">
        <v>63.965000000000003</v>
      </c>
      <c r="AY175" s="7">
        <v>64.638000000000005</v>
      </c>
      <c r="AZ175" s="7">
        <v>65.305999999999997</v>
      </c>
      <c r="BA175" s="7">
        <v>65.968999999999994</v>
      </c>
      <c r="BB175" s="7">
        <v>66.623999999999995</v>
      </c>
      <c r="BC175" s="7">
        <v>67.102000000000004</v>
      </c>
      <c r="BD175" s="7">
        <v>67.564999999999998</v>
      </c>
      <c r="BE175" s="7">
        <v>68.024000000000001</v>
      </c>
      <c r="BF175" s="7">
        <v>68.478999999999999</v>
      </c>
      <c r="BG175" s="7">
        <v>68.930999999999997</v>
      </c>
      <c r="BH175" s="7">
        <v>69.379000000000005</v>
      </c>
      <c r="BI175" s="7">
        <v>69.820999999999998</v>
      </c>
      <c r="BJ175" s="7">
        <v>70.256</v>
      </c>
      <c r="BK175" s="7">
        <v>70.683000000000007</v>
      </c>
      <c r="BL175" s="7">
        <v>71.103999999999999</v>
      </c>
    </row>
    <row r="176" spans="1:64">
      <c r="A176" s="7" t="s">
        <v>148</v>
      </c>
      <c r="B176" s="7" t="s">
        <v>759</v>
      </c>
      <c r="C176" s="7" t="s">
        <v>897</v>
      </c>
      <c r="D176" s="7" t="s">
        <v>898</v>
      </c>
      <c r="E176" s="7">
        <v>5.7930000000000001</v>
      </c>
      <c r="F176" s="7">
        <v>5.8959999999999999</v>
      </c>
      <c r="G176" s="7">
        <v>6</v>
      </c>
      <c r="H176" s="7">
        <v>6.2590000000000003</v>
      </c>
      <c r="I176" s="7">
        <v>6.5289999999999999</v>
      </c>
      <c r="J176" s="7">
        <v>6.8090000000000002</v>
      </c>
      <c r="K176" s="7">
        <v>7.1</v>
      </c>
      <c r="L176" s="7">
        <v>7.4930000000000003</v>
      </c>
      <c r="M176" s="7">
        <v>7.9059999999999997</v>
      </c>
      <c r="N176" s="7">
        <v>8.3390000000000004</v>
      </c>
      <c r="O176" s="7">
        <v>8.7940000000000005</v>
      </c>
      <c r="P176" s="7">
        <v>9.2710000000000008</v>
      </c>
      <c r="Q176" s="7">
        <v>9.7720000000000002</v>
      </c>
      <c r="R176" s="7">
        <v>10.295999999999999</v>
      </c>
      <c r="S176" s="7">
        <v>10.845000000000001</v>
      </c>
      <c r="T176" s="7">
        <v>11.419</v>
      </c>
      <c r="U176" s="7">
        <v>12.021000000000001</v>
      </c>
      <c r="V176" s="7">
        <v>12.648</v>
      </c>
      <c r="W176" s="7">
        <v>13.025</v>
      </c>
      <c r="X176" s="7">
        <v>13.233000000000001</v>
      </c>
      <c r="Y176" s="7">
        <v>13.443</v>
      </c>
      <c r="Z176" s="7">
        <v>13.656000000000001</v>
      </c>
      <c r="AA176" s="7">
        <v>13.871</v>
      </c>
      <c r="AB176" s="7">
        <v>14.09</v>
      </c>
      <c r="AC176" s="7">
        <v>14.311999999999999</v>
      </c>
      <c r="AD176" s="7">
        <v>14.536</v>
      </c>
      <c r="AE176" s="7">
        <v>14.763</v>
      </c>
      <c r="AF176" s="7">
        <v>14.993</v>
      </c>
      <c r="AG176" s="7">
        <v>15.209</v>
      </c>
      <c r="AH176" s="7">
        <v>15.289</v>
      </c>
      <c r="AI176" s="7">
        <v>15.368</v>
      </c>
      <c r="AJ176" s="7">
        <v>15.449</v>
      </c>
      <c r="AK176" s="7">
        <v>15.529</v>
      </c>
      <c r="AL176" s="7">
        <v>15.61</v>
      </c>
      <c r="AM176" s="7">
        <v>15.691000000000001</v>
      </c>
      <c r="AN176" s="7">
        <v>15.773</v>
      </c>
      <c r="AO176" s="7">
        <v>15.855</v>
      </c>
      <c r="AP176" s="7">
        <v>15.936999999999999</v>
      </c>
      <c r="AQ176" s="7">
        <v>16.02</v>
      </c>
      <c r="AR176" s="7">
        <v>16.103000000000002</v>
      </c>
      <c r="AS176" s="7">
        <v>16.186</v>
      </c>
      <c r="AT176" s="7">
        <v>16.260000000000002</v>
      </c>
      <c r="AU176" s="7">
        <v>16.254999999999999</v>
      </c>
      <c r="AV176" s="7">
        <v>16.251000000000001</v>
      </c>
      <c r="AW176" s="7">
        <v>16.247</v>
      </c>
      <c r="AX176" s="7">
        <v>16.242000000000001</v>
      </c>
      <c r="AY176" s="7">
        <v>16.238</v>
      </c>
      <c r="AZ176" s="7">
        <v>16.234000000000002</v>
      </c>
      <c r="BA176" s="7">
        <v>16.228999999999999</v>
      </c>
      <c r="BB176" s="7">
        <v>16.225000000000001</v>
      </c>
      <c r="BC176" s="7">
        <v>16.221</v>
      </c>
      <c r="BD176" s="7">
        <v>16.216000000000001</v>
      </c>
      <c r="BE176" s="7">
        <v>16.212</v>
      </c>
      <c r="BF176" s="7">
        <v>16.207999999999998</v>
      </c>
      <c r="BG176" s="7">
        <v>16.219000000000001</v>
      </c>
      <c r="BH176" s="7">
        <v>16.247</v>
      </c>
      <c r="BI176" s="7">
        <v>16.29</v>
      </c>
      <c r="BJ176" s="7">
        <v>16.350000000000001</v>
      </c>
      <c r="BK176" s="7">
        <v>16.425000000000001</v>
      </c>
      <c r="BL176" s="7">
        <v>16.516999999999999</v>
      </c>
    </row>
    <row r="177" spans="1:64">
      <c r="A177" s="7" t="s">
        <v>296</v>
      </c>
      <c r="B177" s="7" t="s">
        <v>760</v>
      </c>
      <c r="C177" s="7" t="s">
        <v>897</v>
      </c>
      <c r="D177" s="7" t="s">
        <v>898</v>
      </c>
      <c r="E177" s="7">
        <v>15.41</v>
      </c>
      <c r="F177" s="7">
        <v>15.632999999999999</v>
      </c>
      <c r="G177" s="7">
        <v>15.858000000000001</v>
      </c>
      <c r="H177" s="7">
        <v>16.087</v>
      </c>
      <c r="I177" s="7">
        <v>16.318000000000001</v>
      </c>
      <c r="J177" s="7">
        <v>16.550999999999998</v>
      </c>
      <c r="K177" s="7">
        <v>16.788</v>
      </c>
      <c r="L177" s="7">
        <v>17.027000000000001</v>
      </c>
      <c r="M177" s="7">
        <v>17.268999999999998</v>
      </c>
      <c r="N177" s="7">
        <v>17.513000000000002</v>
      </c>
      <c r="O177" s="7">
        <v>17.760000000000002</v>
      </c>
      <c r="P177" s="7">
        <v>18.151</v>
      </c>
      <c r="Q177" s="7">
        <v>18.548999999999999</v>
      </c>
      <c r="R177" s="7">
        <v>18.952000000000002</v>
      </c>
      <c r="S177" s="7">
        <v>19.363</v>
      </c>
      <c r="T177" s="7">
        <v>19.78</v>
      </c>
      <c r="U177" s="7">
        <v>20.204999999999998</v>
      </c>
      <c r="V177" s="7">
        <v>20.635999999999999</v>
      </c>
      <c r="W177" s="7">
        <v>21.074000000000002</v>
      </c>
      <c r="X177" s="7">
        <v>21.518000000000001</v>
      </c>
      <c r="Y177" s="7">
        <v>21.97</v>
      </c>
      <c r="Z177" s="7">
        <v>22.670999999999999</v>
      </c>
      <c r="AA177" s="7">
        <v>23.388999999999999</v>
      </c>
      <c r="AB177" s="7">
        <v>24.122</v>
      </c>
      <c r="AC177" s="7">
        <v>24.872</v>
      </c>
      <c r="AD177" s="7">
        <v>25.635000000000002</v>
      </c>
      <c r="AE177" s="7">
        <v>26.414000000000001</v>
      </c>
      <c r="AF177" s="7">
        <v>27.209</v>
      </c>
      <c r="AG177" s="7">
        <v>28.018999999999998</v>
      </c>
      <c r="AH177" s="7">
        <v>28.841999999999999</v>
      </c>
      <c r="AI177" s="7">
        <v>29.68</v>
      </c>
      <c r="AJ177" s="7">
        <v>30.175999999999998</v>
      </c>
      <c r="AK177" s="7">
        <v>30.677</v>
      </c>
      <c r="AL177" s="7">
        <v>31.181999999999999</v>
      </c>
      <c r="AM177" s="7">
        <v>31.690999999999999</v>
      </c>
      <c r="AN177" s="7">
        <v>32.204999999999998</v>
      </c>
      <c r="AO177" s="7">
        <v>32.725000000000001</v>
      </c>
      <c r="AP177" s="7">
        <v>33.247</v>
      </c>
      <c r="AQ177" s="7">
        <v>33.773000000000003</v>
      </c>
      <c r="AR177" s="7">
        <v>34.304000000000002</v>
      </c>
      <c r="AS177" s="7">
        <v>34.840000000000003</v>
      </c>
      <c r="AT177" s="7">
        <v>35.668999999999997</v>
      </c>
      <c r="AU177" s="7">
        <v>36.508000000000003</v>
      </c>
      <c r="AV177" s="7">
        <v>37.356000000000002</v>
      </c>
      <c r="AW177" s="7">
        <v>38.212000000000003</v>
      </c>
      <c r="AX177" s="7">
        <v>39.073999999999998</v>
      </c>
      <c r="AY177" s="7">
        <v>39.942999999999998</v>
      </c>
      <c r="AZ177" s="7">
        <v>40.819000000000003</v>
      </c>
      <c r="BA177" s="7">
        <v>41.701999999999998</v>
      </c>
      <c r="BB177" s="7">
        <v>42.588000000000001</v>
      </c>
      <c r="BC177" s="7">
        <v>43.48</v>
      </c>
      <c r="BD177" s="7">
        <v>44.366</v>
      </c>
      <c r="BE177" s="7">
        <v>45.246000000000002</v>
      </c>
      <c r="BF177" s="7">
        <v>46.118000000000002</v>
      </c>
      <c r="BG177" s="7">
        <v>46.981999999999999</v>
      </c>
      <c r="BH177" s="7">
        <v>47.838000000000001</v>
      </c>
      <c r="BI177" s="7">
        <v>48.683</v>
      </c>
      <c r="BJ177" s="7">
        <v>49.518999999999998</v>
      </c>
      <c r="BK177" s="7">
        <v>50.344000000000001</v>
      </c>
      <c r="BL177" s="7">
        <v>51.156999999999996</v>
      </c>
    </row>
    <row r="178" spans="1:64">
      <c r="A178" s="7" t="s">
        <v>761</v>
      </c>
      <c r="B178" s="7" t="s">
        <v>762</v>
      </c>
      <c r="C178" s="7" t="s">
        <v>897</v>
      </c>
      <c r="D178" s="7" t="s">
        <v>898</v>
      </c>
      <c r="E178" s="7">
        <v>39.581000000000003</v>
      </c>
      <c r="F178" s="7">
        <v>40.03</v>
      </c>
      <c r="G178" s="7">
        <v>40.481000000000002</v>
      </c>
      <c r="H178" s="7">
        <v>41.005000000000003</v>
      </c>
      <c r="I178" s="7">
        <v>41.854999999999997</v>
      </c>
      <c r="J178" s="7">
        <v>42.707000000000001</v>
      </c>
      <c r="K178" s="7">
        <v>43.564999999999998</v>
      </c>
      <c r="L178" s="7">
        <v>44.427</v>
      </c>
      <c r="M178" s="7">
        <v>45.292999999999999</v>
      </c>
      <c r="N178" s="7">
        <v>46.16</v>
      </c>
      <c r="O178" s="7">
        <v>47.03</v>
      </c>
      <c r="P178" s="7">
        <v>47.784999999999997</v>
      </c>
      <c r="Q178" s="7">
        <v>48.063000000000002</v>
      </c>
      <c r="R178" s="7">
        <v>48.341000000000001</v>
      </c>
      <c r="S178" s="7">
        <v>48.62</v>
      </c>
      <c r="T178" s="7">
        <v>48.898000000000003</v>
      </c>
      <c r="U178" s="7">
        <v>49.177</v>
      </c>
      <c r="V178" s="7">
        <v>49.456000000000003</v>
      </c>
      <c r="W178" s="7">
        <v>49.734000000000002</v>
      </c>
      <c r="X178" s="7">
        <v>50.012999999999998</v>
      </c>
      <c r="Y178" s="7">
        <v>50.292000000000002</v>
      </c>
      <c r="Z178" s="7">
        <v>50.57</v>
      </c>
      <c r="AA178" s="7">
        <v>50.848999999999997</v>
      </c>
      <c r="AB178" s="7">
        <v>51.127000000000002</v>
      </c>
      <c r="AC178" s="7">
        <v>51.405999999999999</v>
      </c>
      <c r="AD178" s="7">
        <v>51.683999999999997</v>
      </c>
      <c r="AE178" s="7">
        <v>51.963000000000001</v>
      </c>
      <c r="AF178" s="7">
        <v>52.241</v>
      </c>
      <c r="AG178" s="7">
        <v>52.518999999999998</v>
      </c>
      <c r="AH178" s="7">
        <v>52.796999999999997</v>
      </c>
      <c r="AI178" s="7">
        <v>53.075000000000003</v>
      </c>
      <c r="AJ178" s="7">
        <v>53.351999999999997</v>
      </c>
      <c r="AK178" s="7">
        <v>53.63</v>
      </c>
      <c r="AL178" s="7">
        <v>53.906999999999996</v>
      </c>
      <c r="AM178" s="7">
        <v>54.183</v>
      </c>
      <c r="AN178" s="7">
        <v>54.436999999999998</v>
      </c>
      <c r="AO178" s="7">
        <v>54.587000000000003</v>
      </c>
      <c r="AP178" s="7">
        <v>54.737000000000002</v>
      </c>
      <c r="AQ178" s="7">
        <v>54.886000000000003</v>
      </c>
      <c r="AR178" s="7">
        <v>55.036000000000001</v>
      </c>
      <c r="AS178" s="7">
        <v>55.185000000000002</v>
      </c>
      <c r="AT178" s="7">
        <v>55.335000000000001</v>
      </c>
      <c r="AU178" s="7">
        <v>55.484000000000002</v>
      </c>
      <c r="AV178" s="7">
        <v>55.633000000000003</v>
      </c>
      <c r="AW178" s="7">
        <v>55.781999999999996</v>
      </c>
      <c r="AX178" s="7">
        <v>55.935000000000002</v>
      </c>
      <c r="AY178" s="7">
        <v>56.131999999999998</v>
      </c>
      <c r="AZ178" s="7">
        <v>56.328000000000003</v>
      </c>
      <c r="BA178" s="7">
        <v>56.524999999999999</v>
      </c>
      <c r="BB178" s="7">
        <v>56.720999999999997</v>
      </c>
      <c r="BC178" s="7">
        <v>56.917000000000002</v>
      </c>
      <c r="BD178" s="7">
        <v>57.113</v>
      </c>
      <c r="BE178" s="7">
        <v>57.308999999999997</v>
      </c>
      <c r="BF178" s="7">
        <v>57.505000000000003</v>
      </c>
      <c r="BG178" s="7">
        <v>57.7</v>
      </c>
      <c r="BH178" s="7">
        <v>57.895000000000003</v>
      </c>
      <c r="BI178" s="7">
        <v>58.09</v>
      </c>
      <c r="BJ178" s="7">
        <v>58.298999999999999</v>
      </c>
      <c r="BK178" s="7">
        <v>58.521999999999998</v>
      </c>
      <c r="BL178" s="7">
        <v>58.76</v>
      </c>
    </row>
    <row r="179" spans="1:64">
      <c r="A179" s="7" t="s">
        <v>411</v>
      </c>
      <c r="B179" s="7" t="s">
        <v>763</v>
      </c>
      <c r="C179" s="7" t="s">
        <v>897</v>
      </c>
      <c r="D179" s="7" t="s">
        <v>898</v>
      </c>
      <c r="E179" s="7">
        <v>59.752000000000002</v>
      </c>
      <c r="F179" s="7">
        <v>60.02</v>
      </c>
      <c r="G179" s="7">
        <v>60.204000000000001</v>
      </c>
      <c r="H179" s="7">
        <v>60.387</v>
      </c>
      <c r="I179" s="7">
        <v>60.57</v>
      </c>
      <c r="J179" s="7">
        <v>60.753</v>
      </c>
      <c r="K179" s="7">
        <v>60.936</v>
      </c>
      <c r="L179" s="7">
        <v>61.118000000000002</v>
      </c>
      <c r="M179" s="7">
        <v>61.3</v>
      </c>
      <c r="N179" s="7">
        <v>61.481000000000002</v>
      </c>
      <c r="O179" s="7">
        <v>61.662999999999997</v>
      </c>
      <c r="P179" s="7">
        <v>61.912999999999997</v>
      </c>
      <c r="Q179" s="7">
        <v>62.231999999999999</v>
      </c>
      <c r="R179" s="7">
        <v>62.55</v>
      </c>
      <c r="S179" s="7">
        <v>62.866999999999997</v>
      </c>
      <c r="T179" s="7">
        <v>63.183</v>
      </c>
      <c r="U179" s="7">
        <v>63.497999999999998</v>
      </c>
      <c r="V179" s="7">
        <v>63.811</v>
      </c>
      <c r="W179" s="7">
        <v>64.123000000000005</v>
      </c>
      <c r="X179" s="7">
        <v>64.435000000000002</v>
      </c>
      <c r="Y179" s="7">
        <v>64.745000000000005</v>
      </c>
      <c r="Z179" s="7">
        <v>65.103999999999999</v>
      </c>
      <c r="AA179" s="7">
        <v>65.510999999999996</v>
      </c>
      <c r="AB179" s="7">
        <v>65.915999999999997</v>
      </c>
      <c r="AC179" s="7">
        <v>66.319000000000003</v>
      </c>
      <c r="AD179" s="7">
        <v>66.718999999999994</v>
      </c>
      <c r="AE179" s="7">
        <v>67.117000000000004</v>
      </c>
      <c r="AF179" s="7">
        <v>67.513000000000005</v>
      </c>
      <c r="AG179" s="7">
        <v>67.906000000000006</v>
      </c>
      <c r="AH179" s="7">
        <v>68.296000000000006</v>
      </c>
      <c r="AI179" s="7">
        <v>68.683999999999997</v>
      </c>
      <c r="AJ179" s="7">
        <v>69.328999999999994</v>
      </c>
      <c r="AK179" s="7">
        <v>70.222999999999999</v>
      </c>
      <c r="AL179" s="7">
        <v>71.099999999999994</v>
      </c>
      <c r="AM179" s="7">
        <v>71.962000000000003</v>
      </c>
      <c r="AN179" s="7">
        <v>72.808999999999997</v>
      </c>
      <c r="AO179" s="7">
        <v>73.64</v>
      </c>
      <c r="AP179" s="7">
        <v>74.453000000000003</v>
      </c>
      <c r="AQ179" s="7">
        <v>75.25</v>
      </c>
      <c r="AR179" s="7">
        <v>76.03</v>
      </c>
      <c r="AS179" s="7">
        <v>76.795000000000002</v>
      </c>
      <c r="AT179" s="7">
        <v>77.83</v>
      </c>
      <c r="AU179" s="7">
        <v>79.113</v>
      </c>
      <c r="AV179" s="7">
        <v>80.340999999999994</v>
      </c>
      <c r="AW179" s="7">
        <v>81.513999999999996</v>
      </c>
      <c r="AX179" s="7">
        <v>82.63</v>
      </c>
      <c r="AY179" s="7">
        <v>83.635999999999996</v>
      </c>
      <c r="AZ179" s="7">
        <v>84.539000000000001</v>
      </c>
      <c r="BA179" s="7">
        <v>85.402000000000001</v>
      </c>
      <c r="BB179" s="7">
        <v>86.287999999999997</v>
      </c>
      <c r="BC179" s="7">
        <v>87.134</v>
      </c>
      <c r="BD179" s="7">
        <v>87.879000000000005</v>
      </c>
      <c r="BE179" s="7">
        <v>88.587999999999994</v>
      </c>
      <c r="BF179" s="7">
        <v>89.186999999999998</v>
      </c>
      <c r="BG179" s="7">
        <v>89.69</v>
      </c>
      <c r="BH179" s="7">
        <v>90.173000000000002</v>
      </c>
      <c r="BI179" s="7">
        <v>90.635000000000005</v>
      </c>
      <c r="BJ179" s="7">
        <v>91.076999999999998</v>
      </c>
      <c r="BK179" s="7">
        <v>91.49</v>
      </c>
      <c r="BL179" s="7">
        <v>91.876000000000005</v>
      </c>
    </row>
    <row r="180" spans="1:64">
      <c r="A180" s="7" t="s">
        <v>276</v>
      </c>
      <c r="B180" s="7" t="s">
        <v>764</v>
      </c>
      <c r="C180" s="7" t="s">
        <v>897</v>
      </c>
      <c r="D180" s="7" t="s">
        <v>898</v>
      </c>
      <c r="E180" s="7">
        <v>49.92</v>
      </c>
      <c r="F180" s="7">
        <v>50.997999999999998</v>
      </c>
      <c r="G180" s="7">
        <v>52.652999999999999</v>
      </c>
      <c r="H180" s="7">
        <v>54.302</v>
      </c>
      <c r="I180" s="7">
        <v>55.944000000000003</v>
      </c>
      <c r="J180" s="7">
        <v>57.567999999999998</v>
      </c>
      <c r="K180" s="7">
        <v>59.179000000000002</v>
      </c>
      <c r="L180" s="7">
        <v>60.77</v>
      </c>
      <c r="M180" s="7">
        <v>62.34</v>
      </c>
      <c r="N180" s="7">
        <v>63.881</v>
      </c>
      <c r="O180" s="7">
        <v>65.396000000000001</v>
      </c>
      <c r="P180" s="7">
        <v>66.23</v>
      </c>
      <c r="Q180" s="7">
        <v>66.724999999999994</v>
      </c>
      <c r="R180" s="7">
        <v>67.215999999999994</v>
      </c>
      <c r="S180" s="7">
        <v>67.703000000000003</v>
      </c>
      <c r="T180" s="7">
        <v>68.186999999999998</v>
      </c>
      <c r="U180" s="7">
        <v>68.667000000000002</v>
      </c>
      <c r="V180" s="7">
        <v>69.141999999999996</v>
      </c>
      <c r="W180" s="7">
        <v>69.614000000000004</v>
      </c>
      <c r="X180" s="7">
        <v>70.081000000000003</v>
      </c>
      <c r="Y180" s="7">
        <v>70.545000000000002</v>
      </c>
      <c r="Z180" s="7">
        <v>70.787000000000006</v>
      </c>
      <c r="AA180" s="7">
        <v>70.918000000000006</v>
      </c>
      <c r="AB180" s="7">
        <v>71.049000000000007</v>
      </c>
      <c r="AC180" s="7">
        <v>71.180000000000007</v>
      </c>
      <c r="AD180" s="7">
        <v>71.31</v>
      </c>
      <c r="AE180" s="7">
        <v>71.44</v>
      </c>
      <c r="AF180" s="7">
        <v>71.569999999999993</v>
      </c>
      <c r="AG180" s="7">
        <v>71.698999999999998</v>
      </c>
      <c r="AH180" s="7">
        <v>71.828000000000003</v>
      </c>
      <c r="AI180" s="7">
        <v>71.956000000000003</v>
      </c>
      <c r="AJ180" s="7">
        <v>72.265000000000001</v>
      </c>
      <c r="AK180" s="7">
        <v>72.665000000000006</v>
      </c>
      <c r="AL180" s="7">
        <v>73.061000000000007</v>
      </c>
      <c r="AM180" s="7">
        <v>73.453000000000003</v>
      </c>
      <c r="AN180" s="7">
        <v>73.787000000000006</v>
      </c>
      <c r="AO180" s="7">
        <v>74.061999999999998</v>
      </c>
      <c r="AP180" s="7">
        <v>74.475999999999999</v>
      </c>
      <c r="AQ180" s="7">
        <v>75.027000000000001</v>
      </c>
      <c r="AR180" s="7">
        <v>75.569000000000003</v>
      </c>
      <c r="AS180" s="7">
        <v>76.02</v>
      </c>
      <c r="AT180" s="7">
        <v>76.378</v>
      </c>
      <c r="AU180" s="7">
        <v>76.733000000000004</v>
      </c>
      <c r="AV180" s="7">
        <v>77.084000000000003</v>
      </c>
      <c r="AW180" s="7">
        <v>77.399000000000001</v>
      </c>
      <c r="AX180" s="7">
        <v>77.674999999999997</v>
      </c>
      <c r="AY180" s="7">
        <v>77.95</v>
      </c>
      <c r="AZ180" s="7">
        <v>78.233999999999995</v>
      </c>
      <c r="BA180" s="7">
        <v>78.525999999999996</v>
      </c>
      <c r="BB180" s="7">
        <v>78.814999999999998</v>
      </c>
      <c r="BC180" s="7">
        <v>79.102000000000004</v>
      </c>
      <c r="BD180" s="7">
        <v>79.454999999999998</v>
      </c>
      <c r="BE180" s="7">
        <v>79.873999999999995</v>
      </c>
      <c r="BF180" s="7">
        <v>80.286000000000001</v>
      </c>
      <c r="BG180" s="7">
        <v>80.691999999999993</v>
      </c>
      <c r="BH180" s="7">
        <v>81.090999999999994</v>
      </c>
      <c r="BI180" s="7">
        <v>81.484999999999999</v>
      </c>
      <c r="BJ180" s="7">
        <v>81.870999999999995</v>
      </c>
      <c r="BK180" s="7">
        <v>82.248000000000005</v>
      </c>
      <c r="BL180" s="7">
        <v>82.616</v>
      </c>
    </row>
    <row r="181" spans="1:64">
      <c r="A181" s="7" t="s">
        <v>366</v>
      </c>
      <c r="B181" s="7" t="s">
        <v>765</v>
      </c>
      <c r="C181" s="7" t="s">
        <v>897</v>
      </c>
      <c r="D181" s="7" t="s">
        <v>898</v>
      </c>
      <c r="E181" s="7">
        <v>3.48</v>
      </c>
      <c r="F181" s="7">
        <v>3.5710000000000002</v>
      </c>
      <c r="G181" s="7">
        <v>3.6120000000000001</v>
      </c>
      <c r="H181" s="7">
        <v>3.653</v>
      </c>
      <c r="I181" s="7">
        <v>3.6949999999999998</v>
      </c>
      <c r="J181" s="7">
        <v>3.7370000000000001</v>
      </c>
      <c r="K181" s="7">
        <v>3.78</v>
      </c>
      <c r="L181" s="7">
        <v>3.823</v>
      </c>
      <c r="M181" s="7">
        <v>3.867</v>
      </c>
      <c r="N181" s="7">
        <v>3.911</v>
      </c>
      <c r="O181" s="7">
        <v>3.956</v>
      </c>
      <c r="P181" s="7">
        <v>4.0049999999999999</v>
      </c>
      <c r="Q181" s="7">
        <v>4.1980000000000004</v>
      </c>
      <c r="R181" s="7">
        <v>4.399</v>
      </c>
      <c r="S181" s="7">
        <v>4.6100000000000003</v>
      </c>
      <c r="T181" s="7">
        <v>4.83</v>
      </c>
      <c r="U181" s="7">
        <v>5.0609999999999999</v>
      </c>
      <c r="V181" s="7">
        <v>5.3019999999999996</v>
      </c>
      <c r="W181" s="7">
        <v>5.5529999999999999</v>
      </c>
      <c r="X181" s="7">
        <v>5.8159999999999998</v>
      </c>
      <c r="Y181" s="7">
        <v>6.0910000000000002</v>
      </c>
      <c r="Z181" s="7">
        <v>6.3760000000000003</v>
      </c>
      <c r="AA181" s="7">
        <v>6.6159999999999997</v>
      </c>
      <c r="AB181" s="7">
        <v>6.8639999999999999</v>
      </c>
      <c r="AC181" s="7">
        <v>7.1210000000000004</v>
      </c>
      <c r="AD181" s="7">
        <v>7.3860000000000001</v>
      </c>
      <c r="AE181" s="7">
        <v>7.66</v>
      </c>
      <c r="AF181" s="7">
        <v>7.944</v>
      </c>
      <c r="AG181" s="7">
        <v>8.2379999999999995</v>
      </c>
      <c r="AH181" s="7">
        <v>8.5410000000000004</v>
      </c>
      <c r="AI181" s="7">
        <v>8.8539999999999992</v>
      </c>
      <c r="AJ181" s="7">
        <v>9.18</v>
      </c>
      <c r="AK181" s="7">
        <v>9.5820000000000007</v>
      </c>
      <c r="AL181" s="7">
        <v>9.9990000000000006</v>
      </c>
      <c r="AM181" s="7">
        <v>10.433</v>
      </c>
      <c r="AN181" s="7">
        <v>10.882999999999999</v>
      </c>
      <c r="AO181" s="7">
        <v>11.35</v>
      </c>
      <c r="AP181" s="7">
        <v>11.834</v>
      </c>
      <c r="AQ181" s="7">
        <v>12.336</v>
      </c>
      <c r="AR181" s="7">
        <v>12.856999999999999</v>
      </c>
      <c r="AS181" s="7">
        <v>13.397</v>
      </c>
      <c r="AT181" s="7">
        <v>13.946999999999999</v>
      </c>
      <c r="AU181" s="7">
        <v>14.24</v>
      </c>
      <c r="AV181" s="7">
        <v>14.538</v>
      </c>
      <c r="AW181" s="7">
        <v>14.840999999999999</v>
      </c>
      <c r="AX181" s="7">
        <v>15.148999999999999</v>
      </c>
      <c r="AY181" s="7">
        <v>15.462</v>
      </c>
      <c r="AZ181" s="7">
        <v>15.781000000000001</v>
      </c>
      <c r="BA181" s="7">
        <v>16.105</v>
      </c>
      <c r="BB181" s="7">
        <v>16.434000000000001</v>
      </c>
      <c r="BC181" s="7">
        <v>16.768000000000001</v>
      </c>
      <c r="BD181" s="7">
        <v>17.108000000000001</v>
      </c>
      <c r="BE181" s="7">
        <v>17.457999999999998</v>
      </c>
      <c r="BF181" s="7">
        <v>17.815000000000001</v>
      </c>
      <c r="BG181" s="7">
        <v>18.181999999999999</v>
      </c>
      <c r="BH181" s="7">
        <v>18.556999999999999</v>
      </c>
      <c r="BI181" s="7">
        <v>18.942</v>
      </c>
      <c r="BJ181" s="7">
        <v>19.335999999999999</v>
      </c>
      <c r="BK181" s="7">
        <v>19.739999999999998</v>
      </c>
      <c r="BL181" s="7">
        <v>20.152999999999999</v>
      </c>
    </row>
    <row r="182" spans="1:64">
      <c r="A182" s="7" t="s">
        <v>766</v>
      </c>
      <c r="B182" s="7" t="s">
        <v>767</v>
      </c>
      <c r="C182" s="7" t="s">
        <v>897</v>
      </c>
      <c r="D182" s="7" t="s">
        <v>898</v>
      </c>
      <c r="E182" s="7">
        <v>100</v>
      </c>
      <c r="F182" s="7">
        <v>100</v>
      </c>
      <c r="G182" s="7">
        <v>100</v>
      </c>
      <c r="H182" s="7">
        <v>100</v>
      </c>
      <c r="I182" s="7">
        <v>100</v>
      </c>
      <c r="J182" s="7">
        <v>100</v>
      </c>
      <c r="K182" s="7">
        <v>100</v>
      </c>
      <c r="L182" s="7">
        <v>100</v>
      </c>
      <c r="M182" s="7">
        <v>100</v>
      </c>
      <c r="N182" s="7">
        <v>100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s="7">
        <v>100</v>
      </c>
      <c r="X182" s="7">
        <v>100</v>
      </c>
      <c r="Y182" s="7">
        <v>100</v>
      </c>
      <c r="Z182" s="7">
        <v>100</v>
      </c>
      <c r="AA182" s="7">
        <v>100</v>
      </c>
      <c r="AB182" s="7">
        <v>100</v>
      </c>
      <c r="AC182" s="7">
        <v>100</v>
      </c>
      <c r="AD182" s="7">
        <v>100</v>
      </c>
      <c r="AE182" s="7">
        <v>100</v>
      </c>
      <c r="AF182" s="7">
        <v>100</v>
      </c>
      <c r="AG182" s="7">
        <v>100</v>
      </c>
      <c r="AH182" s="7">
        <v>100</v>
      </c>
      <c r="AI182" s="7">
        <v>100</v>
      </c>
      <c r="AJ182" s="7">
        <v>100</v>
      </c>
      <c r="AK182" s="7">
        <v>100</v>
      </c>
      <c r="AL182" s="7">
        <v>100</v>
      </c>
      <c r="AM182" s="7">
        <v>100</v>
      </c>
      <c r="AN182" s="7">
        <v>100</v>
      </c>
      <c r="AO182" s="7">
        <v>100</v>
      </c>
      <c r="AP182" s="7">
        <v>100</v>
      </c>
      <c r="AQ182" s="7">
        <v>100</v>
      </c>
      <c r="AR182" s="7">
        <v>100</v>
      </c>
      <c r="AS182" s="7">
        <v>100</v>
      </c>
      <c r="AT182" s="7">
        <v>100</v>
      </c>
      <c r="AU182" s="7">
        <v>100</v>
      </c>
      <c r="AV182" s="7">
        <v>100</v>
      </c>
      <c r="AW182" s="7">
        <v>100</v>
      </c>
      <c r="AX182" s="7">
        <v>100</v>
      </c>
      <c r="AY182" s="7">
        <v>100</v>
      </c>
      <c r="AZ182" s="7">
        <v>100</v>
      </c>
      <c r="BA182" s="7">
        <v>100</v>
      </c>
      <c r="BB182" s="7">
        <v>100</v>
      </c>
      <c r="BC182" s="7">
        <v>100</v>
      </c>
      <c r="BD182" s="7">
        <v>100</v>
      </c>
      <c r="BE182" s="7">
        <v>100</v>
      </c>
      <c r="BF182" s="7">
        <v>100</v>
      </c>
      <c r="BG182" s="7">
        <v>100</v>
      </c>
      <c r="BH182" s="7">
        <v>100</v>
      </c>
      <c r="BI182" s="7">
        <v>100</v>
      </c>
      <c r="BJ182" s="7">
        <v>100</v>
      </c>
      <c r="BK182" s="7">
        <v>100</v>
      </c>
      <c r="BL182" s="7">
        <v>100</v>
      </c>
    </row>
    <row r="183" spans="1:64">
      <c r="A183" s="7" t="s">
        <v>133</v>
      </c>
      <c r="B183" s="7" t="s">
        <v>768</v>
      </c>
      <c r="C183" s="7" t="s">
        <v>897</v>
      </c>
      <c r="D183" s="7" t="s">
        <v>898</v>
      </c>
      <c r="E183" s="7">
        <v>75.998000000000005</v>
      </c>
      <c r="F183" s="7">
        <v>76.525000000000006</v>
      </c>
      <c r="G183" s="7">
        <v>77.132999999999996</v>
      </c>
      <c r="H183" s="7">
        <v>77.73</v>
      </c>
      <c r="I183" s="7">
        <v>78.316999999999993</v>
      </c>
      <c r="J183" s="7">
        <v>78.891000000000005</v>
      </c>
      <c r="K183" s="7">
        <v>79.421000000000006</v>
      </c>
      <c r="L183" s="7">
        <v>79.852000000000004</v>
      </c>
      <c r="M183" s="7">
        <v>80.277000000000001</v>
      </c>
      <c r="N183" s="7">
        <v>80.694999999999993</v>
      </c>
      <c r="O183" s="7">
        <v>81.105999999999995</v>
      </c>
      <c r="P183" s="7">
        <v>81.491</v>
      </c>
      <c r="Q183" s="7">
        <v>81.819000000000003</v>
      </c>
      <c r="R183" s="7">
        <v>82.141000000000005</v>
      </c>
      <c r="S183" s="7">
        <v>82.46</v>
      </c>
      <c r="T183" s="7">
        <v>82.774000000000001</v>
      </c>
      <c r="U183" s="7">
        <v>83.028000000000006</v>
      </c>
      <c r="V183" s="7">
        <v>83.128</v>
      </c>
      <c r="W183" s="7">
        <v>83.228999999999999</v>
      </c>
      <c r="X183" s="7">
        <v>83.328000000000003</v>
      </c>
      <c r="Y183" s="7">
        <v>83.427999999999997</v>
      </c>
      <c r="Z183" s="7">
        <v>83.510999999999996</v>
      </c>
      <c r="AA183" s="7">
        <v>83.552000000000007</v>
      </c>
      <c r="AB183" s="7">
        <v>83.591999999999999</v>
      </c>
      <c r="AC183" s="7">
        <v>83.632999999999996</v>
      </c>
      <c r="AD183" s="7">
        <v>83.673000000000002</v>
      </c>
      <c r="AE183" s="7">
        <v>83.78</v>
      </c>
      <c r="AF183" s="7">
        <v>84.025000000000006</v>
      </c>
      <c r="AG183" s="7">
        <v>84.268000000000001</v>
      </c>
      <c r="AH183" s="7">
        <v>84.506</v>
      </c>
      <c r="AI183" s="7">
        <v>84.742000000000004</v>
      </c>
      <c r="AJ183" s="7">
        <v>84.95</v>
      </c>
      <c r="AK183" s="7">
        <v>85.102999999999994</v>
      </c>
      <c r="AL183" s="7">
        <v>85.254000000000005</v>
      </c>
      <c r="AM183" s="7">
        <v>85.403999999999996</v>
      </c>
      <c r="AN183" s="7">
        <v>85.552999999999997</v>
      </c>
      <c r="AO183" s="7">
        <v>85.7</v>
      </c>
      <c r="AP183" s="7">
        <v>85.781000000000006</v>
      </c>
      <c r="AQ183" s="7">
        <v>85.861000000000004</v>
      </c>
      <c r="AR183" s="7">
        <v>85.941000000000003</v>
      </c>
      <c r="AS183" s="7">
        <v>86.021000000000001</v>
      </c>
      <c r="AT183" s="7">
        <v>86.1</v>
      </c>
      <c r="AU183" s="7">
        <v>86.161000000000001</v>
      </c>
      <c r="AV183" s="7">
        <v>86.221000000000004</v>
      </c>
      <c r="AW183" s="7">
        <v>86.281000000000006</v>
      </c>
      <c r="AX183" s="7">
        <v>86.340999999999994</v>
      </c>
      <c r="AY183" s="7">
        <v>86.4</v>
      </c>
      <c r="AZ183" s="7">
        <v>86.34</v>
      </c>
      <c r="BA183" s="7">
        <v>86.28</v>
      </c>
      <c r="BB183" s="7">
        <v>86.22</v>
      </c>
      <c r="BC183" s="7">
        <v>86.16</v>
      </c>
      <c r="BD183" s="7">
        <v>86.1</v>
      </c>
      <c r="BE183" s="7">
        <v>86.161000000000001</v>
      </c>
      <c r="BF183" s="7">
        <v>86.221000000000004</v>
      </c>
      <c r="BG183" s="7">
        <v>86.281000000000006</v>
      </c>
      <c r="BH183" s="7">
        <v>86.340999999999994</v>
      </c>
      <c r="BI183" s="7">
        <v>86.4</v>
      </c>
      <c r="BJ183" s="7">
        <v>86.465999999999994</v>
      </c>
      <c r="BK183" s="7">
        <v>86.537999999999997</v>
      </c>
      <c r="BL183" s="7">
        <v>86.614999999999995</v>
      </c>
    </row>
    <row r="184" spans="1:64">
      <c r="A184" s="7" t="s">
        <v>769</v>
      </c>
      <c r="B184" s="7" t="s">
        <v>770</v>
      </c>
      <c r="C184" s="7" t="s">
        <v>897</v>
      </c>
      <c r="D184" s="7" t="s">
        <v>898</v>
      </c>
      <c r="E184" s="7">
        <v>62.195083801276702</v>
      </c>
      <c r="F184" s="7">
        <v>62.700786073613301</v>
      </c>
      <c r="G184" s="7">
        <v>63.205797197772903</v>
      </c>
      <c r="H184" s="7">
        <v>63.727046976277897</v>
      </c>
      <c r="I184" s="7">
        <v>64.247118394574798</v>
      </c>
      <c r="J184" s="7">
        <v>64.751223129493297</v>
      </c>
      <c r="K184" s="7">
        <v>65.252355952394197</v>
      </c>
      <c r="L184" s="7">
        <v>65.763100054559104</v>
      </c>
      <c r="M184" s="7">
        <v>66.261549789797996</v>
      </c>
      <c r="N184" s="7">
        <v>66.745667264306803</v>
      </c>
      <c r="O184" s="7">
        <v>67.209654176073201</v>
      </c>
      <c r="P184" s="7">
        <v>67.609052419596097</v>
      </c>
      <c r="Q184" s="7">
        <v>67.978560877223302</v>
      </c>
      <c r="R184" s="7">
        <v>68.334798808018505</v>
      </c>
      <c r="S184" s="7">
        <v>68.695226072543406</v>
      </c>
      <c r="T184" s="7">
        <v>69.035666643606405</v>
      </c>
      <c r="U184" s="7">
        <v>69.302384603300993</v>
      </c>
      <c r="V184" s="7">
        <v>69.561304468887002</v>
      </c>
      <c r="W184" s="7">
        <v>69.8226915170045</v>
      </c>
      <c r="X184" s="7">
        <v>70.079166460865807</v>
      </c>
      <c r="Y184" s="7">
        <v>70.335567919431995</v>
      </c>
      <c r="Z184" s="7">
        <v>70.638612826596301</v>
      </c>
      <c r="AA184" s="7">
        <v>70.923071457926099</v>
      </c>
      <c r="AB184" s="7">
        <v>71.193986242075894</v>
      </c>
      <c r="AC184" s="7">
        <v>71.456099881251802</v>
      </c>
      <c r="AD184" s="7">
        <v>71.718243177533594</v>
      </c>
      <c r="AE184" s="7">
        <v>71.987414275373993</v>
      </c>
      <c r="AF184" s="7">
        <v>72.274789918906706</v>
      </c>
      <c r="AG184" s="7">
        <v>72.559581001431198</v>
      </c>
      <c r="AH184" s="7">
        <v>72.823086235632303</v>
      </c>
      <c r="AI184" s="7">
        <v>73.104106097811993</v>
      </c>
      <c r="AJ184" s="7">
        <v>73.386924781946504</v>
      </c>
      <c r="AK184" s="7">
        <v>73.650596879514694</v>
      </c>
      <c r="AL184" s="7">
        <v>73.918463042050305</v>
      </c>
      <c r="AM184" s="7">
        <v>74.191860345572096</v>
      </c>
      <c r="AN184" s="7">
        <v>74.463280887626496</v>
      </c>
      <c r="AO184" s="7">
        <v>74.712182454047607</v>
      </c>
      <c r="AP184" s="7">
        <v>74.951204498366195</v>
      </c>
      <c r="AQ184" s="7">
        <v>75.189284770545896</v>
      </c>
      <c r="AR184" s="7">
        <v>75.427798101380404</v>
      </c>
      <c r="AS184" s="7">
        <v>75.6647566308053</v>
      </c>
      <c r="AT184" s="7">
        <v>76.011098856138702</v>
      </c>
      <c r="AU184" s="7">
        <v>76.411043993171802</v>
      </c>
      <c r="AV184" s="7">
        <v>76.791473548377198</v>
      </c>
      <c r="AW184" s="7">
        <v>77.156903209473896</v>
      </c>
      <c r="AX184" s="7">
        <v>77.508267516011998</v>
      </c>
      <c r="AY184" s="7">
        <v>77.833365910158705</v>
      </c>
      <c r="AZ184" s="7">
        <v>78.140653535190694</v>
      </c>
      <c r="BA184" s="7">
        <v>78.439370267331498</v>
      </c>
      <c r="BB184" s="7">
        <v>78.729157204745604</v>
      </c>
      <c r="BC184" s="7">
        <v>79.0123520477011</v>
      </c>
      <c r="BD184" s="7">
        <v>79.234327857569795</v>
      </c>
      <c r="BE184" s="7">
        <v>79.427139530831596</v>
      </c>
      <c r="BF184" s="7">
        <v>79.617171061158501</v>
      </c>
      <c r="BG184" s="7">
        <v>79.806694624239</v>
      </c>
      <c r="BH184" s="7">
        <v>80.000666700869999</v>
      </c>
      <c r="BI184" s="7">
        <v>80.197038967166506</v>
      </c>
      <c r="BJ184" s="7">
        <v>80.396732511583494</v>
      </c>
      <c r="BK184" s="7">
        <v>80.598929954012704</v>
      </c>
      <c r="BL184" s="7">
        <v>80.804572853365499</v>
      </c>
    </row>
    <row r="185" spans="1:64">
      <c r="A185" s="7" t="s">
        <v>307</v>
      </c>
      <c r="B185" s="7" t="s">
        <v>771</v>
      </c>
      <c r="C185" s="7" t="s">
        <v>897</v>
      </c>
      <c r="D185" s="7" t="s">
        <v>898</v>
      </c>
      <c r="E185" s="7">
        <v>16.399999999999999</v>
      </c>
      <c r="F185" s="7">
        <v>17.475000000000001</v>
      </c>
      <c r="G185" s="7">
        <v>18.606999999999999</v>
      </c>
      <c r="H185" s="7">
        <v>19.794</v>
      </c>
      <c r="I185" s="7">
        <v>21.04</v>
      </c>
      <c r="J185" s="7">
        <v>22.338000000000001</v>
      </c>
      <c r="K185" s="7">
        <v>23.693999999999999</v>
      </c>
      <c r="L185" s="7">
        <v>25.106000000000002</v>
      </c>
      <c r="M185" s="7">
        <v>26.574999999999999</v>
      </c>
      <c r="N185" s="7">
        <v>28.093</v>
      </c>
      <c r="O185" s="7">
        <v>29.664999999999999</v>
      </c>
      <c r="P185" s="7">
        <v>31.286999999999999</v>
      </c>
      <c r="Q185" s="7">
        <v>32.957999999999998</v>
      </c>
      <c r="R185" s="7">
        <v>34.668999999999997</v>
      </c>
      <c r="S185" s="7">
        <v>36.423000000000002</v>
      </c>
      <c r="T185" s="7">
        <v>38.213000000000001</v>
      </c>
      <c r="U185" s="7">
        <v>40.039000000000001</v>
      </c>
      <c r="V185" s="7">
        <v>41.887999999999998</v>
      </c>
      <c r="W185" s="7">
        <v>43.762</v>
      </c>
      <c r="X185" s="7">
        <v>45.654000000000003</v>
      </c>
      <c r="Y185" s="7">
        <v>47.561999999999998</v>
      </c>
      <c r="Z185" s="7">
        <v>49.470999999999997</v>
      </c>
      <c r="AA185" s="7">
        <v>51.384999999999998</v>
      </c>
      <c r="AB185" s="7">
        <v>53.293999999999997</v>
      </c>
      <c r="AC185" s="7">
        <v>55.197000000000003</v>
      </c>
      <c r="AD185" s="7">
        <v>57.079000000000001</v>
      </c>
      <c r="AE185" s="7">
        <v>58.944000000000003</v>
      </c>
      <c r="AF185" s="7">
        <v>60.783000000000001</v>
      </c>
      <c r="AG185" s="7">
        <v>62.594000000000001</v>
      </c>
      <c r="AH185" s="7">
        <v>64.366</v>
      </c>
      <c r="AI185" s="7">
        <v>66.102000000000004</v>
      </c>
      <c r="AJ185" s="7">
        <v>67.796000000000006</v>
      </c>
      <c r="AK185" s="7">
        <v>69.447000000000003</v>
      </c>
      <c r="AL185" s="7">
        <v>71.043999999999997</v>
      </c>
      <c r="AM185" s="7">
        <v>71.688000000000002</v>
      </c>
      <c r="AN185" s="7">
        <v>71.668999999999997</v>
      </c>
      <c r="AO185" s="7">
        <v>71.649000000000001</v>
      </c>
      <c r="AP185" s="7">
        <v>71.629000000000005</v>
      </c>
      <c r="AQ185" s="7">
        <v>71.608999999999995</v>
      </c>
      <c r="AR185" s="7">
        <v>71.588999999999999</v>
      </c>
      <c r="AS185" s="7">
        <v>71.569000000000003</v>
      </c>
      <c r="AT185" s="7">
        <v>71.549000000000007</v>
      </c>
      <c r="AU185" s="7">
        <v>71.528999999999996</v>
      </c>
      <c r="AV185" s="7">
        <v>71.509</v>
      </c>
      <c r="AW185" s="7">
        <v>71.826999999999998</v>
      </c>
      <c r="AX185" s="7">
        <v>72.400000000000006</v>
      </c>
      <c r="AY185" s="7">
        <v>72.966999999999999</v>
      </c>
      <c r="AZ185" s="7">
        <v>73.527000000000001</v>
      </c>
      <c r="BA185" s="7">
        <v>74.08</v>
      </c>
      <c r="BB185" s="7">
        <v>74.623999999999995</v>
      </c>
      <c r="BC185" s="7">
        <v>75.161000000000001</v>
      </c>
      <c r="BD185" s="7">
        <v>76.183000000000007</v>
      </c>
      <c r="BE185" s="7">
        <v>77.563999999999993</v>
      </c>
      <c r="BF185" s="7">
        <v>78.882000000000005</v>
      </c>
      <c r="BG185" s="7">
        <v>80.144999999999996</v>
      </c>
      <c r="BH185" s="7">
        <v>81.349999999999994</v>
      </c>
      <c r="BI185" s="7">
        <v>82.5</v>
      </c>
      <c r="BJ185" s="7">
        <v>83.56</v>
      </c>
      <c r="BK185" s="7">
        <v>84.539000000000001</v>
      </c>
      <c r="BL185" s="7">
        <v>85.442999999999998</v>
      </c>
    </row>
    <row r="186" spans="1:64">
      <c r="A186" s="7" t="s">
        <v>772</v>
      </c>
      <c r="B186" s="7" t="s">
        <v>773</v>
      </c>
      <c r="C186" s="7" t="s">
        <v>897</v>
      </c>
      <c r="D186" s="7" t="s">
        <v>898</v>
      </c>
      <c r="E186" s="7">
        <v>27.479579893129898</v>
      </c>
      <c r="F186" s="7">
        <v>27.935257232572202</v>
      </c>
      <c r="G186" s="7">
        <v>28.4147400287859</v>
      </c>
      <c r="H186" s="7">
        <v>28.9110021256915</v>
      </c>
      <c r="I186" s="7">
        <v>29.4466856803556</v>
      </c>
      <c r="J186" s="7">
        <v>30.006579664843901</v>
      </c>
      <c r="K186" s="7">
        <v>30.561503761449998</v>
      </c>
      <c r="L186" s="7">
        <v>31.065742009005199</v>
      </c>
      <c r="M186" s="7">
        <v>31.594257616995399</v>
      </c>
      <c r="N186" s="7">
        <v>32.142612278190803</v>
      </c>
      <c r="O186" s="7">
        <v>32.710160481114499</v>
      </c>
      <c r="P186" s="7">
        <v>33.309894223665701</v>
      </c>
      <c r="Q186" s="7">
        <v>33.879261149787403</v>
      </c>
      <c r="R186" s="7">
        <v>34.402716550676999</v>
      </c>
      <c r="S186" s="7">
        <v>35.004588414972702</v>
      </c>
      <c r="T186" s="7">
        <v>35.648450609013402</v>
      </c>
      <c r="U186" s="7">
        <v>36.312499325211597</v>
      </c>
      <c r="V186" s="7">
        <v>36.942518989993097</v>
      </c>
      <c r="W186" s="7">
        <v>37.573680398516899</v>
      </c>
      <c r="X186" s="7">
        <v>38.183185077357102</v>
      </c>
      <c r="Y186" s="7">
        <v>38.800414899963897</v>
      </c>
      <c r="Z186" s="7">
        <v>39.4091099322549</v>
      </c>
      <c r="AA186" s="7">
        <v>40.020474076965698</v>
      </c>
      <c r="AB186" s="7">
        <v>40.561180259685401</v>
      </c>
      <c r="AC186" s="7">
        <v>41.132708343611903</v>
      </c>
      <c r="AD186" s="7">
        <v>41.749805934067901</v>
      </c>
      <c r="AE186" s="7">
        <v>42.4250660955624</v>
      </c>
      <c r="AF186" s="7">
        <v>43.168159100630596</v>
      </c>
      <c r="AG186" s="7">
        <v>43.938533168990702</v>
      </c>
      <c r="AH186" s="7">
        <v>44.690436711826599</v>
      </c>
      <c r="AI186" s="7">
        <v>45.412139570755897</v>
      </c>
      <c r="AJ186" s="7">
        <v>46.069767910002099</v>
      </c>
      <c r="AK186" s="7">
        <v>46.474621930325398</v>
      </c>
      <c r="AL186" s="7">
        <v>46.807244784973598</v>
      </c>
      <c r="AM186" s="7">
        <v>47.135934908687403</v>
      </c>
      <c r="AN186" s="7">
        <v>47.5110233645295</v>
      </c>
      <c r="AO186" s="7">
        <v>47.9264035989343</v>
      </c>
      <c r="AP186" s="7">
        <v>48.3612240127324</v>
      </c>
      <c r="AQ186" s="7">
        <v>48.805469572803098</v>
      </c>
      <c r="AR186" s="7">
        <v>49.295204562403597</v>
      </c>
      <c r="AS186" s="7">
        <v>49.820990266907103</v>
      </c>
      <c r="AT186" s="7">
        <v>50.364150480691499</v>
      </c>
      <c r="AU186" s="7">
        <v>50.9250334516653</v>
      </c>
      <c r="AV186" s="7">
        <v>51.528542025944198</v>
      </c>
      <c r="AW186" s="7">
        <v>52.1901235763087</v>
      </c>
      <c r="AX186" s="7">
        <v>52.936658016454103</v>
      </c>
      <c r="AY186" s="7">
        <v>53.757644846181698</v>
      </c>
      <c r="AZ186" s="7">
        <v>54.709844797211503</v>
      </c>
      <c r="BA186" s="7">
        <v>55.6894080225888</v>
      </c>
      <c r="BB186" s="7">
        <v>56.621601725284997</v>
      </c>
      <c r="BC186" s="7">
        <v>57.476660077128898</v>
      </c>
      <c r="BD186" s="7">
        <v>58.246780957207903</v>
      </c>
      <c r="BE186" s="7">
        <v>58.912288594995303</v>
      </c>
      <c r="BF186" s="7">
        <v>59.497387182148202</v>
      </c>
      <c r="BG186" s="7">
        <v>60.054769228127803</v>
      </c>
      <c r="BH186" s="7">
        <v>60.595365461358803</v>
      </c>
      <c r="BI186" s="7">
        <v>61.117990368711197</v>
      </c>
      <c r="BJ186" s="7">
        <v>61.624635489107398</v>
      </c>
      <c r="BK186" s="7">
        <v>62.118543487754401</v>
      </c>
      <c r="BL186" s="7">
        <v>62.596502873894501</v>
      </c>
    </row>
    <row r="187" spans="1:64">
      <c r="A187" s="7" t="s">
        <v>388</v>
      </c>
      <c r="B187" s="7" t="s">
        <v>774</v>
      </c>
      <c r="C187" s="7" t="s">
        <v>897</v>
      </c>
      <c r="D187" s="7" t="s">
        <v>898</v>
      </c>
      <c r="E187" s="7">
        <v>22.103999999999999</v>
      </c>
      <c r="F187" s="7">
        <v>22.501000000000001</v>
      </c>
      <c r="G187" s="7">
        <v>22.751000000000001</v>
      </c>
      <c r="H187" s="7">
        <v>23.001999999999999</v>
      </c>
      <c r="I187" s="7">
        <v>23.256</v>
      </c>
      <c r="J187" s="7">
        <v>23.510999999999999</v>
      </c>
      <c r="K187" s="7">
        <v>23.768999999999998</v>
      </c>
      <c r="L187" s="7">
        <v>24.027999999999999</v>
      </c>
      <c r="M187" s="7">
        <v>24.289000000000001</v>
      </c>
      <c r="N187" s="7">
        <v>24.552</v>
      </c>
      <c r="O187" s="7">
        <v>24.817</v>
      </c>
      <c r="P187" s="7">
        <v>25.084</v>
      </c>
      <c r="Q187" s="7">
        <v>25.353000000000002</v>
      </c>
      <c r="R187" s="7">
        <v>25.670999999999999</v>
      </c>
      <c r="S187" s="7">
        <v>26.004999999999999</v>
      </c>
      <c r="T187" s="7">
        <v>26.341000000000001</v>
      </c>
      <c r="U187" s="7">
        <v>26.681000000000001</v>
      </c>
      <c r="V187" s="7">
        <v>27.023</v>
      </c>
      <c r="W187" s="7">
        <v>27.367999999999999</v>
      </c>
      <c r="X187" s="7">
        <v>27.715</v>
      </c>
      <c r="Y187" s="7">
        <v>28.065999999999999</v>
      </c>
      <c r="Z187" s="7">
        <v>28.38</v>
      </c>
      <c r="AA187" s="7">
        <v>28.619</v>
      </c>
      <c r="AB187" s="7">
        <v>28.859000000000002</v>
      </c>
      <c r="AC187" s="7">
        <v>29.100999999999999</v>
      </c>
      <c r="AD187" s="7">
        <v>29.344000000000001</v>
      </c>
      <c r="AE187" s="7">
        <v>29.588000000000001</v>
      </c>
      <c r="AF187" s="7">
        <v>29.832999999999998</v>
      </c>
      <c r="AG187" s="7">
        <v>30.08</v>
      </c>
      <c r="AH187" s="7">
        <v>30.327000000000002</v>
      </c>
      <c r="AI187" s="7">
        <v>30.576000000000001</v>
      </c>
      <c r="AJ187" s="7">
        <v>30.826000000000001</v>
      </c>
      <c r="AK187" s="7">
        <v>31.077000000000002</v>
      </c>
      <c r="AL187" s="7">
        <v>31.329000000000001</v>
      </c>
      <c r="AM187" s="7">
        <v>31.582000000000001</v>
      </c>
      <c r="AN187" s="7">
        <v>31.835999999999999</v>
      </c>
      <c r="AO187" s="7">
        <v>32.091999999999999</v>
      </c>
      <c r="AP187" s="7">
        <v>32.347999999999999</v>
      </c>
      <c r="AQ187" s="7">
        <v>32.585000000000001</v>
      </c>
      <c r="AR187" s="7">
        <v>32.783000000000001</v>
      </c>
      <c r="AS187" s="7">
        <v>32.981999999999999</v>
      </c>
      <c r="AT187" s="7">
        <v>33.18</v>
      </c>
      <c r="AU187" s="7">
        <v>33.380000000000003</v>
      </c>
      <c r="AV187" s="7">
        <v>33.58</v>
      </c>
      <c r="AW187" s="7">
        <v>33.780999999999999</v>
      </c>
      <c r="AX187" s="7">
        <v>33.981999999999999</v>
      </c>
      <c r="AY187" s="7">
        <v>34.183999999999997</v>
      </c>
      <c r="AZ187" s="7">
        <v>34.387</v>
      </c>
      <c r="BA187" s="7">
        <v>34.590000000000003</v>
      </c>
      <c r="BB187" s="7">
        <v>34.792999999999999</v>
      </c>
      <c r="BC187" s="7">
        <v>34.997</v>
      </c>
      <c r="BD187" s="7">
        <v>35.201999999999998</v>
      </c>
      <c r="BE187" s="7">
        <v>35.408000000000001</v>
      </c>
      <c r="BF187" s="7">
        <v>35.613</v>
      </c>
      <c r="BG187" s="7">
        <v>35.819000000000003</v>
      </c>
      <c r="BH187" s="7">
        <v>36.026000000000003</v>
      </c>
      <c r="BI187" s="7">
        <v>36.234000000000002</v>
      </c>
      <c r="BJ187" s="7">
        <v>36.442</v>
      </c>
      <c r="BK187" s="7">
        <v>36.665999999999997</v>
      </c>
      <c r="BL187" s="7">
        <v>36.906999999999996</v>
      </c>
    </row>
    <row r="188" spans="1:64">
      <c r="A188" s="7" t="s">
        <v>368</v>
      </c>
      <c r="B188" s="7" t="s">
        <v>775</v>
      </c>
      <c r="C188" s="7" t="s">
        <v>897</v>
      </c>
      <c r="D188" s="7" t="s">
        <v>898</v>
      </c>
      <c r="E188" s="7">
        <v>41.249000000000002</v>
      </c>
      <c r="F188" s="7">
        <v>41.853000000000002</v>
      </c>
      <c r="G188" s="7">
        <v>42.494</v>
      </c>
      <c r="H188" s="7">
        <v>43.137</v>
      </c>
      <c r="I188" s="7">
        <v>43.783999999999999</v>
      </c>
      <c r="J188" s="7">
        <v>44.430999999999997</v>
      </c>
      <c r="K188" s="7">
        <v>45.08</v>
      </c>
      <c r="L188" s="7">
        <v>45.731999999999999</v>
      </c>
      <c r="M188" s="7">
        <v>46.384999999999998</v>
      </c>
      <c r="N188" s="7">
        <v>47.037999999999997</v>
      </c>
      <c r="O188" s="7">
        <v>47.64</v>
      </c>
      <c r="P188" s="7">
        <v>47.918999999999997</v>
      </c>
      <c r="Q188" s="7">
        <v>48.198999999999998</v>
      </c>
      <c r="R188" s="7">
        <v>48.478999999999999</v>
      </c>
      <c r="S188" s="7">
        <v>48.759</v>
      </c>
      <c r="T188" s="7">
        <v>49.037999999999997</v>
      </c>
      <c r="U188" s="7">
        <v>49.319000000000003</v>
      </c>
      <c r="V188" s="7">
        <v>49.597999999999999</v>
      </c>
      <c r="W188" s="7">
        <v>49.878999999999998</v>
      </c>
      <c r="X188" s="7">
        <v>50.158999999999999</v>
      </c>
      <c r="Y188" s="7">
        <v>50.447000000000003</v>
      </c>
      <c r="Z188" s="7">
        <v>50.786000000000001</v>
      </c>
      <c r="AA188" s="7">
        <v>51.125999999999998</v>
      </c>
      <c r="AB188" s="7">
        <v>51.465000000000003</v>
      </c>
      <c r="AC188" s="7">
        <v>51.805</v>
      </c>
      <c r="AD188" s="7">
        <v>52.143000000000001</v>
      </c>
      <c r="AE188" s="7">
        <v>52.481999999999999</v>
      </c>
      <c r="AF188" s="7">
        <v>52.82</v>
      </c>
      <c r="AG188" s="7">
        <v>53.158999999999999</v>
      </c>
      <c r="AH188" s="7">
        <v>53.497</v>
      </c>
      <c r="AI188" s="7">
        <v>53.902999999999999</v>
      </c>
      <c r="AJ188" s="7">
        <v>54.756999999999998</v>
      </c>
      <c r="AK188" s="7">
        <v>55.609000000000002</v>
      </c>
      <c r="AL188" s="7">
        <v>56.456000000000003</v>
      </c>
      <c r="AM188" s="7">
        <v>57.301000000000002</v>
      </c>
      <c r="AN188" s="7">
        <v>58.140999999999998</v>
      </c>
      <c r="AO188" s="7">
        <v>58.978000000000002</v>
      </c>
      <c r="AP188" s="7">
        <v>59.807000000000002</v>
      </c>
      <c r="AQ188" s="7">
        <v>60.631999999999998</v>
      </c>
      <c r="AR188" s="7">
        <v>61.451000000000001</v>
      </c>
      <c r="AS188" s="7">
        <v>62.198</v>
      </c>
      <c r="AT188" s="7">
        <v>62.497</v>
      </c>
      <c r="AU188" s="7">
        <v>62.793999999999997</v>
      </c>
      <c r="AV188" s="7">
        <v>63.091000000000001</v>
      </c>
      <c r="AW188" s="7">
        <v>63.387</v>
      </c>
      <c r="AX188" s="7">
        <v>63.682000000000002</v>
      </c>
      <c r="AY188" s="7">
        <v>63.975999999999999</v>
      </c>
      <c r="AZ188" s="7">
        <v>64.268000000000001</v>
      </c>
      <c r="BA188" s="7">
        <v>64.56</v>
      </c>
      <c r="BB188" s="7">
        <v>64.850999999999999</v>
      </c>
      <c r="BC188" s="7">
        <v>65.14</v>
      </c>
      <c r="BD188" s="7">
        <v>65.436999999999998</v>
      </c>
      <c r="BE188" s="7">
        <v>65.741</v>
      </c>
      <c r="BF188" s="7">
        <v>66.052000000000007</v>
      </c>
      <c r="BG188" s="7">
        <v>66.370999999999995</v>
      </c>
      <c r="BH188" s="7">
        <v>66.695999999999998</v>
      </c>
      <c r="BI188" s="7">
        <v>67.027000000000001</v>
      </c>
      <c r="BJ188" s="7">
        <v>67.364999999999995</v>
      </c>
      <c r="BK188" s="7">
        <v>67.709000000000003</v>
      </c>
      <c r="BL188" s="7">
        <v>68.058999999999997</v>
      </c>
    </row>
    <row r="189" spans="1:64">
      <c r="A189" s="7" t="s">
        <v>415</v>
      </c>
      <c r="B189" s="7" t="s">
        <v>776</v>
      </c>
      <c r="C189" s="7" t="s">
        <v>897</v>
      </c>
      <c r="D189" s="7" t="s">
        <v>898</v>
      </c>
      <c r="E189" s="7">
        <v>46.811</v>
      </c>
      <c r="F189" s="7">
        <v>47.398000000000003</v>
      </c>
      <c r="G189" s="7">
        <v>48.514000000000003</v>
      </c>
      <c r="H189" s="7">
        <v>49.631999999999998</v>
      </c>
      <c r="I189" s="7">
        <v>50.752000000000002</v>
      </c>
      <c r="J189" s="7">
        <v>51.868000000000002</v>
      </c>
      <c r="K189" s="7">
        <v>52.982999999999997</v>
      </c>
      <c r="L189" s="7">
        <v>54.095999999999997</v>
      </c>
      <c r="M189" s="7">
        <v>55.207000000000001</v>
      </c>
      <c r="N189" s="7">
        <v>56.308999999999997</v>
      </c>
      <c r="O189" s="7">
        <v>57.405999999999999</v>
      </c>
      <c r="P189" s="7">
        <v>58.496000000000002</v>
      </c>
      <c r="Q189" s="7">
        <v>59.546999999999997</v>
      </c>
      <c r="R189" s="7">
        <v>60.188000000000002</v>
      </c>
      <c r="S189" s="7">
        <v>60.826999999999998</v>
      </c>
      <c r="T189" s="7">
        <v>61.460999999999999</v>
      </c>
      <c r="U189" s="7">
        <v>62.093000000000004</v>
      </c>
      <c r="V189" s="7">
        <v>62.719000000000001</v>
      </c>
      <c r="W189" s="7">
        <v>63.341000000000001</v>
      </c>
      <c r="X189" s="7">
        <v>63.96</v>
      </c>
      <c r="Y189" s="7">
        <v>64.573999999999998</v>
      </c>
      <c r="Z189" s="7">
        <v>65.182000000000002</v>
      </c>
      <c r="AA189" s="7">
        <v>65.61</v>
      </c>
      <c r="AB189" s="7">
        <v>66.031000000000006</v>
      </c>
      <c r="AC189" s="7">
        <v>66.448999999999998</v>
      </c>
      <c r="AD189" s="7">
        <v>66.864000000000004</v>
      </c>
      <c r="AE189" s="7">
        <v>67.277000000000001</v>
      </c>
      <c r="AF189" s="7">
        <v>67.686999999999998</v>
      </c>
      <c r="AG189" s="7">
        <v>68.094999999999999</v>
      </c>
      <c r="AH189" s="7">
        <v>68.498999999999995</v>
      </c>
      <c r="AI189" s="7">
        <v>68.900999999999996</v>
      </c>
      <c r="AJ189" s="7">
        <v>69.3</v>
      </c>
      <c r="AK189" s="7">
        <v>69.697000000000003</v>
      </c>
      <c r="AL189" s="7">
        <v>70.088999999999999</v>
      </c>
      <c r="AM189" s="7">
        <v>70.521000000000001</v>
      </c>
      <c r="AN189" s="7">
        <v>70.950999999999993</v>
      </c>
      <c r="AO189" s="7">
        <v>71.376999999999995</v>
      </c>
      <c r="AP189" s="7">
        <v>71.798000000000002</v>
      </c>
      <c r="AQ189" s="7">
        <v>72.215999999999994</v>
      </c>
      <c r="AR189" s="7">
        <v>72.631</v>
      </c>
      <c r="AS189" s="7">
        <v>73.042000000000002</v>
      </c>
      <c r="AT189" s="7">
        <v>73.447999999999993</v>
      </c>
      <c r="AU189" s="7">
        <v>73.849999999999994</v>
      </c>
      <c r="AV189" s="7">
        <v>74.248999999999995</v>
      </c>
      <c r="AW189" s="7">
        <v>74.644000000000005</v>
      </c>
      <c r="AX189" s="7">
        <v>75.034000000000006</v>
      </c>
      <c r="AY189" s="7">
        <v>75.421000000000006</v>
      </c>
      <c r="AZ189" s="7">
        <v>75.802999999999997</v>
      </c>
      <c r="BA189" s="7">
        <v>76.052000000000007</v>
      </c>
      <c r="BB189" s="7">
        <v>76.241</v>
      </c>
      <c r="BC189" s="7">
        <v>76.430000000000007</v>
      </c>
      <c r="BD189" s="7">
        <v>76.617000000000004</v>
      </c>
      <c r="BE189" s="7">
        <v>76.804000000000002</v>
      </c>
      <c r="BF189" s="7">
        <v>76.989000000000004</v>
      </c>
      <c r="BG189" s="7">
        <v>77.173000000000002</v>
      </c>
      <c r="BH189" s="7">
        <v>77.356999999999999</v>
      </c>
      <c r="BI189" s="7">
        <v>77.539000000000001</v>
      </c>
      <c r="BJ189" s="7">
        <v>77.72</v>
      </c>
      <c r="BK189" s="7">
        <v>77.906999999999996</v>
      </c>
      <c r="BL189" s="7">
        <v>78.099000000000004</v>
      </c>
    </row>
    <row r="190" spans="1:64">
      <c r="A190" s="7" t="s">
        <v>386</v>
      </c>
      <c r="B190" s="7" t="s">
        <v>777</v>
      </c>
      <c r="C190" s="7" t="s">
        <v>897</v>
      </c>
      <c r="D190" s="7" t="s">
        <v>898</v>
      </c>
      <c r="E190" s="7">
        <v>30.297000000000001</v>
      </c>
      <c r="F190" s="7">
        <v>30.555</v>
      </c>
      <c r="G190" s="7">
        <v>30.815999999999999</v>
      </c>
      <c r="H190" s="7">
        <v>31.077000000000002</v>
      </c>
      <c r="I190" s="7">
        <v>31.34</v>
      </c>
      <c r="J190" s="7">
        <v>31.603999999999999</v>
      </c>
      <c r="K190" s="7">
        <v>31.869</v>
      </c>
      <c r="L190" s="7">
        <v>32.134999999999998</v>
      </c>
      <c r="M190" s="7">
        <v>32.402999999999999</v>
      </c>
      <c r="N190" s="7">
        <v>32.671999999999997</v>
      </c>
      <c r="O190" s="7">
        <v>32.978999999999999</v>
      </c>
      <c r="P190" s="7">
        <v>33.493000000000002</v>
      </c>
      <c r="Q190" s="7">
        <v>34.012</v>
      </c>
      <c r="R190" s="7">
        <v>34.533000000000001</v>
      </c>
      <c r="S190" s="7">
        <v>35.058999999999997</v>
      </c>
      <c r="T190" s="7">
        <v>35.56</v>
      </c>
      <c r="U190" s="7">
        <v>35.917000000000002</v>
      </c>
      <c r="V190" s="7">
        <v>36.274999999999999</v>
      </c>
      <c r="W190" s="7">
        <v>36.634999999999998</v>
      </c>
      <c r="X190" s="7">
        <v>36.997</v>
      </c>
      <c r="Y190" s="7">
        <v>37.456000000000003</v>
      </c>
      <c r="Z190" s="7">
        <v>38.393999999999998</v>
      </c>
      <c r="AA190" s="7">
        <v>39.343000000000004</v>
      </c>
      <c r="AB190" s="7">
        <v>40.299999999999997</v>
      </c>
      <c r="AC190" s="7">
        <v>41.265999999999998</v>
      </c>
      <c r="AD190" s="7">
        <v>42.234999999999999</v>
      </c>
      <c r="AE190" s="7">
        <v>43.212000000000003</v>
      </c>
      <c r="AF190" s="7">
        <v>44.195</v>
      </c>
      <c r="AG190" s="7">
        <v>45.183</v>
      </c>
      <c r="AH190" s="7">
        <v>46.171999999999997</v>
      </c>
      <c r="AI190" s="7">
        <v>46.985999999999997</v>
      </c>
      <c r="AJ190" s="7">
        <v>46.901000000000003</v>
      </c>
      <c r="AK190" s="7">
        <v>46.814999999999998</v>
      </c>
      <c r="AL190" s="7">
        <v>46.73</v>
      </c>
      <c r="AM190" s="7">
        <v>46.645000000000003</v>
      </c>
      <c r="AN190" s="7">
        <v>46.56</v>
      </c>
      <c r="AO190" s="7">
        <v>46.475000000000001</v>
      </c>
      <c r="AP190" s="7">
        <v>46.39</v>
      </c>
      <c r="AQ190" s="7">
        <v>46.305</v>
      </c>
      <c r="AR190" s="7">
        <v>46.22</v>
      </c>
      <c r="AS190" s="7">
        <v>46.134999999999998</v>
      </c>
      <c r="AT190" s="7">
        <v>46.05</v>
      </c>
      <c r="AU190" s="7">
        <v>45.965000000000003</v>
      </c>
      <c r="AV190" s="7">
        <v>45.88</v>
      </c>
      <c r="AW190" s="7">
        <v>45.795000000000002</v>
      </c>
      <c r="AX190" s="7">
        <v>45.71</v>
      </c>
      <c r="AY190" s="7">
        <v>45.625</v>
      </c>
      <c r="AZ190" s="7">
        <v>45.54</v>
      </c>
      <c r="BA190" s="7">
        <v>45.454999999999998</v>
      </c>
      <c r="BB190" s="7">
        <v>45.371000000000002</v>
      </c>
      <c r="BC190" s="7">
        <v>45.332000000000001</v>
      </c>
      <c r="BD190" s="7">
        <v>45.521999999999998</v>
      </c>
      <c r="BE190" s="7">
        <v>45.712000000000003</v>
      </c>
      <c r="BF190" s="7">
        <v>45.902999999999999</v>
      </c>
      <c r="BG190" s="7">
        <v>46.093000000000004</v>
      </c>
      <c r="BH190" s="7">
        <v>46.283999999999999</v>
      </c>
      <c r="BI190" s="7">
        <v>46.475000000000001</v>
      </c>
      <c r="BJ190" s="7">
        <v>46.682000000000002</v>
      </c>
      <c r="BK190" s="7">
        <v>46.906999999999996</v>
      </c>
      <c r="BL190" s="7">
        <v>47.149000000000001</v>
      </c>
    </row>
    <row r="191" spans="1:64">
      <c r="A191" s="7" t="s">
        <v>778</v>
      </c>
      <c r="B191" s="7" t="s">
        <v>779</v>
      </c>
      <c r="C191" s="7" t="s">
        <v>897</v>
      </c>
      <c r="D191" s="7" t="s">
        <v>898</v>
      </c>
      <c r="E191" s="7">
        <v>56.823</v>
      </c>
      <c r="F191" s="7">
        <v>57.113999999999997</v>
      </c>
      <c r="G191" s="7">
        <v>57.405000000000001</v>
      </c>
      <c r="H191" s="7">
        <v>57.695999999999998</v>
      </c>
      <c r="I191" s="7">
        <v>57.987000000000002</v>
      </c>
      <c r="J191" s="7">
        <v>58.276000000000003</v>
      </c>
      <c r="K191" s="7">
        <v>58.564999999999998</v>
      </c>
      <c r="L191" s="7">
        <v>58.853000000000002</v>
      </c>
      <c r="M191" s="7">
        <v>59.142000000000003</v>
      </c>
      <c r="N191" s="7">
        <v>59.429000000000002</v>
      </c>
      <c r="O191" s="7">
        <v>59.715000000000003</v>
      </c>
      <c r="P191" s="7">
        <v>60.000999999999998</v>
      </c>
      <c r="Q191" s="7">
        <v>60.286999999999999</v>
      </c>
      <c r="R191" s="7">
        <v>60.570999999999998</v>
      </c>
      <c r="S191" s="7">
        <v>60.854999999999997</v>
      </c>
      <c r="T191" s="7">
        <v>61.137999999999998</v>
      </c>
      <c r="U191" s="7">
        <v>61.420999999999999</v>
      </c>
      <c r="V191" s="7">
        <v>61.701999999999998</v>
      </c>
      <c r="W191" s="7">
        <v>61.982999999999997</v>
      </c>
      <c r="X191" s="7">
        <v>62.262999999999998</v>
      </c>
      <c r="Y191" s="7">
        <v>62.542000000000002</v>
      </c>
      <c r="Z191" s="7">
        <v>63.408999999999999</v>
      </c>
      <c r="AA191" s="7">
        <v>64.421999999999997</v>
      </c>
      <c r="AB191" s="7">
        <v>65.421000000000006</v>
      </c>
      <c r="AC191" s="7">
        <v>66.409000000000006</v>
      </c>
      <c r="AD191" s="7">
        <v>67.38</v>
      </c>
      <c r="AE191" s="7">
        <v>68.188000000000002</v>
      </c>
      <c r="AF191" s="7">
        <v>68.540999999999997</v>
      </c>
      <c r="AG191" s="7">
        <v>68.891999999999996</v>
      </c>
      <c r="AH191" s="7">
        <v>69.239999999999995</v>
      </c>
      <c r="AI191" s="7">
        <v>69.593000000000004</v>
      </c>
      <c r="AJ191" s="7">
        <v>69.965999999999994</v>
      </c>
      <c r="AK191" s="7">
        <v>70.337000000000003</v>
      </c>
      <c r="AL191" s="7">
        <v>70.703999999999994</v>
      </c>
      <c r="AM191" s="7">
        <v>71.069000000000003</v>
      </c>
      <c r="AN191" s="7">
        <v>71.430999999999997</v>
      </c>
      <c r="AO191" s="7">
        <v>71.305999999999997</v>
      </c>
      <c r="AP191" s="7">
        <v>71.066000000000003</v>
      </c>
      <c r="AQ191" s="7">
        <v>70.825000000000003</v>
      </c>
      <c r="AR191" s="7">
        <v>70.581999999999994</v>
      </c>
      <c r="AS191" s="7">
        <v>70.337999999999994</v>
      </c>
      <c r="AT191" s="7">
        <v>70.093000000000004</v>
      </c>
      <c r="AU191" s="7">
        <v>69.846999999999994</v>
      </c>
      <c r="AV191" s="7">
        <v>69.599999999999994</v>
      </c>
      <c r="AW191" s="7">
        <v>70.382999999999996</v>
      </c>
      <c r="AX191" s="7">
        <v>71.152000000000001</v>
      </c>
      <c r="AY191" s="7">
        <v>71.91</v>
      </c>
      <c r="AZ191" s="7">
        <v>72.655000000000001</v>
      </c>
      <c r="BA191" s="7">
        <v>73.388999999999996</v>
      </c>
      <c r="BB191" s="7">
        <v>74.108999999999995</v>
      </c>
      <c r="BC191" s="7">
        <v>74.816999999999993</v>
      </c>
      <c r="BD191" s="7">
        <v>75.510999999999996</v>
      </c>
      <c r="BE191" s="7">
        <v>76.194000000000003</v>
      </c>
      <c r="BF191" s="7">
        <v>76.861999999999995</v>
      </c>
      <c r="BG191" s="7">
        <v>77.516999999999996</v>
      </c>
      <c r="BH191" s="7">
        <v>78.159000000000006</v>
      </c>
      <c r="BI191" s="7">
        <v>78.775000000000006</v>
      </c>
      <c r="BJ191" s="7">
        <v>79.364999999999995</v>
      </c>
      <c r="BK191" s="7">
        <v>79.930000000000007</v>
      </c>
      <c r="BL191" s="7">
        <v>80.47</v>
      </c>
    </row>
    <row r="192" spans="1:64">
      <c r="A192" s="7" t="s">
        <v>101</v>
      </c>
      <c r="B192" s="7" t="s">
        <v>780</v>
      </c>
      <c r="C192" s="7" t="s">
        <v>897</v>
      </c>
      <c r="D192" s="7" t="s">
        <v>898</v>
      </c>
      <c r="E192" s="7">
        <v>3.7250000000000001</v>
      </c>
      <c r="F192" s="7">
        <v>4.024</v>
      </c>
      <c r="G192" s="7">
        <v>4.3470000000000004</v>
      </c>
      <c r="H192" s="7">
        <v>4.694</v>
      </c>
      <c r="I192" s="7">
        <v>5.069</v>
      </c>
      <c r="J192" s="7">
        <v>5.47</v>
      </c>
      <c r="K192" s="7">
        <v>5.9020000000000001</v>
      </c>
      <c r="L192" s="7">
        <v>6.7119999999999997</v>
      </c>
      <c r="M192" s="7">
        <v>7.625</v>
      </c>
      <c r="N192" s="7">
        <v>8.6489999999999991</v>
      </c>
      <c r="O192" s="7">
        <v>9.7959999999999994</v>
      </c>
      <c r="P192" s="7">
        <v>11.077999999999999</v>
      </c>
      <c r="Q192" s="7">
        <v>11.3</v>
      </c>
      <c r="R192" s="7">
        <v>11.507</v>
      </c>
      <c r="S192" s="7">
        <v>11.717000000000001</v>
      </c>
      <c r="T192" s="7">
        <v>11.93</v>
      </c>
      <c r="U192" s="7">
        <v>12.147</v>
      </c>
      <c r="V192" s="7">
        <v>12.366</v>
      </c>
      <c r="W192" s="7">
        <v>12.59</v>
      </c>
      <c r="X192" s="7">
        <v>12.817</v>
      </c>
      <c r="Y192" s="7">
        <v>13.047000000000001</v>
      </c>
      <c r="Z192" s="7">
        <v>13.242000000000001</v>
      </c>
      <c r="AA192" s="7">
        <v>13.428000000000001</v>
      </c>
      <c r="AB192" s="7">
        <v>13.616</v>
      </c>
      <c r="AC192" s="7">
        <v>13.805999999999999</v>
      </c>
      <c r="AD192" s="7">
        <v>13.997999999999999</v>
      </c>
      <c r="AE192" s="7">
        <v>14.193</v>
      </c>
      <c r="AF192" s="7">
        <v>14.39</v>
      </c>
      <c r="AG192" s="7">
        <v>14.589</v>
      </c>
      <c r="AH192" s="7">
        <v>14.791</v>
      </c>
      <c r="AI192" s="7">
        <v>14.994</v>
      </c>
      <c r="AJ192" s="7">
        <v>14.816000000000001</v>
      </c>
      <c r="AK192" s="7">
        <v>14.629</v>
      </c>
      <c r="AL192" s="7">
        <v>14.445</v>
      </c>
      <c r="AM192" s="7">
        <v>14.262</v>
      </c>
      <c r="AN192" s="7">
        <v>14.081</v>
      </c>
      <c r="AO192" s="7">
        <v>13.901</v>
      </c>
      <c r="AP192" s="7">
        <v>13.724</v>
      </c>
      <c r="AQ192" s="7">
        <v>13.548999999999999</v>
      </c>
      <c r="AR192" s="7">
        <v>13.375</v>
      </c>
      <c r="AS192" s="7">
        <v>13.204000000000001</v>
      </c>
      <c r="AT192" s="7">
        <v>13.182</v>
      </c>
      <c r="AU192" s="7">
        <v>13.164</v>
      </c>
      <c r="AV192" s="7">
        <v>13.146000000000001</v>
      </c>
      <c r="AW192" s="7">
        <v>13.127000000000001</v>
      </c>
      <c r="AX192" s="7">
        <v>13.109</v>
      </c>
      <c r="AY192" s="7">
        <v>13.090999999999999</v>
      </c>
      <c r="AZ192" s="7">
        <v>13.073</v>
      </c>
      <c r="BA192" s="7">
        <v>13.055</v>
      </c>
      <c r="BB192" s="7">
        <v>13.037000000000001</v>
      </c>
      <c r="BC192" s="7">
        <v>13.019</v>
      </c>
      <c r="BD192" s="7">
        <v>13</v>
      </c>
      <c r="BE192" s="7">
        <v>12.981999999999999</v>
      </c>
      <c r="BF192" s="7">
        <v>12.978</v>
      </c>
      <c r="BG192" s="7">
        <v>12.988</v>
      </c>
      <c r="BH192" s="7">
        <v>13.012</v>
      </c>
      <c r="BI192" s="7">
        <v>13.05</v>
      </c>
      <c r="BJ192" s="7">
        <v>13.102</v>
      </c>
      <c r="BK192" s="7">
        <v>13.169</v>
      </c>
      <c r="BL192" s="7">
        <v>13.25</v>
      </c>
    </row>
    <row r="193" spans="1:64">
      <c r="A193" s="7" t="s">
        <v>424</v>
      </c>
      <c r="B193" s="7" t="s">
        <v>781</v>
      </c>
      <c r="C193" s="7" t="s">
        <v>897</v>
      </c>
      <c r="D193" s="7" t="s">
        <v>898</v>
      </c>
      <c r="E193" s="7">
        <v>47.892000000000003</v>
      </c>
      <c r="F193" s="7">
        <v>48.527000000000001</v>
      </c>
      <c r="G193" s="7">
        <v>48.926000000000002</v>
      </c>
      <c r="H193" s="7">
        <v>49.326000000000001</v>
      </c>
      <c r="I193" s="7">
        <v>49.726999999999997</v>
      </c>
      <c r="J193" s="7">
        <v>50.125999999999998</v>
      </c>
      <c r="K193" s="7">
        <v>50.526000000000003</v>
      </c>
      <c r="L193" s="7">
        <v>50.926000000000002</v>
      </c>
      <c r="M193" s="7">
        <v>51.326000000000001</v>
      </c>
      <c r="N193" s="7">
        <v>51.725999999999999</v>
      </c>
      <c r="O193" s="7">
        <v>52.125</v>
      </c>
      <c r="P193" s="7">
        <v>52.667999999999999</v>
      </c>
      <c r="Q193" s="7">
        <v>53.323999999999998</v>
      </c>
      <c r="R193" s="7">
        <v>53.976999999999997</v>
      </c>
      <c r="S193" s="7">
        <v>54.628999999999998</v>
      </c>
      <c r="T193" s="7">
        <v>55.28</v>
      </c>
      <c r="U193" s="7">
        <v>55.929000000000002</v>
      </c>
      <c r="V193" s="7">
        <v>56.575000000000003</v>
      </c>
      <c r="W193" s="7">
        <v>57.22</v>
      </c>
      <c r="X193" s="7">
        <v>57.712000000000003</v>
      </c>
      <c r="Y193" s="7">
        <v>58.085999999999999</v>
      </c>
      <c r="Z193" s="7">
        <v>58.459000000000003</v>
      </c>
      <c r="AA193" s="7">
        <v>58.831000000000003</v>
      </c>
      <c r="AB193" s="7">
        <v>59.201999999999998</v>
      </c>
      <c r="AC193" s="7">
        <v>59.573</v>
      </c>
      <c r="AD193" s="7">
        <v>59.942</v>
      </c>
      <c r="AE193" s="7">
        <v>60.31</v>
      </c>
      <c r="AF193" s="7">
        <v>60.676000000000002</v>
      </c>
      <c r="AG193" s="7">
        <v>61.042999999999999</v>
      </c>
      <c r="AH193" s="7">
        <v>61.225000000000001</v>
      </c>
      <c r="AI193" s="7">
        <v>61.27</v>
      </c>
      <c r="AJ193" s="7">
        <v>61.314999999999998</v>
      </c>
      <c r="AK193" s="7">
        <v>61.359000000000002</v>
      </c>
      <c r="AL193" s="7">
        <v>61.404000000000003</v>
      </c>
      <c r="AM193" s="7">
        <v>61.448999999999998</v>
      </c>
      <c r="AN193" s="7">
        <v>61.493000000000002</v>
      </c>
      <c r="AO193" s="7">
        <v>61.537999999999997</v>
      </c>
      <c r="AP193" s="7">
        <v>61.582999999999998</v>
      </c>
      <c r="AQ193" s="7">
        <v>61.627000000000002</v>
      </c>
      <c r="AR193" s="7">
        <v>61.671999999999997</v>
      </c>
      <c r="AS193" s="7">
        <v>61.716000000000001</v>
      </c>
      <c r="AT193" s="7">
        <v>61.761000000000003</v>
      </c>
      <c r="AU193" s="7">
        <v>61.786999999999999</v>
      </c>
      <c r="AV193" s="7">
        <v>61.676000000000002</v>
      </c>
      <c r="AW193" s="7">
        <v>61.564</v>
      </c>
      <c r="AX193" s="7">
        <v>61.451999999999998</v>
      </c>
      <c r="AY193" s="7">
        <v>61.341000000000001</v>
      </c>
      <c r="AZ193" s="7">
        <v>61.228999999999999</v>
      </c>
      <c r="BA193" s="7">
        <v>61.116</v>
      </c>
      <c r="BB193" s="7">
        <v>61.003999999999998</v>
      </c>
      <c r="BC193" s="7">
        <v>60.892000000000003</v>
      </c>
      <c r="BD193" s="7">
        <v>60.78</v>
      </c>
      <c r="BE193" s="7">
        <v>60.654000000000003</v>
      </c>
      <c r="BF193" s="7">
        <v>60.529000000000003</v>
      </c>
      <c r="BG193" s="7">
        <v>60.402999999999999</v>
      </c>
      <c r="BH193" s="7">
        <v>60.277999999999999</v>
      </c>
      <c r="BI193" s="7">
        <v>60.177999999999997</v>
      </c>
      <c r="BJ193" s="7">
        <v>60.104999999999997</v>
      </c>
      <c r="BK193" s="7">
        <v>60.058</v>
      </c>
      <c r="BL193" s="7">
        <v>60.036999999999999</v>
      </c>
    </row>
    <row r="194" spans="1:64">
      <c r="A194" s="7" t="s">
        <v>782</v>
      </c>
      <c r="B194" s="7" t="s">
        <v>783</v>
      </c>
      <c r="C194" s="7" t="s">
        <v>897</v>
      </c>
      <c r="D194" s="7" t="s">
        <v>898</v>
      </c>
      <c r="E194" s="7">
        <v>13.4710406611677</v>
      </c>
      <c r="F194" s="7">
        <v>13.8279754376239</v>
      </c>
      <c r="G194" s="7">
        <v>14.1963288495197</v>
      </c>
      <c r="H194" s="7">
        <v>14.582675892126</v>
      </c>
      <c r="I194" s="7">
        <v>14.989417388208601</v>
      </c>
      <c r="J194" s="7">
        <v>15.4108064121409</v>
      </c>
      <c r="K194" s="7">
        <v>15.8165838045211</v>
      </c>
      <c r="L194" s="7">
        <v>16.231079829702399</v>
      </c>
      <c r="M194" s="7">
        <v>16.671606387400701</v>
      </c>
      <c r="N194" s="7">
        <v>17.126137761620399</v>
      </c>
      <c r="O194" s="7">
        <v>17.576996205182301</v>
      </c>
      <c r="P194" s="7">
        <v>18.0831531357023</v>
      </c>
      <c r="Q194" s="7">
        <v>18.6084535719597</v>
      </c>
      <c r="R194" s="7">
        <v>19.140298907184501</v>
      </c>
      <c r="S194" s="7">
        <v>19.6696554159534</v>
      </c>
      <c r="T194" s="7">
        <v>20.212099623919599</v>
      </c>
      <c r="U194" s="7">
        <v>20.769445115464901</v>
      </c>
      <c r="V194" s="7">
        <v>21.317248082614199</v>
      </c>
      <c r="W194" s="7">
        <v>21.8600730209853</v>
      </c>
      <c r="X194" s="7">
        <v>22.335236350386499</v>
      </c>
      <c r="Y194" s="7">
        <v>22.7902144866393</v>
      </c>
      <c r="Z194" s="7">
        <v>23.302644066658601</v>
      </c>
      <c r="AA194" s="7">
        <v>23.824284502542099</v>
      </c>
      <c r="AB194" s="7">
        <v>24.366572382490599</v>
      </c>
      <c r="AC194" s="7">
        <v>24.941351310284102</v>
      </c>
      <c r="AD194" s="7">
        <v>25.5384408409945</v>
      </c>
      <c r="AE194" s="7">
        <v>26.131275723314101</v>
      </c>
      <c r="AF194" s="7">
        <v>26.719178424920099</v>
      </c>
      <c r="AG194" s="7">
        <v>27.280630836997101</v>
      </c>
      <c r="AH194" s="7">
        <v>27.802055003012299</v>
      </c>
      <c r="AI194" s="7">
        <v>28.342685015894499</v>
      </c>
      <c r="AJ194" s="7">
        <v>28.773734999303699</v>
      </c>
      <c r="AK194" s="7">
        <v>29.180041952086</v>
      </c>
      <c r="AL194" s="7">
        <v>29.575249242543698</v>
      </c>
      <c r="AM194" s="7">
        <v>29.9134120483373</v>
      </c>
      <c r="AN194" s="7">
        <v>30.249464310146699</v>
      </c>
      <c r="AO194" s="7">
        <v>30.592962303555801</v>
      </c>
      <c r="AP194" s="7">
        <v>30.959440344971402</v>
      </c>
      <c r="AQ194" s="7">
        <v>31.330095409493399</v>
      </c>
      <c r="AR194" s="7">
        <v>31.701104168293998</v>
      </c>
      <c r="AS194" s="7">
        <v>32.069050504144002</v>
      </c>
      <c r="AT194" s="7">
        <v>32.511827760867703</v>
      </c>
      <c r="AU194" s="7">
        <v>32.959115707791</v>
      </c>
      <c r="AV194" s="7">
        <v>33.427466762317302</v>
      </c>
      <c r="AW194" s="7">
        <v>33.903306461698897</v>
      </c>
      <c r="AX194" s="7">
        <v>34.393864849082398</v>
      </c>
      <c r="AY194" s="7">
        <v>34.876884979748297</v>
      </c>
      <c r="AZ194" s="7">
        <v>35.303496941636297</v>
      </c>
      <c r="BA194" s="7">
        <v>35.8148479185285</v>
      </c>
      <c r="BB194" s="7">
        <v>36.3355039452968</v>
      </c>
      <c r="BC194" s="7">
        <v>36.872427093376501</v>
      </c>
      <c r="BD194" s="7">
        <v>37.422173752851101</v>
      </c>
      <c r="BE194" s="7">
        <v>37.961991742766998</v>
      </c>
      <c r="BF194" s="7">
        <v>38.505208534160502</v>
      </c>
      <c r="BG194" s="7">
        <v>39.049742730495304</v>
      </c>
      <c r="BH194" s="7">
        <v>39.593890125011697</v>
      </c>
      <c r="BI194" s="7">
        <v>40.136838198172597</v>
      </c>
      <c r="BJ194" s="7">
        <v>40.680814079144596</v>
      </c>
      <c r="BK194" s="7">
        <v>41.226951514247702</v>
      </c>
      <c r="BL194" s="7">
        <v>41.776453935974303</v>
      </c>
    </row>
    <row r="195" spans="1:64">
      <c r="A195" s="7" t="s">
        <v>784</v>
      </c>
      <c r="B195" s="7" t="s">
        <v>785</v>
      </c>
      <c r="C195" s="7" t="s">
        <v>897</v>
      </c>
      <c r="D195" s="7" t="s">
        <v>898</v>
      </c>
      <c r="E195" s="7">
        <v>44.546999999999997</v>
      </c>
      <c r="F195" s="7">
        <v>45.933</v>
      </c>
      <c r="G195" s="7">
        <v>47.326999999999998</v>
      </c>
      <c r="H195" s="7">
        <v>48.723999999999997</v>
      </c>
      <c r="I195" s="7">
        <v>50.125999999999998</v>
      </c>
      <c r="J195" s="7">
        <v>51.524000000000001</v>
      </c>
      <c r="K195" s="7">
        <v>52.920999999999999</v>
      </c>
      <c r="L195" s="7">
        <v>54.314</v>
      </c>
      <c r="M195" s="7">
        <v>55.701999999999998</v>
      </c>
      <c r="N195" s="7">
        <v>57.076999999999998</v>
      </c>
      <c r="O195" s="7">
        <v>58.328000000000003</v>
      </c>
      <c r="P195" s="7">
        <v>59.23</v>
      </c>
      <c r="Q195" s="7">
        <v>60.127000000000002</v>
      </c>
      <c r="R195" s="7">
        <v>61.014000000000003</v>
      </c>
      <c r="S195" s="7">
        <v>61.896000000000001</v>
      </c>
      <c r="T195" s="7">
        <v>62.77</v>
      </c>
      <c r="U195" s="7">
        <v>63.637</v>
      </c>
      <c r="V195" s="7">
        <v>64.492000000000004</v>
      </c>
      <c r="W195" s="7">
        <v>65.34</v>
      </c>
      <c r="X195" s="7">
        <v>66.177999999999997</v>
      </c>
      <c r="Y195" s="7">
        <v>67.834999999999994</v>
      </c>
      <c r="Z195" s="7">
        <v>71.772000000000006</v>
      </c>
      <c r="AA195" s="7">
        <v>75.406000000000006</v>
      </c>
      <c r="AB195" s="7">
        <v>78.710999999999999</v>
      </c>
      <c r="AC195" s="7">
        <v>81.683999999999997</v>
      </c>
      <c r="AD195" s="7">
        <v>84.316999999999993</v>
      </c>
      <c r="AE195" s="7">
        <v>86.637</v>
      </c>
      <c r="AF195" s="7">
        <v>88.66</v>
      </c>
      <c r="AG195" s="7">
        <v>90.412999999999997</v>
      </c>
      <c r="AH195" s="7">
        <v>91.915000000000006</v>
      </c>
      <c r="AI195" s="7">
        <v>92.941999999999993</v>
      </c>
      <c r="AJ195" s="7">
        <v>93.105999999999995</v>
      </c>
      <c r="AK195" s="7">
        <v>93.266999999999996</v>
      </c>
      <c r="AL195" s="7">
        <v>93.424000000000007</v>
      </c>
      <c r="AM195" s="7">
        <v>93.578000000000003</v>
      </c>
      <c r="AN195" s="7">
        <v>93.728999999999999</v>
      </c>
      <c r="AO195" s="7">
        <v>93.876000000000005</v>
      </c>
      <c r="AP195" s="7">
        <v>94.02</v>
      </c>
      <c r="AQ195" s="7">
        <v>94.161000000000001</v>
      </c>
      <c r="AR195" s="7">
        <v>94.298000000000002</v>
      </c>
      <c r="AS195" s="7">
        <v>94.387</v>
      </c>
      <c r="AT195" s="7">
        <v>94.332999999999998</v>
      </c>
      <c r="AU195" s="7">
        <v>94.278000000000006</v>
      </c>
      <c r="AV195" s="7">
        <v>94.224000000000004</v>
      </c>
      <c r="AW195" s="7">
        <v>94.168000000000006</v>
      </c>
      <c r="AX195" s="7">
        <v>94.111999999999995</v>
      </c>
      <c r="AY195" s="7">
        <v>94.055999999999997</v>
      </c>
      <c r="AZ195" s="7">
        <v>93.998999999999995</v>
      </c>
      <c r="BA195" s="7">
        <v>93.941999999999993</v>
      </c>
      <c r="BB195" s="7">
        <v>93.884</v>
      </c>
      <c r="BC195" s="7">
        <v>93.825000000000003</v>
      </c>
      <c r="BD195" s="7">
        <v>93.772999999999996</v>
      </c>
      <c r="BE195" s="7">
        <v>93.725999999999999</v>
      </c>
      <c r="BF195" s="7">
        <v>93.686000000000007</v>
      </c>
      <c r="BG195" s="7">
        <v>93.650999999999996</v>
      </c>
      <c r="BH195" s="7">
        <v>93.623999999999995</v>
      </c>
      <c r="BI195" s="7">
        <v>93.602000000000004</v>
      </c>
      <c r="BJ195" s="7">
        <v>93.587000000000003</v>
      </c>
      <c r="BK195" s="7">
        <v>93.578000000000003</v>
      </c>
      <c r="BL195" s="7">
        <v>93.575999999999993</v>
      </c>
    </row>
    <row r="196" spans="1:64">
      <c r="A196" s="7" t="s">
        <v>786</v>
      </c>
      <c r="B196" s="7" t="s">
        <v>787</v>
      </c>
      <c r="C196" s="7" t="s">
        <v>897</v>
      </c>
      <c r="D196" s="7" t="s">
        <v>898</v>
      </c>
      <c r="E196" s="7">
        <v>40.195</v>
      </c>
      <c r="F196" s="7">
        <v>41.161999999999999</v>
      </c>
      <c r="G196" s="7">
        <v>42.136000000000003</v>
      </c>
      <c r="H196" s="7">
        <v>43.116</v>
      </c>
      <c r="I196" s="7">
        <v>44.101999999999997</v>
      </c>
      <c r="J196" s="7">
        <v>45.091000000000001</v>
      </c>
      <c r="K196" s="7">
        <v>46.084000000000003</v>
      </c>
      <c r="L196" s="7">
        <v>47.081000000000003</v>
      </c>
      <c r="M196" s="7">
        <v>49.012</v>
      </c>
      <c r="N196" s="7">
        <v>51.609000000000002</v>
      </c>
      <c r="O196" s="7">
        <v>54.2</v>
      </c>
      <c r="P196" s="7">
        <v>54.701999999999998</v>
      </c>
      <c r="Q196" s="7">
        <v>55.204000000000001</v>
      </c>
      <c r="R196" s="7">
        <v>55.703000000000003</v>
      </c>
      <c r="S196" s="7">
        <v>56.201999999999998</v>
      </c>
      <c r="T196" s="7">
        <v>56.7</v>
      </c>
      <c r="U196" s="7">
        <v>56.74</v>
      </c>
      <c r="V196" s="7">
        <v>56.78</v>
      </c>
      <c r="W196" s="7">
        <v>56.82</v>
      </c>
      <c r="X196" s="7">
        <v>56.86</v>
      </c>
      <c r="Y196" s="7">
        <v>56.9</v>
      </c>
      <c r="Z196" s="7">
        <v>57.048999999999999</v>
      </c>
      <c r="AA196" s="7">
        <v>57.198</v>
      </c>
      <c r="AB196" s="7">
        <v>57.345999999999997</v>
      </c>
      <c r="AC196" s="7">
        <v>57.494999999999997</v>
      </c>
      <c r="AD196" s="7">
        <v>57.643999999999998</v>
      </c>
      <c r="AE196" s="7">
        <v>57.792000000000002</v>
      </c>
      <c r="AF196" s="7">
        <v>57.94</v>
      </c>
      <c r="AG196" s="7">
        <v>58.088000000000001</v>
      </c>
      <c r="AH196" s="7">
        <v>58.235999999999997</v>
      </c>
      <c r="AI196" s="7">
        <v>58.384</v>
      </c>
      <c r="AJ196" s="7">
        <v>58.530999999999999</v>
      </c>
      <c r="AK196" s="7">
        <v>58.679000000000002</v>
      </c>
      <c r="AL196" s="7">
        <v>58.826000000000001</v>
      </c>
      <c r="AM196" s="7">
        <v>58.939</v>
      </c>
      <c r="AN196" s="7">
        <v>59.018000000000001</v>
      </c>
      <c r="AO196" s="7">
        <v>59.097000000000001</v>
      </c>
      <c r="AP196" s="7">
        <v>59.176000000000002</v>
      </c>
      <c r="AQ196" s="7">
        <v>59.255000000000003</v>
      </c>
      <c r="AR196" s="7">
        <v>59.334000000000003</v>
      </c>
      <c r="AS196" s="7">
        <v>59.411999999999999</v>
      </c>
      <c r="AT196" s="7">
        <v>59.491</v>
      </c>
      <c r="AU196" s="7">
        <v>59.57</v>
      </c>
      <c r="AV196" s="7">
        <v>59.648000000000003</v>
      </c>
      <c r="AW196" s="7">
        <v>59.726999999999997</v>
      </c>
      <c r="AX196" s="7">
        <v>59.805</v>
      </c>
      <c r="AY196" s="7">
        <v>59.884</v>
      </c>
      <c r="AZ196" s="7">
        <v>59.962000000000003</v>
      </c>
      <c r="BA196" s="7">
        <v>60.04</v>
      </c>
      <c r="BB196" s="7">
        <v>60.195</v>
      </c>
      <c r="BC196" s="7">
        <v>60.377000000000002</v>
      </c>
      <c r="BD196" s="7">
        <v>60.557000000000002</v>
      </c>
      <c r="BE196" s="7">
        <v>60.738</v>
      </c>
      <c r="BF196" s="7">
        <v>60.917999999999999</v>
      </c>
      <c r="BG196" s="7">
        <v>61.097999999999999</v>
      </c>
      <c r="BH196" s="7">
        <v>61.277000000000001</v>
      </c>
      <c r="BI196" s="7">
        <v>61.470999999999997</v>
      </c>
      <c r="BJ196" s="7">
        <v>61.677999999999997</v>
      </c>
      <c r="BK196" s="7">
        <v>61.899000000000001</v>
      </c>
      <c r="BL196" s="7">
        <v>62.134</v>
      </c>
    </row>
    <row r="197" spans="1:64">
      <c r="A197" s="7" t="s">
        <v>396</v>
      </c>
      <c r="B197" s="7" t="s">
        <v>788</v>
      </c>
      <c r="C197" s="7" t="s">
        <v>897</v>
      </c>
      <c r="D197" s="7" t="s">
        <v>898</v>
      </c>
      <c r="E197" s="7">
        <v>34.954999999999998</v>
      </c>
      <c r="F197" s="7">
        <v>35.344000000000001</v>
      </c>
      <c r="G197" s="7">
        <v>35.722000000000001</v>
      </c>
      <c r="H197" s="7">
        <v>36.100999999999999</v>
      </c>
      <c r="I197" s="7">
        <v>36.482999999999997</v>
      </c>
      <c r="J197" s="7">
        <v>36.866</v>
      </c>
      <c r="K197" s="7">
        <v>37.25</v>
      </c>
      <c r="L197" s="7">
        <v>37.636000000000003</v>
      </c>
      <c r="M197" s="7">
        <v>38.024999999999999</v>
      </c>
      <c r="N197" s="7">
        <v>38.414000000000001</v>
      </c>
      <c r="O197" s="7">
        <v>38.804000000000002</v>
      </c>
      <c r="P197" s="7">
        <v>39.197000000000003</v>
      </c>
      <c r="Q197" s="7">
        <v>39.591000000000001</v>
      </c>
      <c r="R197" s="7">
        <v>39.984999999999999</v>
      </c>
      <c r="S197" s="7">
        <v>40.381999999999998</v>
      </c>
      <c r="T197" s="7">
        <v>40.779000000000003</v>
      </c>
      <c r="U197" s="7">
        <v>41.179000000000002</v>
      </c>
      <c r="V197" s="7">
        <v>41.578000000000003</v>
      </c>
      <c r="W197" s="7">
        <v>41.978999999999999</v>
      </c>
      <c r="X197" s="7">
        <v>42.381</v>
      </c>
      <c r="Y197" s="7">
        <v>42.784999999999997</v>
      </c>
      <c r="Z197" s="7">
        <v>43.220999999999997</v>
      </c>
      <c r="AA197" s="7">
        <v>43.738</v>
      </c>
      <c r="AB197" s="7">
        <v>44.256999999999998</v>
      </c>
      <c r="AC197" s="7">
        <v>44.777000000000001</v>
      </c>
      <c r="AD197" s="7">
        <v>45.298000000000002</v>
      </c>
      <c r="AE197" s="7">
        <v>45.82</v>
      </c>
      <c r="AF197" s="7">
        <v>46.341999999999999</v>
      </c>
      <c r="AG197" s="7">
        <v>46.866999999999997</v>
      </c>
      <c r="AH197" s="7">
        <v>47.390999999999998</v>
      </c>
      <c r="AI197" s="7">
        <v>47.914999999999999</v>
      </c>
      <c r="AJ197" s="7">
        <v>48.469000000000001</v>
      </c>
      <c r="AK197" s="7">
        <v>49.13</v>
      </c>
      <c r="AL197" s="7">
        <v>49.789000000000001</v>
      </c>
      <c r="AM197" s="7">
        <v>50.448999999999998</v>
      </c>
      <c r="AN197" s="7">
        <v>51.109000000000002</v>
      </c>
      <c r="AO197" s="7">
        <v>51.77</v>
      </c>
      <c r="AP197" s="7">
        <v>52.427999999999997</v>
      </c>
      <c r="AQ197" s="7">
        <v>53.085999999999999</v>
      </c>
      <c r="AR197" s="7">
        <v>53.743000000000002</v>
      </c>
      <c r="AS197" s="7">
        <v>54.399000000000001</v>
      </c>
      <c r="AT197" s="7">
        <v>55.043999999999997</v>
      </c>
      <c r="AU197" s="7">
        <v>55.665999999999997</v>
      </c>
      <c r="AV197" s="7">
        <v>56.286999999999999</v>
      </c>
      <c r="AW197" s="7">
        <v>56.906999999999996</v>
      </c>
      <c r="AX197" s="7">
        <v>57.521999999999998</v>
      </c>
      <c r="AY197" s="7">
        <v>58.137</v>
      </c>
      <c r="AZ197" s="7">
        <v>58.749000000000002</v>
      </c>
      <c r="BA197" s="7">
        <v>59.359000000000002</v>
      </c>
      <c r="BB197" s="7">
        <v>59.963999999999999</v>
      </c>
      <c r="BC197" s="7">
        <v>60.567</v>
      </c>
      <c r="BD197" s="7">
        <v>61.167000000000002</v>
      </c>
      <c r="BE197" s="7">
        <v>61.762999999999998</v>
      </c>
      <c r="BF197" s="7">
        <v>62.351999999999997</v>
      </c>
      <c r="BG197" s="7">
        <v>62.936</v>
      </c>
      <c r="BH197" s="7">
        <v>63.514000000000003</v>
      </c>
      <c r="BI197" s="7">
        <v>64.085999999999999</v>
      </c>
      <c r="BJ197" s="7">
        <v>64.652000000000001</v>
      </c>
      <c r="BK197" s="7">
        <v>65.210999999999999</v>
      </c>
      <c r="BL197" s="7">
        <v>65.763999999999996</v>
      </c>
    </row>
    <row r="198" spans="1:64">
      <c r="A198" s="7" t="s">
        <v>303</v>
      </c>
      <c r="B198" s="7" t="s">
        <v>789</v>
      </c>
      <c r="C198" s="7" t="s">
        <v>897</v>
      </c>
      <c r="D198" s="7" t="s">
        <v>898</v>
      </c>
      <c r="E198" s="7">
        <v>35.569000000000003</v>
      </c>
      <c r="F198" s="7">
        <v>35.67</v>
      </c>
      <c r="G198" s="7">
        <v>35.771000000000001</v>
      </c>
      <c r="H198" s="7">
        <v>35.915999999999997</v>
      </c>
      <c r="I198" s="7">
        <v>36.079000000000001</v>
      </c>
      <c r="J198" s="7">
        <v>36.243000000000002</v>
      </c>
      <c r="K198" s="7">
        <v>36.406999999999996</v>
      </c>
      <c r="L198" s="7">
        <v>36.570999999999998</v>
      </c>
      <c r="M198" s="7">
        <v>36.734999999999999</v>
      </c>
      <c r="N198" s="7">
        <v>36.9</v>
      </c>
      <c r="O198" s="7">
        <v>37.064999999999998</v>
      </c>
      <c r="P198" s="7">
        <v>37.229999999999997</v>
      </c>
      <c r="Q198" s="7">
        <v>37.396000000000001</v>
      </c>
      <c r="R198" s="7">
        <v>37.915999999999997</v>
      </c>
      <c r="S198" s="7">
        <v>38.447000000000003</v>
      </c>
      <c r="T198" s="7">
        <v>38.981000000000002</v>
      </c>
      <c r="U198" s="7">
        <v>39.518000000000001</v>
      </c>
      <c r="V198" s="7">
        <v>40.055999999999997</v>
      </c>
      <c r="W198" s="7">
        <v>40.597999999999999</v>
      </c>
      <c r="X198" s="7">
        <v>41.140999999999998</v>
      </c>
      <c r="Y198" s="7">
        <v>41.688000000000002</v>
      </c>
      <c r="Z198" s="7">
        <v>42.234999999999999</v>
      </c>
      <c r="AA198" s="7">
        <v>42.784999999999997</v>
      </c>
      <c r="AB198" s="7">
        <v>43.512</v>
      </c>
      <c r="AC198" s="7">
        <v>44.247</v>
      </c>
      <c r="AD198" s="7">
        <v>44.982999999999997</v>
      </c>
      <c r="AE198" s="7">
        <v>45.722000000000001</v>
      </c>
      <c r="AF198" s="7">
        <v>46.463000000000001</v>
      </c>
      <c r="AG198" s="7">
        <v>47.207000000000001</v>
      </c>
      <c r="AH198" s="7">
        <v>47.948999999999998</v>
      </c>
      <c r="AI198" s="7">
        <v>48.694000000000003</v>
      </c>
      <c r="AJ198" s="7">
        <v>49.439</v>
      </c>
      <c r="AK198" s="7">
        <v>50.186</v>
      </c>
      <c r="AL198" s="7">
        <v>50.844000000000001</v>
      </c>
      <c r="AM198" s="7">
        <v>51.488</v>
      </c>
      <c r="AN198" s="7">
        <v>52.131</v>
      </c>
      <c r="AO198" s="7">
        <v>52.774000000000001</v>
      </c>
      <c r="AP198" s="7">
        <v>53.414000000000001</v>
      </c>
      <c r="AQ198" s="7">
        <v>54.054000000000002</v>
      </c>
      <c r="AR198" s="7">
        <v>54.692999999999998</v>
      </c>
      <c r="AS198" s="7">
        <v>55.331000000000003</v>
      </c>
      <c r="AT198" s="7">
        <v>55.966000000000001</v>
      </c>
      <c r="AU198" s="7">
        <v>56.6</v>
      </c>
      <c r="AV198" s="7">
        <v>56.976999999999997</v>
      </c>
      <c r="AW198" s="7">
        <v>57.305</v>
      </c>
      <c r="AX198" s="7">
        <v>57.633000000000003</v>
      </c>
      <c r="AY198" s="7">
        <v>57.96</v>
      </c>
      <c r="AZ198" s="7">
        <v>58.286000000000001</v>
      </c>
      <c r="BA198" s="7">
        <v>58.612000000000002</v>
      </c>
      <c r="BB198" s="7">
        <v>58.936999999999998</v>
      </c>
      <c r="BC198" s="7">
        <v>59.261000000000003</v>
      </c>
      <c r="BD198" s="7">
        <v>59.584000000000003</v>
      </c>
      <c r="BE198" s="7">
        <v>59.906999999999996</v>
      </c>
      <c r="BF198" s="7">
        <v>60.197000000000003</v>
      </c>
      <c r="BG198" s="7">
        <v>60.473999999999997</v>
      </c>
      <c r="BH198" s="7">
        <v>60.75</v>
      </c>
      <c r="BI198" s="7">
        <v>61.026000000000003</v>
      </c>
      <c r="BJ198" s="7">
        <v>61.3</v>
      </c>
      <c r="BK198" s="7">
        <v>61.585000000000001</v>
      </c>
      <c r="BL198" s="7">
        <v>61.878999999999998</v>
      </c>
    </row>
    <row r="199" spans="1:64">
      <c r="A199" s="7" t="s">
        <v>790</v>
      </c>
      <c r="B199" s="7" t="s">
        <v>791</v>
      </c>
      <c r="C199" s="7" t="s">
        <v>897</v>
      </c>
      <c r="D199" s="7" t="s">
        <v>898</v>
      </c>
      <c r="AI199" s="7">
        <v>67.709000000000003</v>
      </c>
      <c r="AJ199" s="7">
        <v>68.218999999999994</v>
      </c>
      <c r="AK199" s="7">
        <v>68.725999999999999</v>
      </c>
      <c r="AL199" s="7">
        <v>69.227000000000004</v>
      </c>
      <c r="AM199" s="7">
        <v>69.724000000000004</v>
      </c>
      <c r="AN199" s="7">
        <v>70.215999999999994</v>
      </c>
      <c r="AO199" s="7">
        <v>70.704999999999998</v>
      </c>
      <c r="AP199" s="7">
        <v>71.186999999999998</v>
      </c>
      <c r="AQ199" s="7">
        <v>71.524000000000001</v>
      </c>
      <c r="AR199" s="7">
        <v>71.747</v>
      </c>
      <c r="AS199" s="7">
        <v>71.968999999999994</v>
      </c>
      <c r="AT199" s="7">
        <v>72.188999999999993</v>
      </c>
      <c r="AU199" s="7">
        <v>72.409000000000006</v>
      </c>
      <c r="AV199" s="7">
        <v>72.626999999999995</v>
      </c>
      <c r="AW199" s="7">
        <v>72.844999999999999</v>
      </c>
      <c r="AX199" s="7">
        <v>73.061000000000007</v>
      </c>
      <c r="AY199" s="7">
        <v>73.275999999999996</v>
      </c>
      <c r="AZ199" s="7">
        <v>73.491</v>
      </c>
      <c r="BA199" s="7">
        <v>73.703999999999994</v>
      </c>
      <c r="BB199" s="7">
        <v>73.923000000000002</v>
      </c>
      <c r="BC199" s="7">
        <v>74.149000000000001</v>
      </c>
      <c r="BD199" s="7">
        <v>74.381</v>
      </c>
      <c r="BE199" s="7">
        <v>74.619</v>
      </c>
      <c r="BF199" s="7">
        <v>74.863</v>
      </c>
      <c r="BG199" s="7">
        <v>75.113</v>
      </c>
      <c r="BH199" s="7">
        <v>75.367999999999995</v>
      </c>
      <c r="BI199" s="7">
        <v>75.628</v>
      </c>
      <c r="BJ199" s="7">
        <v>75.894000000000005</v>
      </c>
      <c r="BK199" s="7">
        <v>76.164000000000001</v>
      </c>
      <c r="BL199" s="7">
        <v>76.44</v>
      </c>
    </row>
    <row r="200" spans="1:64">
      <c r="A200" s="7" t="s">
        <v>792</v>
      </c>
      <c r="B200" s="7" t="s">
        <v>793</v>
      </c>
      <c r="C200" s="7" t="s">
        <v>897</v>
      </c>
      <c r="D200" s="7" t="s">
        <v>898</v>
      </c>
      <c r="E200" s="7">
        <v>22.4506527560712</v>
      </c>
      <c r="F200" s="7">
        <v>22.8894174360295</v>
      </c>
      <c r="G200" s="7">
        <v>23.340889885909998</v>
      </c>
      <c r="H200" s="7">
        <v>23.796016375453199</v>
      </c>
      <c r="I200" s="7">
        <v>24.250418137066301</v>
      </c>
      <c r="J200" s="7">
        <v>24.695918915908901</v>
      </c>
      <c r="K200" s="7">
        <v>25.135168798507902</v>
      </c>
      <c r="L200" s="7">
        <v>25.4862235713119</v>
      </c>
      <c r="M200" s="7">
        <v>25.826636471751701</v>
      </c>
      <c r="N200" s="7">
        <v>26.178982548135799</v>
      </c>
      <c r="O200" s="7">
        <v>26.526244596133001</v>
      </c>
      <c r="P200" s="7">
        <v>26.852563448981002</v>
      </c>
      <c r="Q200" s="7">
        <v>27.169394408550598</v>
      </c>
      <c r="R200" s="7">
        <v>27.480895970858299</v>
      </c>
      <c r="S200" s="7">
        <v>27.716120479313101</v>
      </c>
      <c r="T200" s="7">
        <v>27.922533938090901</v>
      </c>
      <c r="U200" s="7">
        <v>28.1360795913773</v>
      </c>
      <c r="V200" s="7">
        <v>28.282850297172899</v>
      </c>
      <c r="W200" s="7">
        <v>28.414109513627999</v>
      </c>
      <c r="X200" s="7">
        <v>28.555761403821901</v>
      </c>
      <c r="Y200" s="7">
        <v>28.716181912399399</v>
      </c>
      <c r="Z200" s="7">
        <v>28.918754702011</v>
      </c>
      <c r="AA200" s="7">
        <v>29.143877342638898</v>
      </c>
      <c r="AB200" s="7">
        <v>29.3759179320028</v>
      </c>
      <c r="AC200" s="7">
        <v>29.602044359964001</v>
      </c>
      <c r="AD200" s="7">
        <v>29.814904448328999</v>
      </c>
      <c r="AE200" s="7">
        <v>30.014505569175501</v>
      </c>
      <c r="AF200" s="7">
        <v>30.389073961411299</v>
      </c>
      <c r="AG200" s="7">
        <v>30.7768428772414</v>
      </c>
      <c r="AH200" s="7">
        <v>31.150986106082399</v>
      </c>
      <c r="AI200" s="7">
        <v>31.511176555126099</v>
      </c>
      <c r="AJ200" s="7">
        <v>31.875668376289799</v>
      </c>
      <c r="AK200" s="7">
        <v>32.245507974945802</v>
      </c>
      <c r="AL200" s="7">
        <v>32.617293603685503</v>
      </c>
      <c r="AM200" s="7">
        <v>32.987549307879299</v>
      </c>
      <c r="AN200" s="7">
        <v>33.3295617814696</v>
      </c>
      <c r="AO200" s="7">
        <v>33.686675462718597</v>
      </c>
      <c r="AP200" s="7">
        <v>33.916093443481799</v>
      </c>
      <c r="AQ200" s="7">
        <v>34.119119121501598</v>
      </c>
      <c r="AR200" s="7">
        <v>34.318078999810297</v>
      </c>
      <c r="AS200" s="7">
        <v>34.543880700266797</v>
      </c>
      <c r="AT200" s="7">
        <v>34.756362520760902</v>
      </c>
      <c r="AU200" s="7">
        <v>34.921009974686903</v>
      </c>
      <c r="AV200" s="7">
        <v>35.077566272783997</v>
      </c>
      <c r="AW200" s="7">
        <v>35.255809978386502</v>
      </c>
      <c r="AX200" s="7">
        <v>35.449043945906503</v>
      </c>
      <c r="AY200" s="7">
        <v>35.683246618899098</v>
      </c>
      <c r="AZ200" s="7">
        <v>35.950676263609502</v>
      </c>
      <c r="BA200" s="7">
        <v>36.263478157124098</v>
      </c>
      <c r="BB200" s="7">
        <v>36.576417346730601</v>
      </c>
      <c r="BC200" s="7">
        <v>36.858533738026203</v>
      </c>
      <c r="BD200" s="7">
        <v>37.107830679213698</v>
      </c>
      <c r="BE200" s="7">
        <v>37.339013105697198</v>
      </c>
      <c r="BF200" s="7">
        <v>37.563586286927297</v>
      </c>
      <c r="BG200" s="7">
        <v>37.802617515706601</v>
      </c>
      <c r="BH200" s="7">
        <v>38.041259603629001</v>
      </c>
      <c r="BI200" s="7">
        <v>38.290735741678098</v>
      </c>
      <c r="BJ200" s="7">
        <v>38.5304686134184</v>
      </c>
      <c r="BK200" s="7">
        <v>38.781344117911601</v>
      </c>
      <c r="BL200" s="7">
        <v>39.0383906719183</v>
      </c>
    </row>
    <row r="201" spans="1:64">
      <c r="A201" s="7" t="s">
        <v>794</v>
      </c>
      <c r="B201" s="7" t="s">
        <v>795</v>
      </c>
      <c r="C201" s="7" t="s">
        <v>897</v>
      </c>
      <c r="D201" s="7" t="s">
        <v>898</v>
      </c>
      <c r="E201" s="7">
        <v>63.265804704172901</v>
      </c>
      <c r="F201" s="7">
        <v>63.784201297625899</v>
      </c>
      <c r="G201" s="7">
        <v>64.312060925278601</v>
      </c>
      <c r="H201" s="7">
        <v>64.857817551669498</v>
      </c>
      <c r="I201" s="7">
        <v>65.402110460853507</v>
      </c>
      <c r="J201" s="7">
        <v>65.948044281108807</v>
      </c>
      <c r="K201" s="7">
        <v>66.480093042589402</v>
      </c>
      <c r="L201" s="7">
        <v>67.017373965776997</v>
      </c>
      <c r="M201" s="7">
        <v>67.542919006034296</v>
      </c>
      <c r="N201" s="7">
        <v>68.047756894646795</v>
      </c>
      <c r="O201" s="7">
        <v>68.528199426228497</v>
      </c>
      <c r="P201" s="7">
        <v>68.938231229952507</v>
      </c>
      <c r="Q201" s="7">
        <v>69.318728875726507</v>
      </c>
      <c r="R201" s="7">
        <v>69.6860384659103</v>
      </c>
      <c r="S201" s="7">
        <v>70.057045871084497</v>
      </c>
      <c r="T201" s="7">
        <v>70.403200775033099</v>
      </c>
      <c r="U201" s="7">
        <v>70.674812803316797</v>
      </c>
      <c r="V201" s="7">
        <v>70.938943599619293</v>
      </c>
      <c r="W201" s="7">
        <v>71.204147808736494</v>
      </c>
      <c r="X201" s="7">
        <v>71.470735626736897</v>
      </c>
      <c r="Y201" s="7">
        <v>71.737806003908304</v>
      </c>
      <c r="Z201" s="7">
        <v>72.019317442328799</v>
      </c>
      <c r="AA201" s="7">
        <v>72.256136906971903</v>
      </c>
      <c r="AB201" s="7">
        <v>72.475144488793603</v>
      </c>
      <c r="AC201" s="7">
        <v>72.681052983512501</v>
      </c>
      <c r="AD201" s="7">
        <v>72.880330477423399</v>
      </c>
      <c r="AE201" s="7">
        <v>73.109109461821504</v>
      </c>
      <c r="AF201" s="7">
        <v>73.372259732093795</v>
      </c>
      <c r="AG201" s="7">
        <v>73.623423652404199</v>
      </c>
      <c r="AH201" s="7">
        <v>73.838050153540294</v>
      </c>
      <c r="AI201" s="7">
        <v>74.060353998302901</v>
      </c>
      <c r="AJ201" s="7">
        <v>74.317301288739102</v>
      </c>
      <c r="AK201" s="7">
        <v>74.566513959271305</v>
      </c>
      <c r="AL201" s="7">
        <v>74.815852592515498</v>
      </c>
      <c r="AM201" s="7">
        <v>75.073094623608398</v>
      </c>
      <c r="AN201" s="7">
        <v>75.330285371268204</v>
      </c>
      <c r="AO201" s="7">
        <v>75.573181971367205</v>
      </c>
      <c r="AP201" s="7">
        <v>75.801019375162497</v>
      </c>
      <c r="AQ201" s="7">
        <v>76.027397116662399</v>
      </c>
      <c r="AR201" s="7">
        <v>76.252462936881997</v>
      </c>
      <c r="AS201" s="7">
        <v>76.469278651870198</v>
      </c>
      <c r="AT201" s="7">
        <v>76.815444700785605</v>
      </c>
      <c r="AU201" s="7">
        <v>77.222099589220704</v>
      </c>
      <c r="AV201" s="7">
        <v>77.610950766778402</v>
      </c>
      <c r="AW201" s="7">
        <v>77.986318762060804</v>
      </c>
      <c r="AX201" s="7">
        <v>78.3472640609899</v>
      </c>
      <c r="AY201" s="7">
        <v>78.677486272955605</v>
      </c>
      <c r="AZ201" s="7">
        <v>78.988307217495404</v>
      </c>
      <c r="BA201" s="7">
        <v>79.289484586629996</v>
      </c>
      <c r="BB201" s="7">
        <v>79.577927866739799</v>
      </c>
      <c r="BC201" s="7">
        <v>79.855101919676002</v>
      </c>
      <c r="BD201" s="7">
        <v>80.063959364466001</v>
      </c>
      <c r="BE201" s="7">
        <v>80.237300650928503</v>
      </c>
      <c r="BF201" s="7">
        <v>80.4048990669651</v>
      </c>
      <c r="BG201" s="7">
        <v>80.572967769446507</v>
      </c>
      <c r="BH201" s="7">
        <v>80.745893219598997</v>
      </c>
      <c r="BI201" s="7">
        <v>80.920468306013504</v>
      </c>
      <c r="BJ201" s="7">
        <v>81.0985892132515</v>
      </c>
      <c r="BK201" s="7">
        <v>81.279853342584701</v>
      </c>
      <c r="BL201" s="7">
        <v>81.465726803280305</v>
      </c>
    </row>
    <row r="202" spans="1:64">
      <c r="A202" s="7" t="s">
        <v>222</v>
      </c>
      <c r="B202" s="7" t="s">
        <v>796</v>
      </c>
      <c r="C202" s="7" t="s">
        <v>897</v>
      </c>
      <c r="D202" s="7" t="s">
        <v>898</v>
      </c>
      <c r="E202" s="7">
        <v>42.280999999999999</v>
      </c>
      <c r="F202" s="7">
        <v>43.216999999999999</v>
      </c>
      <c r="G202" s="7">
        <v>44.16</v>
      </c>
      <c r="H202" s="7">
        <v>45.389000000000003</v>
      </c>
      <c r="I202" s="7">
        <v>46.783000000000001</v>
      </c>
      <c r="J202" s="7">
        <v>48.177999999999997</v>
      </c>
      <c r="K202" s="7">
        <v>49.578000000000003</v>
      </c>
      <c r="L202" s="7">
        <v>50.978999999999999</v>
      </c>
      <c r="M202" s="7">
        <v>52.38</v>
      </c>
      <c r="N202" s="7">
        <v>53.773000000000003</v>
      </c>
      <c r="O202" s="7">
        <v>55.161999999999999</v>
      </c>
      <c r="P202" s="7">
        <v>56.203000000000003</v>
      </c>
      <c r="Q202" s="7">
        <v>56.718000000000004</v>
      </c>
      <c r="R202" s="7">
        <v>57.231000000000002</v>
      </c>
      <c r="S202" s="7">
        <v>57.741999999999997</v>
      </c>
      <c r="T202" s="7">
        <v>58.252000000000002</v>
      </c>
      <c r="U202" s="7">
        <v>58.76</v>
      </c>
      <c r="V202" s="7">
        <v>59.170999999999999</v>
      </c>
      <c r="W202" s="7">
        <v>59.115000000000002</v>
      </c>
      <c r="X202" s="7">
        <v>59.058999999999997</v>
      </c>
      <c r="Y202" s="7">
        <v>59.003</v>
      </c>
      <c r="Z202" s="7">
        <v>58.948</v>
      </c>
      <c r="AA202" s="7">
        <v>58.892000000000003</v>
      </c>
      <c r="AB202" s="7">
        <v>58.835999999999999</v>
      </c>
      <c r="AC202" s="7">
        <v>58.743000000000002</v>
      </c>
      <c r="AD202" s="7">
        <v>58.634999999999998</v>
      </c>
      <c r="AE202" s="7">
        <v>58.527000000000001</v>
      </c>
      <c r="AF202" s="7">
        <v>58.418999999999997</v>
      </c>
      <c r="AG202" s="7">
        <v>58.31</v>
      </c>
      <c r="AH202" s="7">
        <v>58.094000000000001</v>
      </c>
      <c r="AI202" s="7">
        <v>57.851999999999997</v>
      </c>
      <c r="AJ202" s="7">
        <v>57.61</v>
      </c>
      <c r="AK202" s="7">
        <v>57.366999999999997</v>
      </c>
      <c r="AL202" s="7">
        <v>57.124000000000002</v>
      </c>
      <c r="AM202" s="7">
        <v>56.881</v>
      </c>
      <c r="AN202" s="7">
        <v>56.637</v>
      </c>
      <c r="AO202" s="7">
        <v>56.393000000000001</v>
      </c>
      <c r="AP202" s="7">
        <v>56.284999999999997</v>
      </c>
      <c r="AQ202" s="7">
        <v>56.204999999999998</v>
      </c>
      <c r="AR202" s="7">
        <v>56.125999999999998</v>
      </c>
      <c r="AS202" s="7">
        <v>56.046999999999997</v>
      </c>
      <c r="AT202" s="7">
        <v>55.966999999999999</v>
      </c>
      <c r="AU202" s="7">
        <v>55.887999999999998</v>
      </c>
      <c r="AV202" s="7">
        <v>56.241999999999997</v>
      </c>
      <c r="AW202" s="7">
        <v>56.831000000000003</v>
      </c>
      <c r="AX202" s="7">
        <v>57.417000000000002</v>
      </c>
      <c r="AY202" s="7">
        <v>58.002000000000002</v>
      </c>
      <c r="AZ202" s="7">
        <v>58.585000000000001</v>
      </c>
      <c r="BA202" s="7">
        <v>59.165999999999997</v>
      </c>
      <c r="BB202" s="7">
        <v>59.741999999999997</v>
      </c>
      <c r="BC202" s="7">
        <v>60.317</v>
      </c>
      <c r="BD202" s="7">
        <v>60.889000000000003</v>
      </c>
      <c r="BE202" s="7">
        <v>61.459000000000003</v>
      </c>
      <c r="BF202" s="7">
        <v>61.582999999999998</v>
      </c>
      <c r="BG202" s="7">
        <v>61.633000000000003</v>
      </c>
      <c r="BH202" s="7">
        <v>61.683</v>
      </c>
      <c r="BI202" s="7">
        <v>61.734000000000002</v>
      </c>
      <c r="BJ202" s="7">
        <v>61.783999999999999</v>
      </c>
      <c r="BK202" s="7">
        <v>61.834000000000003</v>
      </c>
      <c r="BL202" s="7">
        <v>61.896999999999998</v>
      </c>
    </row>
    <row r="203" spans="1:64">
      <c r="A203" s="7" t="s">
        <v>313</v>
      </c>
      <c r="B203" s="7" t="s">
        <v>797</v>
      </c>
      <c r="C203" s="7" t="s">
        <v>897</v>
      </c>
      <c r="D203" s="7" t="s">
        <v>898</v>
      </c>
      <c r="E203" s="7">
        <v>85.275000000000006</v>
      </c>
      <c r="F203" s="7">
        <v>85.692999999999998</v>
      </c>
      <c r="G203" s="7">
        <v>86.100999999999999</v>
      </c>
      <c r="H203" s="7">
        <v>86.5</v>
      </c>
      <c r="I203" s="7">
        <v>86.78</v>
      </c>
      <c r="J203" s="7">
        <v>87.054000000000002</v>
      </c>
      <c r="K203" s="7">
        <v>87.322999999999993</v>
      </c>
      <c r="L203" s="7">
        <v>87.587999999999994</v>
      </c>
      <c r="M203" s="7">
        <v>87.847999999999999</v>
      </c>
      <c r="N203" s="7">
        <v>88.102999999999994</v>
      </c>
      <c r="O203" s="7">
        <v>88.353999999999999</v>
      </c>
      <c r="P203" s="7">
        <v>88.6</v>
      </c>
      <c r="Q203" s="7">
        <v>88.677999999999997</v>
      </c>
      <c r="R203" s="7">
        <v>88.754999999999995</v>
      </c>
      <c r="S203" s="7">
        <v>88.831999999999994</v>
      </c>
      <c r="T203" s="7">
        <v>88.909000000000006</v>
      </c>
      <c r="U203" s="7">
        <v>88.984999999999999</v>
      </c>
      <c r="V203" s="7">
        <v>89.06</v>
      </c>
      <c r="W203" s="7">
        <v>89.135000000000005</v>
      </c>
      <c r="X203" s="7">
        <v>89.21</v>
      </c>
      <c r="Y203" s="7">
        <v>89.363</v>
      </c>
      <c r="Z203" s="7">
        <v>89.513999999999996</v>
      </c>
      <c r="AA203" s="7">
        <v>89.662999999999997</v>
      </c>
      <c r="AB203" s="7">
        <v>89.811000000000007</v>
      </c>
      <c r="AC203" s="7">
        <v>89.956000000000003</v>
      </c>
      <c r="AD203" s="7">
        <v>90.1</v>
      </c>
      <c r="AE203" s="7">
        <v>90.4</v>
      </c>
      <c r="AF203" s="7">
        <v>91.055999999999997</v>
      </c>
      <c r="AG203" s="7">
        <v>91.671000000000006</v>
      </c>
      <c r="AH203" s="7">
        <v>92.247</v>
      </c>
      <c r="AI203" s="7">
        <v>92.786000000000001</v>
      </c>
      <c r="AJ203" s="7">
        <v>93.290999999999997</v>
      </c>
      <c r="AK203" s="7">
        <v>93.763000000000005</v>
      </c>
      <c r="AL203" s="7">
        <v>94.203000000000003</v>
      </c>
      <c r="AM203" s="7">
        <v>94.614000000000004</v>
      </c>
      <c r="AN203" s="7">
        <v>94.998000000000005</v>
      </c>
      <c r="AO203" s="7">
        <v>95.355999999999995</v>
      </c>
      <c r="AP203" s="7">
        <v>95.659000000000006</v>
      </c>
      <c r="AQ203" s="7">
        <v>95.888000000000005</v>
      </c>
      <c r="AR203" s="7">
        <v>96.105000000000004</v>
      </c>
      <c r="AS203" s="7">
        <v>96.311000000000007</v>
      </c>
      <c r="AT203" s="7">
        <v>96.506</v>
      </c>
      <c r="AU203" s="7">
        <v>96.691999999999993</v>
      </c>
      <c r="AV203" s="7">
        <v>96.867999999999995</v>
      </c>
      <c r="AW203" s="7">
        <v>97.09</v>
      </c>
      <c r="AX203" s="7">
        <v>97.396000000000001</v>
      </c>
      <c r="AY203" s="7">
        <v>97.671000000000006</v>
      </c>
      <c r="AZ203" s="7">
        <v>97.917000000000002</v>
      </c>
      <c r="BA203" s="7">
        <v>98.138999999999996</v>
      </c>
      <c r="BB203" s="7">
        <v>98.335999999999999</v>
      </c>
      <c r="BC203" s="7">
        <v>98.501000000000005</v>
      </c>
      <c r="BD203" s="7">
        <v>98.602000000000004</v>
      </c>
      <c r="BE203" s="7">
        <v>98.697000000000003</v>
      </c>
      <c r="BF203" s="7">
        <v>98.784999999999997</v>
      </c>
      <c r="BG203" s="7">
        <v>98.867999999999995</v>
      </c>
      <c r="BH203" s="7">
        <v>98.944999999999993</v>
      </c>
      <c r="BI203" s="7">
        <v>99.015000000000001</v>
      </c>
      <c r="BJ203" s="7">
        <v>99.078000000000003</v>
      </c>
      <c r="BK203" s="7">
        <v>99.135000000000005</v>
      </c>
      <c r="BL203" s="7">
        <v>99.188000000000002</v>
      </c>
    </row>
    <row r="204" spans="1:64">
      <c r="A204" s="7" t="s">
        <v>404</v>
      </c>
      <c r="B204" s="7" t="s">
        <v>798</v>
      </c>
      <c r="C204" s="7" t="s">
        <v>897</v>
      </c>
      <c r="D204" s="7" t="s">
        <v>898</v>
      </c>
      <c r="E204" s="7">
        <v>34.209000000000003</v>
      </c>
      <c r="F204" s="7">
        <v>34.893999999999998</v>
      </c>
      <c r="G204" s="7">
        <v>35.585999999999999</v>
      </c>
      <c r="H204" s="7">
        <v>36.283999999999999</v>
      </c>
      <c r="I204" s="7">
        <v>36.988999999999997</v>
      </c>
      <c r="J204" s="7">
        <v>37.697000000000003</v>
      </c>
      <c r="K204" s="7">
        <v>38.344999999999999</v>
      </c>
      <c r="L204" s="7">
        <v>38.835000000000001</v>
      </c>
      <c r="M204" s="7">
        <v>39.328000000000003</v>
      </c>
      <c r="N204" s="7">
        <v>39.822000000000003</v>
      </c>
      <c r="O204" s="7">
        <v>40.319000000000003</v>
      </c>
      <c r="P204" s="7">
        <v>40.817999999999998</v>
      </c>
      <c r="Q204" s="7">
        <v>41.319000000000003</v>
      </c>
      <c r="R204" s="7">
        <v>41.820999999999998</v>
      </c>
      <c r="S204" s="7">
        <v>42.325000000000003</v>
      </c>
      <c r="T204" s="7">
        <v>42.831000000000003</v>
      </c>
      <c r="U204" s="7">
        <v>43.338999999999999</v>
      </c>
      <c r="V204" s="7">
        <v>43.942</v>
      </c>
      <c r="W204" s="7">
        <v>44.649000000000001</v>
      </c>
      <c r="X204" s="7">
        <v>45.357999999999997</v>
      </c>
      <c r="Y204" s="7">
        <v>46.07</v>
      </c>
      <c r="Z204" s="7">
        <v>46.780999999999999</v>
      </c>
      <c r="AA204" s="7">
        <v>47.494999999999997</v>
      </c>
      <c r="AB204" s="7">
        <v>48.21</v>
      </c>
      <c r="AC204" s="7">
        <v>48.926000000000002</v>
      </c>
      <c r="AD204" s="7">
        <v>49.640999999999998</v>
      </c>
      <c r="AE204" s="7">
        <v>50.356999999999999</v>
      </c>
      <c r="AF204" s="7">
        <v>51.073</v>
      </c>
      <c r="AG204" s="7">
        <v>51.79</v>
      </c>
      <c r="AH204" s="7">
        <v>52.503999999999998</v>
      </c>
      <c r="AI204" s="7">
        <v>53.216999999999999</v>
      </c>
      <c r="AJ204" s="7">
        <v>53.93</v>
      </c>
      <c r="AK204" s="7">
        <v>54.226999999999997</v>
      </c>
      <c r="AL204" s="7">
        <v>54.073999999999998</v>
      </c>
      <c r="AM204" s="7">
        <v>53.921999999999997</v>
      </c>
      <c r="AN204" s="7">
        <v>53.768999999999998</v>
      </c>
      <c r="AO204" s="7">
        <v>53.616</v>
      </c>
      <c r="AP204" s="7">
        <v>53.463000000000001</v>
      </c>
      <c r="AQ204" s="7">
        <v>53.311</v>
      </c>
      <c r="AR204" s="7">
        <v>53.158000000000001</v>
      </c>
      <c r="AS204" s="7">
        <v>53.003999999999998</v>
      </c>
      <c r="AT204" s="7">
        <v>52.851999999999997</v>
      </c>
      <c r="AU204" s="7">
        <v>52.78</v>
      </c>
      <c r="AV204" s="7">
        <v>52.911999999999999</v>
      </c>
      <c r="AW204" s="7">
        <v>53.042999999999999</v>
      </c>
      <c r="AX204" s="7">
        <v>53.173999999999999</v>
      </c>
      <c r="AY204" s="7">
        <v>53.305</v>
      </c>
      <c r="AZ204" s="7">
        <v>53.436</v>
      </c>
      <c r="BA204" s="7">
        <v>53.567</v>
      </c>
      <c r="BB204" s="7">
        <v>53.698</v>
      </c>
      <c r="BC204" s="7">
        <v>53.829000000000001</v>
      </c>
      <c r="BD204" s="7">
        <v>53.96</v>
      </c>
      <c r="BE204" s="7">
        <v>53.973999999999997</v>
      </c>
      <c r="BF204" s="7">
        <v>53.936999999999998</v>
      </c>
      <c r="BG204" s="7">
        <v>53.9</v>
      </c>
      <c r="BH204" s="7">
        <v>53.887</v>
      </c>
      <c r="BI204" s="7">
        <v>53.9</v>
      </c>
      <c r="BJ204" s="7">
        <v>53.936</v>
      </c>
      <c r="BK204" s="7">
        <v>53.997999999999998</v>
      </c>
      <c r="BL204" s="7">
        <v>54.084000000000003</v>
      </c>
    </row>
    <row r="205" spans="1:64">
      <c r="A205" s="7" t="s">
        <v>799</v>
      </c>
      <c r="B205" s="7" t="s">
        <v>800</v>
      </c>
      <c r="C205" s="7" t="s">
        <v>897</v>
      </c>
      <c r="D205" s="7" t="s">
        <v>898</v>
      </c>
      <c r="E205" s="7">
        <v>53.731000000000002</v>
      </c>
      <c r="F205" s="7">
        <v>54.625999999999998</v>
      </c>
      <c r="G205" s="7">
        <v>55.518000000000001</v>
      </c>
      <c r="H205" s="7">
        <v>56.408000000000001</v>
      </c>
      <c r="I205" s="7">
        <v>57.293999999999997</v>
      </c>
      <c r="J205" s="7">
        <v>58.173000000000002</v>
      </c>
      <c r="K205" s="7">
        <v>59.048000000000002</v>
      </c>
      <c r="L205" s="7">
        <v>59.917999999999999</v>
      </c>
      <c r="M205" s="7">
        <v>60.783000000000001</v>
      </c>
      <c r="N205" s="7">
        <v>61.637999999999998</v>
      </c>
      <c r="O205" s="7">
        <v>62.470999999999997</v>
      </c>
      <c r="P205" s="7">
        <v>63.277999999999999</v>
      </c>
      <c r="Q205" s="7">
        <v>64.078000000000003</v>
      </c>
      <c r="R205" s="7">
        <v>64.869</v>
      </c>
      <c r="S205" s="7">
        <v>65.652000000000001</v>
      </c>
      <c r="T205" s="7">
        <v>66.427000000000007</v>
      </c>
      <c r="U205" s="7">
        <v>67.194000000000003</v>
      </c>
      <c r="V205" s="7">
        <v>67.95</v>
      </c>
      <c r="W205" s="7">
        <v>68.697999999999993</v>
      </c>
      <c r="X205" s="7">
        <v>69.305000000000007</v>
      </c>
      <c r="Y205" s="7">
        <v>69.751000000000005</v>
      </c>
      <c r="Z205" s="7">
        <v>70.192999999999998</v>
      </c>
      <c r="AA205" s="7">
        <v>70.631</v>
      </c>
      <c r="AB205" s="7">
        <v>71.066000000000003</v>
      </c>
      <c r="AC205" s="7">
        <v>71.497</v>
      </c>
      <c r="AD205" s="7">
        <v>71.923000000000002</v>
      </c>
      <c r="AE205" s="7">
        <v>72.346000000000004</v>
      </c>
      <c r="AF205" s="7">
        <v>72.765000000000001</v>
      </c>
      <c r="AG205" s="7">
        <v>73.180999999999997</v>
      </c>
      <c r="AH205" s="7">
        <v>73.397999999999996</v>
      </c>
      <c r="AI205" s="7">
        <v>73.394000000000005</v>
      </c>
      <c r="AJ205" s="7">
        <v>73.388999999999996</v>
      </c>
      <c r="AK205" s="7">
        <v>73.385000000000005</v>
      </c>
      <c r="AL205" s="7">
        <v>73.381</v>
      </c>
      <c r="AM205" s="7">
        <v>73.376000000000005</v>
      </c>
      <c r="AN205" s="7">
        <v>73.372</v>
      </c>
      <c r="AO205" s="7">
        <v>73.367000000000004</v>
      </c>
      <c r="AP205" s="7">
        <v>73.363</v>
      </c>
      <c r="AQ205" s="7">
        <v>73.358999999999995</v>
      </c>
      <c r="AR205" s="7">
        <v>73.353999999999999</v>
      </c>
      <c r="AS205" s="7">
        <v>73.349999999999994</v>
      </c>
      <c r="AT205" s="7">
        <v>73.346000000000004</v>
      </c>
      <c r="AU205" s="7">
        <v>73.340999999999994</v>
      </c>
      <c r="AV205" s="7">
        <v>73.373000000000005</v>
      </c>
      <c r="AW205" s="7">
        <v>73.418000000000006</v>
      </c>
      <c r="AX205" s="7">
        <v>73.462999999999994</v>
      </c>
      <c r="AY205" s="7">
        <v>73.507999999999996</v>
      </c>
      <c r="AZ205" s="7">
        <v>73.552999999999997</v>
      </c>
      <c r="BA205" s="7">
        <v>73.597999999999999</v>
      </c>
      <c r="BB205" s="7">
        <v>73.641999999999996</v>
      </c>
      <c r="BC205" s="7">
        <v>73.686999999999998</v>
      </c>
      <c r="BD205" s="7">
        <v>73.731999999999999</v>
      </c>
      <c r="BE205" s="7">
        <v>73.790999999999997</v>
      </c>
      <c r="BF205" s="7">
        <v>73.863</v>
      </c>
      <c r="BG205" s="7">
        <v>73.95</v>
      </c>
      <c r="BH205" s="7">
        <v>74.05</v>
      </c>
      <c r="BI205" s="7">
        <v>74.164000000000001</v>
      </c>
      <c r="BJ205" s="7">
        <v>74.292000000000002</v>
      </c>
      <c r="BK205" s="7">
        <v>74.433000000000007</v>
      </c>
      <c r="BL205" s="7">
        <v>74.587000000000003</v>
      </c>
    </row>
    <row r="206" spans="1:64">
      <c r="A206" s="7" t="s">
        <v>195</v>
      </c>
      <c r="B206" s="7" t="s">
        <v>801</v>
      </c>
      <c r="C206" s="7" t="s">
        <v>897</v>
      </c>
      <c r="D206" s="7" t="s">
        <v>898</v>
      </c>
      <c r="E206" s="7">
        <v>2.6</v>
      </c>
      <c r="F206" s="7">
        <v>2.6539999999999999</v>
      </c>
      <c r="G206" s="7">
        <v>2.71</v>
      </c>
      <c r="H206" s="7">
        <v>2.766</v>
      </c>
      <c r="I206" s="7">
        <v>2.8239999999999998</v>
      </c>
      <c r="J206" s="7">
        <v>2.8820000000000001</v>
      </c>
      <c r="K206" s="7">
        <v>2.9420000000000002</v>
      </c>
      <c r="L206" s="7">
        <v>3.0030000000000001</v>
      </c>
      <c r="M206" s="7">
        <v>3.0659999999999998</v>
      </c>
      <c r="N206" s="7">
        <v>3.129</v>
      </c>
      <c r="O206" s="7">
        <v>3.194</v>
      </c>
      <c r="P206" s="7">
        <v>3.3359999999999999</v>
      </c>
      <c r="Q206" s="7">
        <v>3.4910000000000001</v>
      </c>
      <c r="R206" s="7">
        <v>3.6520000000000001</v>
      </c>
      <c r="S206" s="7">
        <v>3.8210000000000002</v>
      </c>
      <c r="T206" s="7">
        <v>3.9980000000000002</v>
      </c>
      <c r="U206" s="7">
        <v>4.1820000000000004</v>
      </c>
      <c r="V206" s="7">
        <v>4.3739999999999997</v>
      </c>
      <c r="W206" s="7">
        <v>4.5750000000000002</v>
      </c>
      <c r="X206" s="7">
        <v>4.6559999999999997</v>
      </c>
      <c r="Y206" s="7">
        <v>4.7210000000000001</v>
      </c>
      <c r="Z206" s="7">
        <v>4.7859999999999996</v>
      </c>
      <c r="AA206" s="7">
        <v>4.8529999999999998</v>
      </c>
      <c r="AB206" s="7">
        <v>4.92</v>
      </c>
      <c r="AC206" s="7">
        <v>4.9880000000000004</v>
      </c>
      <c r="AD206" s="7">
        <v>5.0570000000000004</v>
      </c>
      <c r="AE206" s="7">
        <v>5.1269999999999998</v>
      </c>
      <c r="AF206" s="7">
        <v>5.1980000000000004</v>
      </c>
      <c r="AG206" s="7">
        <v>5.27</v>
      </c>
      <c r="AH206" s="7">
        <v>5.3419999999999996</v>
      </c>
      <c r="AI206" s="7">
        <v>5.4160000000000004</v>
      </c>
      <c r="AJ206" s="7">
        <v>5.4909999999999997</v>
      </c>
      <c r="AK206" s="7">
        <v>6.2880000000000003</v>
      </c>
      <c r="AL206" s="7">
        <v>7.3129999999999997</v>
      </c>
      <c r="AM206" s="7">
        <v>8.49</v>
      </c>
      <c r="AN206" s="7">
        <v>9.8369999999999997</v>
      </c>
      <c r="AO206" s="7">
        <v>11.374000000000001</v>
      </c>
      <c r="AP206" s="7">
        <v>12.465999999999999</v>
      </c>
      <c r="AQ206" s="7">
        <v>13.244</v>
      </c>
      <c r="AR206" s="7">
        <v>14.064</v>
      </c>
      <c r="AS206" s="7">
        <v>14.926</v>
      </c>
      <c r="AT206" s="7">
        <v>15.829000000000001</v>
      </c>
      <c r="AU206" s="7">
        <v>16.777000000000001</v>
      </c>
      <c r="AV206" s="7">
        <v>16.904</v>
      </c>
      <c r="AW206" s="7">
        <v>16.908000000000001</v>
      </c>
      <c r="AX206" s="7">
        <v>16.911999999999999</v>
      </c>
      <c r="AY206" s="7">
        <v>16.917000000000002</v>
      </c>
      <c r="AZ206" s="7">
        <v>16.920999999999999</v>
      </c>
      <c r="BA206" s="7">
        <v>16.925000000000001</v>
      </c>
      <c r="BB206" s="7">
        <v>16.93</v>
      </c>
      <c r="BC206" s="7">
        <v>16.934000000000001</v>
      </c>
      <c r="BD206" s="7">
        <v>16.937999999999999</v>
      </c>
      <c r="BE206" s="7">
        <v>16.943000000000001</v>
      </c>
      <c r="BF206" s="7">
        <v>16.946999999999999</v>
      </c>
      <c r="BG206" s="7">
        <v>16.966999999999999</v>
      </c>
      <c r="BH206" s="7">
        <v>17.004000000000001</v>
      </c>
      <c r="BI206" s="7">
        <v>17.056000000000001</v>
      </c>
      <c r="BJ206" s="7">
        <v>17.125</v>
      </c>
      <c r="BK206" s="7">
        <v>17.210999999999999</v>
      </c>
      <c r="BL206" s="7">
        <v>17.312999999999999</v>
      </c>
    </row>
    <row r="207" spans="1:64">
      <c r="A207" s="7" t="s">
        <v>802</v>
      </c>
      <c r="B207" s="7" t="s">
        <v>803</v>
      </c>
      <c r="C207" s="7" t="s">
        <v>897</v>
      </c>
      <c r="D207" s="7" t="s">
        <v>898</v>
      </c>
      <c r="E207" s="7">
        <v>16.743606546631401</v>
      </c>
      <c r="F207" s="7">
        <v>16.875733308281099</v>
      </c>
      <c r="G207" s="7">
        <v>17.063870091306899</v>
      </c>
      <c r="H207" s="7">
        <v>17.253775135547599</v>
      </c>
      <c r="I207" s="7">
        <v>17.445316204526701</v>
      </c>
      <c r="J207" s="7">
        <v>17.636937997028699</v>
      </c>
      <c r="K207" s="7">
        <v>17.830040007510199</v>
      </c>
      <c r="L207" s="7">
        <v>18.025125068795401</v>
      </c>
      <c r="M207" s="7">
        <v>18.223375513353101</v>
      </c>
      <c r="N207" s="7">
        <v>18.426928720206501</v>
      </c>
      <c r="O207" s="7">
        <v>18.637718602026901</v>
      </c>
      <c r="P207" s="7">
        <v>18.880500137496899</v>
      </c>
      <c r="Q207" s="7">
        <v>19.207908053730399</v>
      </c>
      <c r="R207" s="7">
        <v>19.544146596715599</v>
      </c>
      <c r="S207" s="7">
        <v>19.899222334399902</v>
      </c>
      <c r="T207" s="7">
        <v>20.282956125683199</v>
      </c>
      <c r="U207" s="7">
        <v>20.6732328523128</v>
      </c>
      <c r="V207" s="7">
        <v>21.070960967499701</v>
      </c>
      <c r="W207" s="7">
        <v>21.478125588934201</v>
      </c>
      <c r="X207" s="7">
        <v>21.896504597922799</v>
      </c>
      <c r="Y207" s="7">
        <v>22.329414581655801</v>
      </c>
      <c r="Z207" s="7">
        <v>22.709667224254801</v>
      </c>
      <c r="AA207" s="7">
        <v>22.965553246544399</v>
      </c>
      <c r="AB207" s="7">
        <v>23.2242057660151</v>
      </c>
      <c r="AC207" s="7">
        <v>23.485185410182499</v>
      </c>
      <c r="AD207" s="7">
        <v>23.746771668186302</v>
      </c>
      <c r="AE207" s="7">
        <v>24.010104977913102</v>
      </c>
      <c r="AF207" s="7">
        <v>24.2747149692613</v>
      </c>
      <c r="AG207" s="7">
        <v>24.541378085661702</v>
      </c>
      <c r="AH207" s="7">
        <v>24.803034643218901</v>
      </c>
      <c r="AI207" s="7">
        <v>25.064820237908599</v>
      </c>
      <c r="AJ207" s="7">
        <v>25.313857262678798</v>
      </c>
      <c r="AK207" s="7">
        <v>25.535350926776601</v>
      </c>
      <c r="AL207" s="7">
        <v>25.757907931720599</v>
      </c>
      <c r="AM207" s="7">
        <v>25.982979232592601</v>
      </c>
      <c r="AN207" s="7">
        <v>26.210375682172501</v>
      </c>
      <c r="AO207" s="7">
        <v>26.442436416534399</v>
      </c>
      <c r="AP207" s="7">
        <v>26.6776286080751</v>
      </c>
      <c r="AQ207" s="7">
        <v>26.913584438944401</v>
      </c>
      <c r="AR207" s="7">
        <v>27.147057621919298</v>
      </c>
      <c r="AS207" s="7">
        <v>27.3813026238155</v>
      </c>
      <c r="AT207" s="7">
        <v>27.653538562286901</v>
      </c>
      <c r="AU207" s="7">
        <v>27.9916966690005</v>
      </c>
      <c r="AV207" s="7">
        <v>28.332171283397798</v>
      </c>
      <c r="AW207" s="7">
        <v>28.677328693916699</v>
      </c>
      <c r="AX207" s="7">
        <v>29.025864260586701</v>
      </c>
      <c r="AY207" s="7">
        <v>29.3778274891074</v>
      </c>
      <c r="AZ207" s="7">
        <v>29.7336382141307</v>
      </c>
      <c r="BA207" s="7">
        <v>30.092978646812799</v>
      </c>
      <c r="BB207" s="7">
        <v>30.453944787610801</v>
      </c>
      <c r="BC207" s="7">
        <v>30.817367249710799</v>
      </c>
      <c r="BD207" s="7">
        <v>31.1838911739091</v>
      </c>
      <c r="BE207" s="7">
        <v>31.560707264005298</v>
      </c>
      <c r="BF207" s="7">
        <v>31.9444456764314</v>
      </c>
      <c r="BG207" s="7">
        <v>32.3368459178729</v>
      </c>
      <c r="BH207" s="7">
        <v>32.737561291840599</v>
      </c>
      <c r="BI207" s="7">
        <v>33.1463250923278</v>
      </c>
      <c r="BJ207" s="7">
        <v>33.564137140501302</v>
      </c>
      <c r="BK207" s="7">
        <v>33.992361245642698</v>
      </c>
      <c r="BL207" s="7">
        <v>34.431897356929802</v>
      </c>
    </row>
    <row r="208" spans="1:64">
      <c r="A208" s="7" t="s">
        <v>376</v>
      </c>
      <c r="B208" s="7" t="s">
        <v>804</v>
      </c>
      <c r="C208" s="7" t="s">
        <v>897</v>
      </c>
      <c r="D208" s="7" t="s">
        <v>898</v>
      </c>
      <c r="E208" s="7">
        <v>31.25</v>
      </c>
      <c r="F208" s="7">
        <v>32.372999999999998</v>
      </c>
      <c r="G208" s="7">
        <v>33.518000000000001</v>
      </c>
      <c r="H208" s="7">
        <v>35.011000000000003</v>
      </c>
      <c r="I208" s="7">
        <v>36.872</v>
      </c>
      <c r="J208" s="7">
        <v>38.768999999999998</v>
      </c>
      <c r="K208" s="7">
        <v>40.701999999999998</v>
      </c>
      <c r="L208" s="7">
        <v>42.664999999999999</v>
      </c>
      <c r="M208" s="7">
        <v>44.654000000000003</v>
      </c>
      <c r="N208" s="7">
        <v>46.655000000000001</v>
      </c>
      <c r="O208" s="7">
        <v>48.668999999999997</v>
      </c>
      <c r="P208" s="7">
        <v>50.688000000000002</v>
      </c>
      <c r="Q208" s="7">
        <v>52.707000000000001</v>
      </c>
      <c r="R208" s="7">
        <v>54.712000000000003</v>
      </c>
      <c r="S208" s="7">
        <v>56.704000000000001</v>
      </c>
      <c r="T208" s="7">
        <v>58.348999999999997</v>
      </c>
      <c r="U208" s="7">
        <v>59.896999999999998</v>
      </c>
      <c r="V208" s="7">
        <v>61.420999999999999</v>
      </c>
      <c r="W208" s="7">
        <v>62.924999999999997</v>
      </c>
      <c r="X208" s="7">
        <v>64.405000000000001</v>
      </c>
      <c r="Y208" s="7">
        <v>65.86</v>
      </c>
      <c r="Z208" s="7">
        <v>67.281000000000006</v>
      </c>
      <c r="AA208" s="7">
        <v>68.673000000000002</v>
      </c>
      <c r="AB208" s="7">
        <v>70.033000000000001</v>
      </c>
      <c r="AC208" s="7">
        <v>71.36</v>
      </c>
      <c r="AD208" s="7">
        <v>72.647000000000006</v>
      </c>
      <c r="AE208" s="7">
        <v>73.900000000000006</v>
      </c>
      <c r="AF208" s="7">
        <v>74.588999999999999</v>
      </c>
      <c r="AG208" s="7">
        <v>75.266999999999996</v>
      </c>
      <c r="AH208" s="7">
        <v>75.930000000000007</v>
      </c>
      <c r="AI208" s="7">
        <v>76.582999999999998</v>
      </c>
      <c r="AJ208" s="7">
        <v>77.222999999999999</v>
      </c>
      <c r="AK208" s="7">
        <v>77.850999999999999</v>
      </c>
      <c r="AL208" s="7">
        <v>78.186000000000007</v>
      </c>
      <c r="AM208" s="7">
        <v>78.429000000000002</v>
      </c>
      <c r="AN208" s="7">
        <v>78.67</v>
      </c>
      <c r="AO208" s="7">
        <v>78.91</v>
      </c>
      <c r="AP208" s="7">
        <v>79.147000000000006</v>
      </c>
      <c r="AQ208" s="7">
        <v>79.382999999999996</v>
      </c>
      <c r="AR208" s="7">
        <v>79.616</v>
      </c>
      <c r="AS208" s="7">
        <v>79.847999999999999</v>
      </c>
      <c r="AT208" s="7">
        <v>80.076999999999998</v>
      </c>
      <c r="AU208" s="7">
        <v>80.304000000000002</v>
      </c>
      <c r="AV208" s="7">
        <v>80.53</v>
      </c>
      <c r="AW208" s="7">
        <v>80.754000000000005</v>
      </c>
      <c r="AX208" s="7">
        <v>80.978999999999999</v>
      </c>
      <c r="AY208" s="7">
        <v>81.203999999999994</v>
      </c>
      <c r="AZ208" s="7">
        <v>81.427000000000007</v>
      </c>
      <c r="BA208" s="7">
        <v>81.649000000000001</v>
      </c>
      <c r="BB208" s="7">
        <v>81.867000000000004</v>
      </c>
      <c r="BC208" s="7">
        <v>82.084000000000003</v>
      </c>
      <c r="BD208" s="7">
        <v>82.302000000000007</v>
      </c>
      <c r="BE208" s="7">
        <v>82.52</v>
      </c>
      <c r="BF208" s="7">
        <v>82.74</v>
      </c>
      <c r="BG208" s="7">
        <v>82.96</v>
      </c>
      <c r="BH208" s="7">
        <v>83.18</v>
      </c>
      <c r="BI208" s="7">
        <v>83.400999999999996</v>
      </c>
      <c r="BJ208" s="7">
        <v>83.622</v>
      </c>
      <c r="BK208" s="7">
        <v>83.843999999999994</v>
      </c>
      <c r="BL208" s="7">
        <v>84.064999999999998</v>
      </c>
    </row>
    <row r="209" spans="1:64">
      <c r="A209" s="7" t="s">
        <v>805</v>
      </c>
      <c r="B209" s="7" t="s">
        <v>806</v>
      </c>
      <c r="C209" s="7" t="s">
        <v>897</v>
      </c>
      <c r="D209" s="7" t="s">
        <v>898</v>
      </c>
      <c r="E209" s="7">
        <v>10.746</v>
      </c>
      <c r="F209" s="7">
        <v>11.231999999999999</v>
      </c>
      <c r="G209" s="7">
        <v>11.737</v>
      </c>
      <c r="H209" s="7">
        <v>12.262</v>
      </c>
      <c r="I209" s="7">
        <v>12.808</v>
      </c>
      <c r="J209" s="7">
        <v>13.372999999999999</v>
      </c>
      <c r="K209" s="7">
        <v>13.959</v>
      </c>
      <c r="L209" s="7">
        <v>14.567</v>
      </c>
      <c r="M209" s="7">
        <v>15.196999999999999</v>
      </c>
      <c r="N209" s="7">
        <v>15.848000000000001</v>
      </c>
      <c r="O209" s="7">
        <v>16.523</v>
      </c>
      <c r="P209" s="7">
        <v>17.22</v>
      </c>
      <c r="Q209" s="7">
        <v>17.940999999999999</v>
      </c>
      <c r="R209" s="7">
        <v>18.547999999999998</v>
      </c>
      <c r="S209" s="7">
        <v>18.744</v>
      </c>
      <c r="T209" s="7">
        <v>18.943000000000001</v>
      </c>
      <c r="U209" s="7">
        <v>19.143000000000001</v>
      </c>
      <c r="V209" s="7">
        <v>19.344000000000001</v>
      </c>
      <c r="W209" s="7">
        <v>19.547000000000001</v>
      </c>
      <c r="X209" s="7">
        <v>19.751999999999999</v>
      </c>
      <c r="Y209" s="7">
        <v>19.959</v>
      </c>
      <c r="Z209" s="7">
        <v>20.166</v>
      </c>
      <c r="AA209" s="7">
        <v>20.376000000000001</v>
      </c>
      <c r="AB209" s="7">
        <v>20.901</v>
      </c>
      <c r="AC209" s="7">
        <v>21.902999999999999</v>
      </c>
      <c r="AD209" s="7">
        <v>22.937000000000001</v>
      </c>
      <c r="AE209" s="7">
        <v>24.004999999999999</v>
      </c>
      <c r="AF209" s="7">
        <v>25.106999999999999</v>
      </c>
      <c r="AG209" s="7">
        <v>26.244</v>
      </c>
      <c r="AH209" s="7">
        <v>27.41</v>
      </c>
      <c r="AI209" s="7">
        <v>28.61</v>
      </c>
      <c r="AJ209" s="7">
        <v>29.84</v>
      </c>
      <c r="AK209" s="7">
        <v>31.103000000000002</v>
      </c>
      <c r="AL209" s="7">
        <v>32.127000000000002</v>
      </c>
      <c r="AM209" s="7">
        <v>32.179000000000002</v>
      </c>
      <c r="AN209" s="7">
        <v>32.231999999999999</v>
      </c>
      <c r="AO209" s="7">
        <v>32.283999999999999</v>
      </c>
      <c r="AP209" s="7">
        <v>32.337000000000003</v>
      </c>
      <c r="AQ209" s="7">
        <v>32.39</v>
      </c>
      <c r="AR209" s="7">
        <v>32.442</v>
      </c>
      <c r="AS209" s="7">
        <v>32.494999999999997</v>
      </c>
      <c r="AT209" s="7">
        <v>32.548000000000002</v>
      </c>
      <c r="AU209" s="7">
        <v>32.600999999999999</v>
      </c>
      <c r="AV209" s="7">
        <v>32.654000000000003</v>
      </c>
      <c r="AW209" s="7">
        <v>32.707000000000001</v>
      </c>
      <c r="AX209" s="7">
        <v>32.76</v>
      </c>
      <c r="AY209" s="7">
        <v>32.813000000000002</v>
      </c>
      <c r="AZ209" s="7">
        <v>32.866</v>
      </c>
      <c r="BA209" s="7">
        <v>32.918999999999997</v>
      </c>
      <c r="BB209" s="7">
        <v>32.993000000000002</v>
      </c>
      <c r="BC209" s="7">
        <v>33.088999999999999</v>
      </c>
      <c r="BD209" s="7">
        <v>33.207000000000001</v>
      </c>
      <c r="BE209" s="7">
        <v>33.345999999999997</v>
      </c>
      <c r="BF209" s="7">
        <v>33.506999999999998</v>
      </c>
      <c r="BG209" s="7">
        <v>33.689</v>
      </c>
      <c r="BH209" s="7">
        <v>33.893999999999998</v>
      </c>
      <c r="BI209" s="7">
        <v>34.121000000000002</v>
      </c>
      <c r="BJ209" s="7">
        <v>34.369999999999997</v>
      </c>
      <c r="BK209" s="7">
        <v>34.642000000000003</v>
      </c>
      <c r="BL209" s="7">
        <v>34.936</v>
      </c>
    </row>
    <row r="210" spans="1:64">
      <c r="A210" s="7" t="s">
        <v>232</v>
      </c>
      <c r="B210" s="7" t="s">
        <v>807</v>
      </c>
      <c r="C210" s="7" t="s">
        <v>897</v>
      </c>
      <c r="D210" s="7" t="s">
        <v>898</v>
      </c>
      <c r="E210" s="7">
        <v>23</v>
      </c>
      <c r="F210" s="7">
        <v>23.645</v>
      </c>
      <c r="G210" s="7">
        <v>24.303000000000001</v>
      </c>
      <c r="H210" s="7">
        <v>24.972999999999999</v>
      </c>
      <c r="I210" s="7">
        <v>25.657</v>
      </c>
      <c r="J210" s="7">
        <v>26.350999999999999</v>
      </c>
      <c r="K210" s="7">
        <v>27.056999999999999</v>
      </c>
      <c r="L210" s="7">
        <v>27.776</v>
      </c>
      <c r="M210" s="7">
        <v>28.507000000000001</v>
      </c>
      <c r="N210" s="7">
        <v>29.247</v>
      </c>
      <c r="O210" s="7">
        <v>30</v>
      </c>
      <c r="P210" s="7">
        <v>30.72</v>
      </c>
      <c r="Q210" s="7">
        <v>31.451000000000001</v>
      </c>
      <c r="R210" s="7">
        <v>32.189</v>
      </c>
      <c r="S210" s="7">
        <v>32.936999999999998</v>
      </c>
      <c r="T210" s="7">
        <v>33.692999999999998</v>
      </c>
      <c r="U210" s="7">
        <v>34.372</v>
      </c>
      <c r="V210" s="7">
        <v>34.718000000000004</v>
      </c>
      <c r="W210" s="7">
        <v>35.067</v>
      </c>
      <c r="X210" s="7">
        <v>35.417000000000002</v>
      </c>
      <c r="Y210" s="7">
        <v>35.768999999999998</v>
      </c>
      <c r="Z210" s="7">
        <v>36.122</v>
      </c>
      <c r="AA210" s="7">
        <v>36.475999999999999</v>
      </c>
      <c r="AB210" s="7">
        <v>36.832000000000001</v>
      </c>
      <c r="AC210" s="7">
        <v>37.191000000000003</v>
      </c>
      <c r="AD210" s="7">
        <v>37.548999999999999</v>
      </c>
      <c r="AE210" s="7">
        <v>37.908999999999999</v>
      </c>
      <c r="AF210" s="7">
        <v>38.271000000000001</v>
      </c>
      <c r="AG210" s="7">
        <v>38.613</v>
      </c>
      <c r="AH210" s="7">
        <v>38.755000000000003</v>
      </c>
      <c r="AI210" s="7">
        <v>38.896000000000001</v>
      </c>
      <c r="AJ210" s="7">
        <v>39.037999999999997</v>
      </c>
      <c r="AK210" s="7">
        <v>39.18</v>
      </c>
      <c r="AL210" s="7">
        <v>39.320999999999998</v>
      </c>
      <c r="AM210" s="7">
        <v>39.463999999999999</v>
      </c>
      <c r="AN210" s="7">
        <v>39.606000000000002</v>
      </c>
      <c r="AO210" s="7">
        <v>39.749000000000002</v>
      </c>
      <c r="AP210" s="7">
        <v>39.890999999999998</v>
      </c>
      <c r="AQ210" s="7">
        <v>40.033999999999999</v>
      </c>
      <c r="AR210" s="7">
        <v>40.177</v>
      </c>
      <c r="AS210" s="7">
        <v>40.32</v>
      </c>
      <c r="AT210" s="7">
        <v>40.463999999999999</v>
      </c>
      <c r="AU210" s="7">
        <v>40.606999999999999</v>
      </c>
      <c r="AV210" s="7">
        <v>40.898000000000003</v>
      </c>
      <c r="AW210" s="7">
        <v>41.305999999999997</v>
      </c>
      <c r="AX210" s="7">
        <v>41.713999999999999</v>
      </c>
      <c r="AY210" s="7">
        <v>42.124000000000002</v>
      </c>
      <c r="AZ210" s="7">
        <v>42.534999999999997</v>
      </c>
      <c r="BA210" s="7">
        <v>42.947000000000003</v>
      </c>
      <c r="BB210" s="7">
        <v>43.359000000000002</v>
      </c>
      <c r="BC210" s="7">
        <v>43.773000000000003</v>
      </c>
      <c r="BD210" s="7">
        <v>44.188000000000002</v>
      </c>
      <c r="BE210" s="7">
        <v>44.603000000000002</v>
      </c>
      <c r="BF210" s="7">
        <v>45.018999999999998</v>
      </c>
      <c r="BG210" s="7">
        <v>45.436</v>
      </c>
      <c r="BH210" s="7">
        <v>45.862000000000002</v>
      </c>
      <c r="BI210" s="7">
        <v>46.295999999999999</v>
      </c>
      <c r="BJ210" s="7">
        <v>46.74</v>
      </c>
      <c r="BK210" s="7">
        <v>47.192</v>
      </c>
      <c r="BL210" s="7">
        <v>47.652999999999999</v>
      </c>
    </row>
    <row r="211" spans="1:64">
      <c r="A211" s="7" t="s">
        <v>274</v>
      </c>
      <c r="B211" s="7" t="s">
        <v>808</v>
      </c>
      <c r="C211" s="7" t="s">
        <v>897</v>
      </c>
      <c r="D211" s="7" t="s">
        <v>898</v>
      </c>
      <c r="E211" s="7">
        <v>100</v>
      </c>
      <c r="F211" s="7">
        <v>100</v>
      </c>
      <c r="G211" s="7">
        <v>100</v>
      </c>
      <c r="H211" s="7">
        <v>100</v>
      </c>
      <c r="I211" s="7">
        <v>100</v>
      </c>
      <c r="J211" s="7">
        <v>100</v>
      </c>
      <c r="K211" s="7">
        <v>100</v>
      </c>
      <c r="L211" s="7">
        <v>100</v>
      </c>
      <c r="M211" s="7">
        <v>100</v>
      </c>
      <c r="N211" s="7">
        <v>100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s="7">
        <v>100</v>
      </c>
      <c r="X211" s="7">
        <v>100</v>
      </c>
      <c r="Y211" s="7">
        <v>100</v>
      </c>
      <c r="Z211" s="7">
        <v>100</v>
      </c>
      <c r="AA211" s="7">
        <v>100</v>
      </c>
      <c r="AB211" s="7">
        <v>100</v>
      </c>
      <c r="AC211" s="7">
        <v>100</v>
      </c>
      <c r="AD211" s="7">
        <v>100</v>
      </c>
      <c r="AE211" s="7">
        <v>100</v>
      </c>
      <c r="AF211" s="7">
        <v>100</v>
      </c>
      <c r="AG211" s="7">
        <v>100</v>
      </c>
      <c r="AH211" s="7">
        <v>100</v>
      </c>
      <c r="AI211" s="7">
        <v>100</v>
      </c>
      <c r="AJ211" s="7">
        <v>100</v>
      </c>
      <c r="AK211" s="7">
        <v>100</v>
      </c>
      <c r="AL211" s="7">
        <v>100</v>
      </c>
      <c r="AM211" s="7">
        <v>100</v>
      </c>
      <c r="AN211" s="7">
        <v>100</v>
      </c>
      <c r="AO211" s="7">
        <v>100</v>
      </c>
      <c r="AP211" s="7">
        <v>100</v>
      </c>
      <c r="AQ211" s="7">
        <v>100</v>
      </c>
      <c r="AR211" s="7">
        <v>100</v>
      </c>
      <c r="AS211" s="7">
        <v>100</v>
      </c>
      <c r="AT211" s="7">
        <v>100</v>
      </c>
      <c r="AU211" s="7">
        <v>100</v>
      </c>
      <c r="AV211" s="7">
        <v>100</v>
      </c>
      <c r="AW211" s="7">
        <v>100</v>
      </c>
      <c r="AX211" s="7">
        <v>100</v>
      </c>
      <c r="AY211" s="7">
        <v>100</v>
      </c>
      <c r="AZ211" s="7">
        <v>100</v>
      </c>
      <c r="BA211" s="7">
        <v>100</v>
      </c>
      <c r="BB211" s="7">
        <v>100</v>
      </c>
      <c r="BC211" s="7">
        <v>100</v>
      </c>
      <c r="BD211" s="7">
        <v>100</v>
      </c>
      <c r="BE211" s="7">
        <v>100</v>
      </c>
      <c r="BF211" s="7">
        <v>100</v>
      </c>
      <c r="BG211" s="7">
        <v>100</v>
      </c>
      <c r="BH211" s="7">
        <v>100</v>
      </c>
      <c r="BI211" s="7">
        <v>100</v>
      </c>
      <c r="BJ211" s="7">
        <v>100</v>
      </c>
      <c r="BK211" s="7">
        <v>100</v>
      </c>
      <c r="BL211" s="7">
        <v>100</v>
      </c>
    </row>
    <row r="212" spans="1:64">
      <c r="A212" s="7" t="s">
        <v>809</v>
      </c>
      <c r="B212" s="7" t="s">
        <v>810</v>
      </c>
      <c r="C212" s="7" t="s">
        <v>897</v>
      </c>
      <c r="D212" s="7" t="s">
        <v>898</v>
      </c>
      <c r="E212" s="7">
        <v>5.7679999999999998</v>
      </c>
      <c r="F212" s="7">
        <v>6.0380000000000003</v>
      </c>
      <c r="G212" s="7">
        <v>6.3209999999999997</v>
      </c>
      <c r="H212" s="7">
        <v>6.6159999999999997</v>
      </c>
      <c r="I212" s="7">
        <v>6.9240000000000004</v>
      </c>
      <c r="J212" s="7">
        <v>7.2450000000000001</v>
      </c>
      <c r="K212" s="7">
        <v>7.5789999999999997</v>
      </c>
      <c r="L212" s="7">
        <v>7.9279999999999999</v>
      </c>
      <c r="M212" s="7">
        <v>8.2919999999999998</v>
      </c>
      <c r="N212" s="7">
        <v>8.67</v>
      </c>
      <c r="O212" s="7">
        <v>8.9169999999999998</v>
      </c>
      <c r="P212" s="7">
        <v>8.9580000000000002</v>
      </c>
      <c r="Q212" s="7">
        <v>8.9990000000000006</v>
      </c>
      <c r="R212" s="7">
        <v>9.0410000000000004</v>
      </c>
      <c r="S212" s="7">
        <v>9.0830000000000002</v>
      </c>
      <c r="T212" s="7">
        <v>9.125</v>
      </c>
      <c r="U212" s="7">
        <v>9.2710000000000008</v>
      </c>
      <c r="V212" s="7">
        <v>9.5830000000000002</v>
      </c>
      <c r="W212" s="7">
        <v>9.9039999999999999</v>
      </c>
      <c r="X212" s="7">
        <v>10.234999999999999</v>
      </c>
      <c r="Y212" s="7">
        <v>10.576000000000001</v>
      </c>
      <c r="Z212" s="7">
        <v>10.927</v>
      </c>
      <c r="AA212" s="7">
        <v>11.288</v>
      </c>
      <c r="AB212" s="7">
        <v>11.659000000000001</v>
      </c>
      <c r="AC212" s="7">
        <v>12.041</v>
      </c>
      <c r="AD212" s="7">
        <v>12.433</v>
      </c>
      <c r="AE212" s="7">
        <v>12.837</v>
      </c>
      <c r="AF212" s="7">
        <v>13.111000000000001</v>
      </c>
      <c r="AG212" s="7">
        <v>13.298</v>
      </c>
      <c r="AH212" s="7">
        <v>13.486000000000001</v>
      </c>
      <c r="AI212" s="7">
        <v>13.677</v>
      </c>
      <c r="AJ212" s="7">
        <v>13.87</v>
      </c>
      <c r="AK212" s="7">
        <v>14.065</v>
      </c>
      <c r="AL212" s="7">
        <v>14.262</v>
      </c>
      <c r="AM212" s="7">
        <v>14.462</v>
      </c>
      <c r="AN212" s="7">
        <v>14.664</v>
      </c>
      <c r="AO212" s="7">
        <v>14.869</v>
      </c>
      <c r="AP212" s="7">
        <v>15.076000000000001</v>
      </c>
      <c r="AQ212" s="7">
        <v>15.285</v>
      </c>
      <c r="AR212" s="7">
        <v>15.496</v>
      </c>
      <c r="AS212" s="7">
        <v>15.813000000000001</v>
      </c>
      <c r="AT212" s="7">
        <v>16.201000000000001</v>
      </c>
      <c r="AU212" s="7">
        <v>16.597000000000001</v>
      </c>
      <c r="AV212" s="7">
        <v>17.001000000000001</v>
      </c>
      <c r="AW212" s="7">
        <v>17.413</v>
      </c>
      <c r="AX212" s="7">
        <v>17.832000000000001</v>
      </c>
      <c r="AY212" s="7">
        <v>18.259</v>
      </c>
      <c r="AZ212" s="7">
        <v>18.693999999999999</v>
      </c>
      <c r="BA212" s="7">
        <v>19.138000000000002</v>
      </c>
      <c r="BB212" s="7">
        <v>19.588999999999999</v>
      </c>
      <c r="BC212" s="7">
        <v>20.047999999999998</v>
      </c>
      <c r="BD212" s="7">
        <v>20.507999999999999</v>
      </c>
      <c r="BE212" s="7">
        <v>20.97</v>
      </c>
      <c r="BF212" s="7">
        <v>21.433</v>
      </c>
      <c r="BG212" s="7">
        <v>21.896000000000001</v>
      </c>
      <c r="BH212" s="7">
        <v>22.36</v>
      </c>
      <c r="BI212" s="7">
        <v>22.823</v>
      </c>
      <c r="BJ212" s="7">
        <v>23.286000000000001</v>
      </c>
      <c r="BK212" s="7">
        <v>23.748999999999999</v>
      </c>
      <c r="BL212" s="7">
        <v>24.21</v>
      </c>
    </row>
    <row r="213" spans="1:64">
      <c r="A213" s="7" t="s">
        <v>811</v>
      </c>
      <c r="B213" s="7" t="s">
        <v>812</v>
      </c>
      <c r="C213" s="7" t="s">
        <v>897</v>
      </c>
      <c r="D213" s="7" t="s">
        <v>898</v>
      </c>
      <c r="E213" s="7">
        <v>17.352</v>
      </c>
      <c r="F213" s="7">
        <v>17.902999999999999</v>
      </c>
      <c r="G213" s="7">
        <v>18.466999999999999</v>
      </c>
      <c r="H213" s="7">
        <v>19.059999999999999</v>
      </c>
      <c r="I213" s="7">
        <v>19.712</v>
      </c>
      <c r="J213" s="7">
        <v>20.379000000000001</v>
      </c>
      <c r="K213" s="7">
        <v>21.064</v>
      </c>
      <c r="L213" s="7">
        <v>21.765000000000001</v>
      </c>
      <c r="M213" s="7">
        <v>22.484000000000002</v>
      </c>
      <c r="N213" s="7">
        <v>23.218</v>
      </c>
      <c r="O213" s="7">
        <v>23.969000000000001</v>
      </c>
      <c r="P213" s="7">
        <v>24.736999999999998</v>
      </c>
      <c r="Q213" s="7">
        <v>25.521999999999998</v>
      </c>
      <c r="R213" s="7">
        <v>26.321000000000002</v>
      </c>
      <c r="S213" s="7">
        <v>27.137</v>
      </c>
      <c r="T213" s="7">
        <v>27.728999999999999</v>
      </c>
      <c r="U213" s="7">
        <v>28.14</v>
      </c>
      <c r="V213" s="7">
        <v>28.553999999999998</v>
      </c>
      <c r="W213" s="7">
        <v>28.972000000000001</v>
      </c>
      <c r="X213" s="7">
        <v>29.393999999999998</v>
      </c>
      <c r="Y213" s="7">
        <v>29.818999999999999</v>
      </c>
      <c r="Z213" s="7">
        <v>30.248000000000001</v>
      </c>
      <c r="AA213" s="7">
        <v>30.68</v>
      </c>
      <c r="AB213" s="7">
        <v>31.114999999999998</v>
      </c>
      <c r="AC213" s="7">
        <v>31.555</v>
      </c>
      <c r="AD213" s="7">
        <v>31.997</v>
      </c>
      <c r="AE213" s="7">
        <v>32.325000000000003</v>
      </c>
      <c r="AF213" s="7">
        <v>32.555</v>
      </c>
      <c r="AG213" s="7">
        <v>32.786999999999999</v>
      </c>
      <c r="AH213" s="7">
        <v>33.018999999999998</v>
      </c>
      <c r="AI213" s="7">
        <v>33.252000000000002</v>
      </c>
      <c r="AJ213" s="7">
        <v>33.484999999999999</v>
      </c>
      <c r="AK213" s="7">
        <v>33.72</v>
      </c>
      <c r="AL213" s="7">
        <v>33.954999999999998</v>
      </c>
      <c r="AM213" s="7">
        <v>34.192</v>
      </c>
      <c r="AN213" s="7">
        <v>34.429000000000002</v>
      </c>
      <c r="AO213" s="7">
        <v>34.667000000000002</v>
      </c>
      <c r="AP213" s="7">
        <v>34.905000000000001</v>
      </c>
      <c r="AQ213" s="7">
        <v>35.143999999999998</v>
      </c>
      <c r="AR213" s="7">
        <v>35.384</v>
      </c>
      <c r="AS213" s="7">
        <v>35.625999999999998</v>
      </c>
      <c r="AT213" s="7">
        <v>35.866999999999997</v>
      </c>
      <c r="AU213" s="7">
        <v>36.109000000000002</v>
      </c>
      <c r="AV213" s="7">
        <v>36.351999999999997</v>
      </c>
      <c r="AW213" s="7">
        <v>36.595999999999997</v>
      </c>
      <c r="AX213" s="7">
        <v>36.918999999999997</v>
      </c>
      <c r="AY213" s="7">
        <v>37.302999999999997</v>
      </c>
      <c r="AZ213" s="7">
        <v>37.689</v>
      </c>
      <c r="BA213" s="7">
        <v>38.076999999999998</v>
      </c>
      <c r="BB213" s="7">
        <v>38.466000000000001</v>
      </c>
      <c r="BC213" s="7">
        <v>38.856000000000002</v>
      </c>
      <c r="BD213" s="7">
        <v>39.247999999999998</v>
      </c>
      <c r="BE213" s="7">
        <v>39.642000000000003</v>
      </c>
      <c r="BF213" s="7">
        <v>40.036000000000001</v>
      </c>
      <c r="BG213" s="7">
        <v>40.432000000000002</v>
      </c>
      <c r="BH213" s="7">
        <v>40.829000000000001</v>
      </c>
      <c r="BI213" s="7">
        <v>41.228000000000002</v>
      </c>
      <c r="BJ213" s="7">
        <v>41.636000000000003</v>
      </c>
      <c r="BK213" s="7">
        <v>42.055</v>
      </c>
      <c r="BL213" s="7">
        <v>42.484000000000002</v>
      </c>
    </row>
    <row r="214" spans="1:64">
      <c r="A214" s="7" t="s">
        <v>261</v>
      </c>
      <c r="B214" s="7" t="s">
        <v>813</v>
      </c>
      <c r="C214" s="7" t="s">
        <v>897</v>
      </c>
      <c r="D214" s="7" t="s">
        <v>898</v>
      </c>
      <c r="E214" s="7">
        <v>38.353999999999999</v>
      </c>
      <c r="F214" s="7">
        <v>38.527000000000001</v>
      </c>
      <c r="G214" s="7">
        <v>38.628</v>
      </c>
      <c r="H214" s="7">
        <v>38.728999999999999</v>
      </c>
      <c r="I214" s="7">
        <v>38.83</v>
      </c>
      <c r="J214" s="7">
        <v>38.930999999999997</v>
      </c>
      <c r="K214" s="7">
        <v>39.033000000000001</v>
      </c>
      <c r="L214" s="7">
        <v>39.134</v>
      </c>
      <c r="M214" s="7">
        <v>39.235999999999997</v>
      </c>
      <c r="N214" s="7">
        <v>39.337000000000003</v>
      </c>
      <c r="O214" s="7">
        <v>39.439</v>
      </c>
      <c r="P214" s="7">
        <v>39.543999999999997</v>
      </c>
      <c r="Q214" s="7">
        <v>40.042999999999999</v>
      </c>
      <c r="R214" s="7">
        <v>40.542999999999999</v>
      </c>
      <c r="S214" s="7">
        <v>41.045999999999999</v>
      </c>
      <c r="T214" s="7">
        <v>41.551000000000002</v>
      </c>
      <c r="U214" s="7">
        <v>42.058</v>
      </c>
      <c r="V214" s="7">
        <v>42.564999999999998</v>
      </c>
      <c r="W214" s="7">
        <v>43.075000000000003</v>
      </c>
      <c r="X214" s="7">
        <v>43.585999999999999</v>
      </c>
      <c r="Y214" s="7">
        <v>44.098999999999997</v>
      </c>
      <c r="Z214" s="7">
        <v>44.612000000000002</v>
      </c>
      <c r="AA214" s="7">
        <v>45.127000000000002</v>
      </c>
      <c r="AB214" s="7">
        <v>45.642000000000003</v>
      </c>
      <c r="AC214" s="7">
        <v>46.16</v>
      </c>
      <c r="AD214" s="7">
        <v>46.677</v>
      </c>
      <c r="AE214" s="7">
        <v>47.195</v>
      </c>
      <c r="AF214" s="7">
        <v>47.713999999999999</v>
      </c>
      <c r="AG214" s="7">
        <v>48.234000000000002</v>
      </c>
      <c r="AH214" s="7">
        <v>48.753999999999998</v>
      </c>
      <c r="AI214" s="7">
        <v>49.274000000000001</v>
      </c>
      <c r="AJ214" s="7">
        <v>49.793999999999997</v>
      </c>
      <c r="AK214" s="7">
        <v>50.314999999999998</v>
      </c>
      <c r="AL214" s="7">
        <v>51.417000000000002</v>
      </c>
      <c r="AM214" s="7">
        <v>52.704000000000001</v>
      </c>
      <c r="AN214" s="7">
        <v>53.988</v>
      </c>
      <c r="AO214" s="7">
        <v>55.268000000000001</v>
      </c>
      <c r="AP214" s="7">
        <v>56.536999999999999</v>
      </c>
      <c r="AQ214" s="7">
        <v>57.8</v>
      </c>
      <c r="AR214" s="7">
        <v>58.356999999999999</v>
      </c>
      <c r="AS214" s="7">
        <v>58.911999999999999</v>
      </c>
      <c r="AT214" s="7">
        <v>59.463999999999999</v>
      </c>
      <c r="AU214" s="7">
        <v>60.014000000000003</v>
      </c>
      <c r="AV214" s="7">
        <v>60.561</v>
      </c>
      <c r="AW214" s="7">
        <v>61.106999999999999</v>
      </c>
      <c r="AX214" s="7">
        <v>61.648000000000003</v>
      </c>
      <c r="AY214" s="7">
        <v>62.186999999999998</v>
      </c>
      <c r="AZ214" s="7">
        <v>62.774000000000001</v>
      </c>
      <c r="BA214" s="7">
        <v>63.677999999999997</v>
      </c>
      <c r="BB214" s="7">
        <v>64.569999999999993</v>
      </c>
      <c r="BC214" s="7">
        <v>65.451999999999998</v>
      </c>
      <c r="BD214" s="7">
        <v>66.325000000000003</v>
      </c>
      <c r="BE214" s="7">
        <v>67.186999999999998</v>
      </c>
      <c r="BF214" s="7">
        <v>68.036000000000001</v>
      </c>
      <c r="BG214" s="7">
        <v>68.873999999999995</v>
      </c>
      <c r="BH214" s="7">
        <v>69.7</v>
      </c>
      <c r="BI214" s="7">
        <v>70.501000000000005</v>
      </c>
      <c r="BJ214" s="7">
        <v>71.275000000000006</v>
      </c>
      <c r="BK214" s="7">
        <v>72.022999999999996</v>
      </c>
      <c r="BL214" s="7">
        <v>72.745999999999995</v>
      </c>
    </row>
    <row r="215" spans="1:64">
      <c r="A215" s="7" t="s">
        <v>814</v>
      </c>
      <c r="B215" s="7" t="s">
        <v>815</v>
      </c>
      <c r="C215" s="7" t="s">
        <v>897</v>
      </c>
      <c r="D215" s="7" t="s">
        <v>898</v>
      </c>
      <c r="E215" s="7">
        <v>48.9</v>
      </c>
      <c r="F215" s="7">
        <v>50.000999999999998</v>
      </c>
      <c r="G215" s="7">
        <v>51.103999999999999</v>
      </c>
      <c r="H215" s="7">
        <v>52.206000000000003</v>
      </c>
      <c r="I215" s="7">
        <v>53.307000000000002</v>
      </c>
      <c r="J215" s="7">
        <v>54.402000000000001</v>
      </c>
      <c r="K215" s="7">
        <v>55.494</v>
      </c>
      <c r="L215" s="7">
        <v>56.581000000000003</v>
      </c>
      <c r="M215" s="7">
        <v>57.662999999999997</v>
      </c>
      <c r="N215" s="7">
        <v>58.734999999999999</v>
      </c>
      <c r="O215" s="7">
        <v>59.8</v>
      </c>
      <c r="P215" s="7">
        <v>62.280999999999999</v>
      </c>
      <c r="Q215" s="7">
        <v>64.703000000000003</v>
      </c>
      <c r="R215" s="7">
        <v>67.046000000000006</v>
      </c>
      <c r="S215" s="7">
        <v>69.308999999999997</v>
      </c>
      <c r="T215" s="7">
        <v>71.483999999999995</v>
      </c>
      <c r="U215" s="7">
        <v>73.566000000000003</v>
      </c>
      <c r="V215" s="7">
        <v>75.614999999999995</v>
      </c>
      <c r="W215" s="7">
        <v>77.603999999999999</v>
      </c>
      <c r="X215" s="7">
        <v>79.474999999999994</v>
      </c>
      <c r="Y215" s="7">
        <v>81.230999999999995</v>
      </c>
      <c r="Z215" s="7">
        <v>82.864000000000004</v>
      </c>
      <c r="AA215" s="7">
        <v>84.384</v>
      </c>
      <c r="AB215" s="7">
        <v>85.792000000000002</v>
      </c>
      <c r="AC215" s="7">
        <v>87.094999999999999</v>
      </c>
      <c r="AD215" s="7">
        <v>88.290999999999997</v>
      </c>
      <c r="AE215" s="7">
        <v>89.391999999999996</v>
      </c>
      <c r="AF215" s="7">
        <v>90.4</v>
      </c>
      <c r="AG215" s="7">
        <v>90.4</v>
      </c>
      <c r="AH215" s="7">
        <v>90.4</v>
      </c>
      <c r="AI215" s="7">
        <v>90.4</v>
      </c>
      <c r="AJ215" s="7">
        <v>90.4</v>
      </c>
      <c r="AK215" s="7">
        <v>90.4</v>
      </c>
      <c r="AL215" s="7">
        <v>90.838999999999999</v>
      </c>
      <c r="AM215" s="7">
        <v>91.260999999999996</v>
      </c>
      <c r="AN215" s="7">
        <v>91.664000000000001</v>
      </c>
      <c r="AO215" s="7">
        <v>92.052000000000007</v>
      </c>
      <c r="AP215" s="7">
        <v>92.421999999999997</v>
      </c>
      <c r="AQ215" s="7">
        <v>92.775999999999996</v>
      </c>
      <c r="AR215" s="7">
        <v>93.114999999999995</v>
      </c>
      <c r="AS215" s="7">
        <v>93.44</v>
      </c>
      <c r="AT215" s="7">
        <v>93.75</v>
      </c>
      <c r="AU215" s="7">
        <v>93.924999999999997</v>
      </c>
      <c r="AV215" s="7">
        <v>93.974999999999994</v>
      </c>
      <c r="AW215" s="7">
        <v>94.155000000000001</v>
      </c>
      <c r="AX215" s="7">
        <v>94.453000000000003</v>
      </c>
      <c r="AY215" s="7">
        <v>94.736000000000004</v>
      </c>
      <c r="AZ215" s="7">
        <v>95.007000000000005</v>
      </c>
      <c r="BA215" s="7">
        <v>95.263999999999996</v>
      </c>
      <c r="BB215" s="7">
        <v>95.507999999999996</v>
      </c>
      <c r="BC215" s="7">
        <v>95.74</v>
      </c>
      <c r="BD215" s="7">
        <v>95.960999999999999</v>
      </c>
      <c r="BE215" s="7">
        <v>96.171000000000006</v>
      </c>
      <c r="BF215" s="7">
        <v>96.37</v>
      </c>
      <c r="BG215" s="7">
        <v>96.558999999999997</v>
      </c>
      <c r="BH215" s="7">
        <v>96.739000000000004</v>
      </c>
      <c r="BI215" s="7">
        <v>96.91</v>
      </c>
      <c r="BJ215" s="7">
        <v>97.072000000000003</v>
      </c>
      <c r="BK215" s="7">
        <v>97.225999999999999</v>
      </c>
      <c r="BL215" s="7">
        <v>97.367999999999995</v>
      </c>
    </row>
    <row r="216" spans="1:64">
      <c r="A216" s="7" t="s">
        <v>816</v>
      </c>
      <c r="B216" s="7" t="s">
        <v>817</v>
      </c>
      <c r="C216" s="7" t="s">
        <v>897</v>
      </c>
      <c r="D216" s="7" t="s">
        <v>898</v>
      </c>
      <c r="E216" s="7">
        <v>17.312000000000001</v>
      </c>
      <c r="F216" s="7">
        <v>17.835000000000001</v>
      </c>
      <c r="G216" s="7">
        <v>18.372</v>
      </c>
      <c r="H216" s="7">
        <v>18.920000000000002</v>
      </c>
      <c r="I216" s="7">
        <v>19.452999999999999</v>
      </c>
      <c r="J216" s="7">
        <v>19.963999999999999</v>
      </c>
      <c r="K216" s="7">
        <v>20.486999999999998</v>
      </c>
      <c r="L216" s="7">
        <v>21.02</v>
      </c>
      <c r="M216" s="7">
        <v>21.562999999999999</v>
      </c>
      <c r="N216" s="7">
        <v>22.114999999999998</v>
      </c>
      <c r="O216" s="7">
        <v>22.678000000000001</v>
      </c>
      <c r="P216" s="7">
        <v>23.251000000000001</v>
      </c>
      <c r="Q216" s="7">
        <v>23.835000000000001</v>
      </c>
      <c r="R216" s="7">
        <v>24.427</v>
      </c>
      <c r="S216" s="7">
        <v>25.03</v>
      </c>
      <c r="T216" s="7">
        <v>25.498000000000001</v>
      </c>
      <c r="U216" s="7">
        <v>25.748000000000001</v>
      </c>
      <c r="V216" s="7">
        <v>25.998999999999999</v>
      </c>
      <c r="W216" s="7">
        <v>26.251999999999999</v>
      </c>
      <c r="X216" s="7">
        <v>26.507000000000001</v>
      </c>
      <c r="Y216" s="7">
        <v>26.763000000000002</v>
      </c>
      <c r="Z216" s="7">
        <v>27.021000000000001</v>
      </c>
      <c r="AA216" s="7">
        <v>27.28</v>
      </c>
      <c r="AB216" s="7">
        <v>27.541</v>
      </c>
      <c r="AC216" s="7">
        <v>27.803999999999998</v>
      </c>
      <c r="AD216" s="7">
        <v>28.067</v>
      </c>
      <c r="AE216" s="7">
        <v>28.332999999999998</v>
      </c>
      <c r="AF216" s="7">
        <v>28.626999999999999</v>
      </c>
      <c r="AG216" s="7">
        <v>28.969000000000001</v>
      </c>
      <c r="AH216" s="7">
        <v>29.312000000000001</v>
      </c>
      <c r="AI216" s="7">
        <v>29.658000000000001</v>
      </c>
      <c r="AJ216" s="7">
        <v>30.007000000000001</v>
      </c>
      <c r="AK216" s="7">
        <v>30.359000000000002</v>
      </c>
      <c r="AL216" s="7">
        <v>30.710999999999999</v>
      </c>
      <c r="AM216" s="7">
        <v>31.067</v>
      </c>
      <c r="AN216" s="7">
        <v>31.425000000000001</v>
      </c>
      <c r="AO216" s="7">
        <v>31.785</v>
      </c>
      <c r="AP216" s="7">
        <v>32.146999999999998</v>
      </c>
      <c r="AQ216" s="7">
        <v>32.511000000000003</v>
      </c>
      <c r="AR216" s="7">
        <v>32.878</v>
      </c>
      <c r="AS216" s="7">
        <v>33.247</v>
      </c>
      <c r="AT216" s="7">
        <v>33.616999999999997</v>
      </c>
      <c r="AU216" s="7">
        <v>33.99</v>
      </c>
      <c r="AV216" s="7">
        <v>34.756</v>
      </c>
      <c r="AW216" s="7">
        <v>35.530999999999999</v>
      </c>
      <c r="AX216" s="7">
        <v>36.311</v>
      </c>
      <c r="AY216" s="7">
        <v>37.1</v>
      </c>
      <c r="AZ216" s="7">
        <v>34.404000000000003</v>
      </c>
      <c r="BA216" s="7">
        <v>36.011000000000003</v>
      </c>
      <c r="BB216" s="7">
        <v>37.645000000000003</v>
      </c>
      <c r="BC216" s="7">
        <v>39.31</v>
      </c>
      <c r="BD216" s="7">
        <v>41</v>
      </c>
      <c r="BE216" s="7">
        <v>41.558</v>
      </c>
      <c r="BF216" s="7">
        <v>42.116999999999997</v>
      </c>
      <c r="BG216" s="7">
        <v>42.679000000000002</v>
      </c>
      <c r="BH216" s="7">
        <v>43.244999999999997</v>
      </c>
      <c r="BI216" s="7">
        <v>43.816000000000003</v>
      </c>
      <c r="BJ216" s="7">
        <v>44.390999999999998</v>
      </c>
      <c r="BK216" s="7">
        <v>44.970999999999997</v>
      </c>
      <c r="BL216" s="7">
        <v>45.554000000000002</v>
      </c>
    </row>
    <row r="217" spans="1:64">
      <c r="A217" s="7" t="s">
        <v>378</v>
      </c>
      <c r="B217" s="7" t="s">
        <v>818</v>
      </c>
      <c r="C217" s="7" t="s">
        <v>897</v>
      </c>
      <c r="D217" s="7" t="s">
        <v>898</v>
      </c>
      <c r="AI217" s="7">
        <v>50.393000000000001</v>
      </c>
      <c r="AJ217" s="7">
        <v>50.756</v>
      </c>
      <c r="AK217" s="7">
        <v>50.981000000000002</v>
      </c>
      <c r="AL217" s="7">
        <v>51.204000000000001</v>
      </c>
      <c r="AM217" s="7">
        <v>51.427999999999997</v>
      </c>
      <c r="AN217" s="7">
        <v>51.651000000000003</v>
      </c>
      <c r="AO217" s="7">
        <v>51.875</v>
      </c>
      <c r="AP217" s="7">
        <v>52.097999999999999</v>
      </c>
      <c r="AQ217" s="7">
        <v>52.322000000000003</v>
      </c>
      <c r="AR217" s="7">
        <v>52.545000000000002</v>
      </c>
      <c r="AS217" s="7">
        <v>52.768999999999998</v>
      </c>
      <c r="AT217" s="7">
        <v>52.991999999999997</v>
      </c>
      <c r="AU217" s="7">
        <v>53.215000000000003</v>
      </c>
      <c r="AV217" s="7">
        <v>53.436999999999998</v>
      </c>
      <c r="AW217" s="7">
        <v>53.661000000000001</v>
      </c>
      <c r="AX217" s="7">
        <v>53.883000000000003</v>
      </c>
      <c r="AY217" s="7">
        <v>54.104999999999997</v>
      </c>
      <c r="AZ217" s="7">
        <v>54.328000000000003</v>
      </c>
      <c r="BA217" s="7">
        <v>54.55</v>
      </c>
      <c r="BB217" s="7">
        <v>54.771999999999998</v>
      </c>
      <c r="BC217" s="7">
        <v>54.993000000000002</v>
      </c>
      <c r="BD217" s="7">
        <v>55.215000000000003</v>
      </c>
      <c r="BE217" s="7">
        <v>55.356000000000002</v>
      </c>
      <c r="BF217" s="7">
        <v>55.469000000000001</v>
      </c>
      <c r="BG217" s="7">
        <v>55.582999999999998</v>
      </c>
      <c r="BH217" s="7">
        <v>55.695999999999998</v>
      </c>
      <c r="BI217" s="7">
        <v>55.81</v>
      </c>
      <c r="BJ217" s="7">
        <v>55.942</v>
      </c>
      <c r="BK217" s="7">
        <v>56.091999999999999</v>
      </c>
      <c r="BL217" s="7">
        <v>56.26</v>
      </c>
    </row>
    <row r="218" spans="1:64">
      <c r="A218" s="7" t="s">
        <v>819</v>
      </c>
      <c r="B218" s="7" t="s">
        <v>820</v>
      </c>
      <c r="C218" s="7" t="s">
        <v>897</v>
      </c>
      <c r="D218" s="7" t="s">
        <v>898</v>
      </c>
      <c r="E218" s="7">
        <v>14.6282823016856</v>
      </c>
      <c r="F218" s="7">
        <v>14.9269054055205</v>
      </c>
      <c r="G218" s="7">
        <v>15.2314914002205</v>
      </c>
      <c r="H218" s="7">
        <v>15.554197194325999</v>
      </c>
      <c r="I218" s="7">
        <v>15.8927618519799</v>
      </c>
      <c r="J218" s="7">
        <v>16.242422321362501</v>
      </c>
      <c r="K218" s="7">
        <v>16.588225650891498</v>
      </c>
      <c r="L218" s="7">
        <v>16.942775228476201</v>
      </c>
      <c r="M218" s="7">
        <v>17.3076397623148</v>
      </c>
      <c r="N218" s="7">
        <v>17.683891900997299</v>
      </c>
      <c r="O218" s="7">
        <v>18.051530482967301</v>
      </c>
      <c r="P218" s="7">
        <v>18.4550301914546</v>
      </c>
      <c r="Q218" s="7">
        <v>18.8740184244689</v>
      </c>
      <c r="R218" s="7">
        <v>19.299223315190801</v>
      </c>
      <c r="S218" s="7">
        <v>19.7240239142372</v>
      </c>
      <c r="T218" s="7">
        <v>20.160922253688099</v>
      </c>
      <c r="U218" s="7">
        <v>20.613119477526901</v>
      </c>
      <c r="V218" s="7">
        <v>21.058717758014801</v>
      </c>
      <c r="W218" s="7">
        <v>21.510208272596302</v>
      </c>
      <c r="X218" s="7">
        <v>21.907318532824899</v>
      </c>
      <c r="Y218" s="7">
        <v>22.284363140401499</v>
      </c>
      <c r="Z218" s="7">
        <v>22.714531202527201</v>
      </c>
      <c r="AA218" s="7">
        <v>23.1508259361805</v>
      </c>
      <c r="AB218" s="7">
        <v>23.605779620784801</v>
      </c>
      <c r="AC218" s="7">
        <v>24.091979423258501</v>
      </c>
      <c r="AD218" s="7">
        <v>24.6160660149745</v>
      </c>
      <c r="AE218" s="7">
        <v>25.1560316511104</v>
      </c>
      <c r="AF218" s="7">
        <v>25.693373782812198</v>
      </c>
      <c r="AG218" s="7">
        <v>26.231896669316999</v>
      </c>
      <c r="AH218" s="7">
        <v>26.766855580399199</v>
      </c>
      <c r="AI218" s="7">
        <v>27.326643533845299</v>
      </c>
      <c r="AJ218" s="7">
        <v>27.806795613861699</v>
      </c>
      <c r="AK218" s="7">
        <v>28.2775058574505</v>
      </c>
      <c r="AL218" s="7">
        <v>28.734700586251801</v>
      </c>
      <c r="AM218" s="7">
        <v>29.1351866495956</v>
      </c>
      <c r="AN218" s="7">
        <v>29.514178741613701</v>
      </c>
      <c r="AO218" s="7">
        <v>29.882677469781299</v>
      </c>
      <c r="AP218" s="7">
        <v>30.253342211051301</v>
      </c>
      <c r="AQ218" s="7">
        <v>30.611763427482899</v>
      </c>
      <c r="AR218" s="7">
        <v>30.969681909292799</v>
      </c>
      <c r="AS218" s="7">
        <v>31.331092497069701</v>
      </c>
      <c r="AT218" s="7">
        <v>31.759164581533199</v>
      </c>
      <c r="AU218" s="7">
        <v>32.200525247995799</v>
      </c>
      <c r="AV218" s="7">
        <v>32.6466717896162</v>
      </c>
      <c r="AW218" s="7">
        <v>33.098570347612998</v>
      </c>
      <c r="AX218" s="7">
        <v>33.563443876855899</v>
      </c>
      <c r="AY218" s="7">
        <v>34.024819552411898</v>
      </c>
      <c r="AZ218" s="7">
        <v>34.444686096224402</v>
      </c>
      <c r="BA218" s="7">
        <v>34.9534106785351</v>
      </c>
      <c r="BB218" s="7">
        <v>35.467086938325103</v>
      </c>
      <c r="BC218" s="7">
        <v>35.988581449418</v>
      </c>
      <c r="BD218" s="7">
        <v>36.515259002330701</v>
      </c>
      <c r="BE218" s="7">
        <v>37.029697345811599</v>
      </c>
      <c r="BF218" s="7">
        <v>37.544583707764097</v>
      </c>
      <c r="BG218" s="7">
        <v>38.063544350863602</v>
      </c>
      <c r="BH218" s="7">
        <v>38.586433579824003</v>
      </c>
      <c r="BI218" s="7">
        <v>39.112395427737098</v>
      </c>
      <c r="BJ218" s="7">
        <v>39.641701018590503</v>
      </c>
      <c r="BK218" s="7">
        <v>40.174615650090303</v>
      </c>
      <c r="BL218" s="7">
        <v>40.711269182227603</v>
      </c>
    </row>
    <row r="219" spans="1:64">
      <c r="A219" s="7" t="s">
        <v>141</v>
      </c>
      <c r="B219" s="7" t="s">
        <v>821</v>
      </c>
      <c r="C219" s="7" t="s">
        <v>897</v>
      </c>
      <c r="D219" s="7" t="s">
        <v>898</v>
      </c>
      <c r="E219" s="7">
        <v>8.7479999999999993</v>
      </c>
      <c r="F219" s="7">
        <v>8.7370000000000001</v>
      </c>
      <c r="G219" s="7">
        <v>8.7249999999999996</v>
      </c>
      <c r="H219" s="7">
        <v>8.7140000000000004</v>
      </c>
      <c r="I219" s="7">
        <v>8.702</v>
      </c>
      <c r="J219" s="7">
        <v>8.69</v>
      </c>
      <c r="K219" s="7">
        <v>8.6790000000000003</v>
      </c>
      <c r="L219" s="7">
        <v>8.6669999999999998</v>
      </c>
      <c r="M219" s="7">
        <v>8.6560000000000006</v>
      </c>
      <c r="N219" s="7">
        <v>8.6449999999999996</v>
      </c>
      <c r="O219" s="7">
        <v>8.6329999999999991</v>
      </c>
      <c r="P219" s="7">
        <v>8.6219999999999999</v>
      </c>
      <c r="Q219" s="7">
        <v>8.61</v>
      </c>
      <c r="R219" s="7">
        <v>8.5990000000000002</v>
      </c>
      <c r="S219" s="7">
        <v>8.5869999999999997</v>
      </c>
      <c r="T219" s="7">
        <v>8.5760000000000005</v>
      </c>
      <c r="U219" s="7">
        <v>8.5649999999999995</v>
      </c>
      <c r="V219" s="7">
        <v>8.5530000000000008</v>
      </c>
      <c r="W219" s="7">
        <v>8.5419999999999998</v>
      </c>
      <c r="X219" s="7">
        <v>8.5310000000000006</v>
      </c>
      <c r="Y219" s="7">
        <v>8.5190000000000001</v>
      </c>
      <c r="Z219" s="7">
        <v>8.5079999999999991</v>
      </c>
      <c r="AA219" s="7">
        <v>8.4969999999999999</v>
      </c>
      <c r="AB219" s="7">
        <v>8.7080000000000002</v>
      </c>
      <c r="AC219" s="7">
        <v>9.2609999999999992</v>
      </c>
      <c r="AD219" s="7">
        <v>9.8439999999999994</v>
      </c>
      <c r="AE219" s="7">
        <v>10.461</v>
      </c>
      <c r="AF219" s="7">
        <v>11.111000000000001</v>
      </c>
      <c r="AG219" s="7">
        <v>11.797000000000001</v>
      </c>
      <c r="AH219" s="7">
        <v>12.516999999999999</v>
      </c>
      <c r="AI219" s="7">
        <v>13.276</v>
      </c>
      <c r="AJ219" s="7">
        <v>14.074</v>
      </c>
      <c r="AK219" s="7">
        <v>14.912000000000001</v>
      </c>
      <c r="AL219" s="7">
        <v>15.625999999999999</v>
      </c>
      <c r="AM219" s="7">
        <v>15.749000000000001</v>
      </c>
      <c r="AN219" s="7">
        <v>15.872999999999999</v>
      </c>
      <c r="AO219" s="7">
        <v>15.997</v>
      </c>
      <c r="AP219" s="7">
        <v>16.123000000000001</v>
      </c>
      <c r="AQ219" s="7">
        <v>16.248999999999999</v>
      </c>
      <c r="AR219" s="7">
        <v>16.376000000000001</v>
      </c>
      <c r="AS219" s="7">
        <v>16.504000000000001</v>
      </c>
      <c r="AT219" s="7">
        <v>16.632000000000001</v>
      </c>
      <c r="AU219" s="7">
        <v>16.760999999999999</v>
      </c>
      <c r="AV219" s="7">
        <v>16.890999999999998</v>
      </c>
      <c r="AW219" s="7">
        <v>17.023</v>
      </c>
      <c r="AX219" s="7">
        <v>17.154</v>
      </c>
      <c r="AY219" s="7">
        <v>17.286999999999999</v>
      </c>
      <c r="AZ219" s="7">
        <v>17.420000000000002</v>
      </c>
      <c r="BA219" s="7">
        <v>17.555</v>
      </c>
      <c r="BB219" s="7">
        <v>17.701000000000001</v>
      </c>
      <c r="BC219" s="7">
        <v>17.86</v>
      </c>
      <c r="BD219" s="7">
        <v>18.032</v>
      </c>
      <c r="BE219" s="7">
        <v>18.216999999999999</v>
      </c>
      <c r="BF219" s="7">
        <v>18.414999999999999</v>
      </c>
      <c r="BG219" s="7">
        <v>18.626000000000001</v>
      </c>
      <c r="BH219" s="7">
        <v>18.852</v>
      </c>
      <c r="BI219" s="7">
        <v>19.091999999999999</v>
      </c>
      <c r="BJ219" s="7">
        <v>19.346</v>
      </c>
      <c r="BK219" s="7">
        <v>19.614999999999998</v>
      </c>
      <c r="BL219" s="7">
        <v>19.899000000000001</v>
      </c>
    </row>
    <row r="220" spans="1:64">
      <c r="A220" s="7" t="s">
        <v>822</v>
      </c>
      <c r="B220" s="7" t="s">
        <v>823</v>
      </c>
      <c r="C220" s="7" t="s">
        <v>897</v>
      </c>
      <c r="D220" s="7" t="s">
        <v>898</v>
      </c>
      <c r="E220" s="7">
        <v>14.6901098150203</v>
      </c>
      <c r="F220" s="7">
        <v>14.9906319366075</v>
      </c>
      <c r="G220" s="7">
        <v>15.296898743284601</v>
      </c>
      <c r="H220" s="7">
        <v>15.6210885767786</v>
      </c>
      <c r="I220" s="7">
        <v>15.960970148067901</v>
      </c>
      <c r="J220" s="7">
        <v>16.3117921860139</v>
      </c>
      <c r="K220" s="7">
        <v>16.658670631249599</v>
      </c>
      <c r="L220" s="7">
        <v>17.014166797785101</v>
      </c>
      <c r="M220" s="7">
        <v>17.379856318428399</v>
      </c>
      <c r="N220" s="7">
        <v>17.7568031113132</v>
      </c>
      <c r="O220" s="7">
        <v>18.125076949331401</v>
      </c>
      <c r="P220" s="7">
        <v>18.529017711066601</v>
      </c>
      <c r="Q220" s="7">
        <v>18.948370686966701</v>
      </c>
      <c r="R220" s="7">
        <v>19.371096638757201</v>
      </c>
      <c r="S220" s="7">
        <v>19.7934812565735</v>
      </c>
      <c r="T220" s="7">
        <v>20.228019498617002</v>
      </c>
      <c r="U220" s="7">
        <v>20.677853525416001</v>
      </c>
      <c r="V220" s="7">
        <v>21.1211512600159</v>
      </c>
      <c r="W220" s="7">
        <v>21.569872868612901</v>
      </c>
      <c r="X220" s="7">
        <v>21.964644683662701</v>
      </c>
      <c r="Y220" s="7">
        <v>22.3394231956763</v>
      </c>
      <c r="Z220" s="7">
        <v>22.767147816640101</v>
      </c>
      <c r="AA220" s="7">
        <v>23.200895217661401</v>
      </c>
      <c r="AB220" s="7">
        <v>23.653165954054</v>
      </c>
      <c r="AC220" s="7">
        <v>24.138009346030199</v>
      </c>
      <c r="AD220" s="7">
        <v>24.660597584097399</v>
      </c>
      <c r="AE220" s="7">
        <v>25.199041419690499</v>
      </c>
      <c r="AF220" s="7">
        <v>25.735028912422599</v>
      </c>
      <c r="AG220" s="7">
        <v>26.272088537021101</v>
      </c>
      <c r="AH220" s="7">
        <v>26.805680763959401</v>
      </c>
      <c r="AI220" s="7">
        <v>27.3640811686932</v>
      </c>
      <c r="AJ220" s="7">
        <v>27.842323327260399</v>
      </c>
      <c r="AK220" s="7">
        <v>28.311255857401601</v>
      </c>
      <c r="AL220" s="7">
        <v>28.7667638462162</v>
      </c>
      <c r="AM220" s="7">
        <v>29.165808395174398</v>
      </c>
      <c r="AN220" s="7">
        <v>29.543268001510199</v>
      </c>
      <c r="AO220" s="7">
        <v>29.910347756414701</v>
      </c>
      <c r="AP220" s="7">
        <v>30.2796806227445</v>
      </c>
      <c r="AQ220" s="7">
        <v>30.6368055126696</v>
      </c>
      <c r="AR220" s="7">
        <v>30.9935112098694</v>
      </c>
      <c r="AS220" s="7">
        <v>31.353649205149999</v>
      </c>
      <c r="AT220" s="7">
        <v>31.780327511563101</v>
      </c>
      <c r="AU220" s="7">
        <v>32.2203617286156</v>
      </c>
      <c r="AV220" s="7">
        <v>32.665130475915099</v>
      </c>
      <c r="AW220" s="7">
        <v>33.115687618679502</v>
      </c>
      <c r="AX220" s="7">
        <v>33.579255816538698</v>
      </c>
      <c r="AY220" s="7">
        <v>34.039391001768102</v>
      </c>
      <c r="AZ220" s="7">
        <v>34.458102372616302</v>
      </c>
      <c r="BA220" s="7">
        <v>34.965593138101497</v>
      </c>
      <c r="BB220" s="7">
        <v>35.478037720363403</v>
      </c>
      <c r="BC220" s="7">
        <v>35.998382693893099</v>
      </c>
      <c r="BD220" s="7">
        <v>36.523855617980303</v>
      </c>
      <c r="BE220" s="7">
        <v>37.037229334802397</v>
      </c>
      <c r="BF220" s="7">
        <v>37.551112630095702</v>
      </c>
      <c r="BG220" s="7">
        <v>38.069104030466796</v>
      </c>
      <c r="BH220" s="7">
        <v>38.591072736246304</v>
      </c>
      <c r="BI220" s="7">
        <v>39.116164613193199</v>
      </c>
      <c r="BJ220" s="7">
        <v>39.6446620067182</v>
      </c>
      <c r="BK220" s="7">
        <v>40.176823372951503</v>
      </c>
      <c r="BL220" s="7">
        <v>40.712778795305198</v>
      </c>
    </row>
    <row r="221" spans="1:64">
      <c r="A221" s="7" t="s">
        <v>824</v>
      </c>
      <c r="B221" s="7" t="s">
        <v>825</v>
      </c>
      <c r="C221" s="7" t="s">
        <v>897</v>
      </c>
      <c r="D221" s="7" t="s">
        <v>898</v>
      </c>
      <c r="E221" s="7">
        <v>29.388256901771101</v>
      </c>
      <c r="F221" s="7">
        <v>29.858917896929899</v>
      </c>
      <c r="G221" s="7">
        <v>30.346124462416899</v>
      </c>
      <c r="H221" s="7">
        <v>30.844699968595801</v>
      </c>
      <c r="I221" s="7">
        <v>31.3672445924743</v>
      </c>
      <c r="J221" s="7">
        <v>31.899994205246202</v>
      </c>
      <c r="K221" s="7">
        <v>32.429449220615901</v>
      </c>
      <c r="L221" s="7">
        <v>32.920065364332103</v>
      </c>
      <c r="M221" s="7">
        <v>33.424379743539198</v>
      </c>
      <c r="N221" s="7">
        <v>33.9401021714081</v>
      </c>
      <c r="O221" s="7">
        <v>34.462820788509099</v>
      </c>
      <c r="P221" s="7">
        <v>34.990024373284903</v>
      </c>
      <c r="Q221" s="7">
        <v>35.524057262455301</v>
      </c>
      <c r="R221" s="7">
        <v>36.053379080197999</v>
      </c>
      <c r="S221" s="7">
        <v>36.627009293382997</v>
      </c>
      <c r="T221" s="7">
        <v>37.224851785334998</v>
      </c>
      <c r="U221" s="7">
        <v>37.835962401663998</v>
      </c>
      <c r="V221" s="7">
        <v>38.4189417669458</v>
      </c>
      <c r="W221" s="7">
        <v>39.001601307943901</v>
      </c>
      <c r="X221" s="7">
        <v>39.570230171689197</v>
      </c>
      <c r="Y221" s="7">
        <v>40.137959052716603</v>
      </c>
      <c r="Z221" s="7">
        <v>40.622783472599799</v>
      </c>
      <c r="AA221" s="7">
        <v>41.114150957173301</v>
      </c>
      <c r="AB221" s="7">
        <v>41.528048122352203</v>
      </c>
      <c r="AC221" s="7">
        <v>41.965378019902801</v>
      </c>
      <c r="AD221" s="7">
        <v>42.435680896270597</v>
      </c>
      <c r="AE221" s="7">
        <v>42.948918569710102</v>
      </c>
      <c r="AF221" s="7">
        <v>43.525656829240198</v>
      </c>
      <c r="AG221" s="7">
        <v>44.126614479178798</v>
      </c>
      <c r="AH221" s="7">
        <v>44.7166109884473</v>
      </c>
      <c r="AI221" s="7">
        <v>45.284373783836301</v>
      </c>
      <c r="AJ221" s="7">
        <v>45.802536851596997</v>
      </c>
      <c r="AK221" s="7">
        <v>46.1384481478864</v>
      </c>
      <c r="AL221" s="7">
        <v>46.422638992043296</v>
      </c>
      <c r="AM221" s="7">
        <v>46.704439752702797</v>
      </c>
      <c r="AN221" s="7">
        <v>47.018805655532702</v>
      </c>
      <c r="AO221" s="7">
        <v>47.364988377159897</v>
      </c>
      <c r="AP221" s="7">
        <v>47.718436076798497</v>
      </c>
      <c r="AQ221" s="7">
        <v>48.078971783090502</v>
      </c>
      <c r="AR221" s="7">
        <v>48.473631876267397</v>
      </c>
      <c r="AS221" s="7">
        <v>48.895632653118902</v>
      </c>
      <c r="AT221" s="7">
        <v>49.317087768034</v>
      </c>
      <c r="AU221" s="7">
        <v>49.7411037856943</v>
      </c>
      <c r="AV221" s="7">
        <v>50.193769898078997</v>
      </c>
      <c r="AW221" s="7">
        <v>50.6927434021812</v>
      </c>
      <c r="AX221" s="7">
        <v>51.256984456475301</v>
      </c>
      <c r="AY221" s="7">
        <v>51.884237598370397</v>
      </c>
      <c r="AZ221" s="7">
        <v>52.616219149327101</v>
      </c>
      <c r="BA221" s="7">
        <v>53.378469385330803</v>
      </c>
      <c r="BB221" s="7">
        <v>54.110656798523998</v>
      </c>
      <c r="BC221" s="7">
        <v>54.787321920497703</v>
      </c>
      <c r="BD221" s="7">
        <v>55.403805489619899</v>
      </c>
      <c r="BE221" s="7">
        <v>55.950380494400001</v>
      </c>
      <c r="BF221" s="7">
        <v>56.4393194464378</v>
      </c>
      <c r="BG221" s="7">
        <v>56.912185023643701</v>
      </c>
      <c r="BH221" s="7">
        <v>57.377212503147497</v>
      </c>
      <c r="BI221" s="7">
        <v>57.833581989711298</v>
      </c>
      <c r="BJ221" s="7">
        <v>58.2818866148395</v>
      </c>
      <c r="BK221" s="7">
        <v>58.724910703343397</v>
      </c>
      <c r="BL221" s="7">
        <v>59.158451327418597</v>
      </c>
    </row>
    <row r="222" spans="1:64">
      <c r="A222" s="7" t="s">
        <v>113</v>
      </c>
      <c r="B222" s="7" t="s">
        <v>826</v>
      </c>
      <c r="C222" s="7" t="s">
        <v>897</v>
      </c>
      <c r="D222" s="7" t="s">
        <v>898</v>
      </c>
      <c r="E222" s="7">
        <v>16.073</v>
      </c>
      <c r="F222" s="7">
        <v>16.805</v>
      </c>
      <c r="G222" s="7">
        <v>17.969000000000001</v>
      </c>
      <c r="H222" s="7">
        <v>19.193999999999999</v>
      </c>
      <c r="I222" s="7">
        <v>20.484000000000002</v>
      </c>
      <c r="J222" s="7">
        <v>21.832999999999998</v>
      </c>
      <c r="K222" s="7">
        <v>23.247</v>
      </c>
      <c r="L222" s="7">
        <v>24.724</v>
      </c>
      <c r="M222" s="7">
        <v>26.263999999999999</v>
      </c>
      <c r="N222" s="7">
        <v>27.861000000000001</v>
      </c>
      <c r="O222" s="7">
        <v>29.518000000000001</v>
      </c>
      <c r="P222" s="7">
        <v>30.204999999999998</v>
      </c>
      <c r="Q222" s="7">
        <v>30.561</v>
      </c>
      <c r="R222" s="7">
        <v>30.917000000000002</v>
      </c>
      <c r="S222" s="7">
        <v>31.277000000000001</v>
      </c>
      <c r="T222" s="7">
        <v>31.638999999999999</v>
      </c>
      <c r="U222" s="7">
        <v>32.003999999999998</v>
      </c>
      <c r="V222" s="7">
        <v>32.369999999999997</v>
      </c>
      <c r="W222" s="7">
        <v>32.738</v>
      </c>
      <c r="X222" s="7">
        <v>33.109000000000002</v>
      </c>
      <c r="Y222" s="7">
        <v>33.481999999999999</v>
      </c>
      <c r="Z222" s="7">
        <v>33.856999999999999</v>
      </c>
      <c r="AA222" s="7">
        <v>34.826000000000001</v>
      </c>
      <c r="AB222" s="7">
        <v>35.887</v>
      </c>
      <c r="AC222" s="7">
        <v>36.963000000000001</v>
      </c>
      <c r="AD222" s="7">
        <v>38.048999999999999</v>
      </c>
      <c r="AE222" s="7">
        <v>39.149000000000001</v>
      </c>
      <c r="AF222" s="7">
        <v>40.26</v>
      </c>
      <c r="AG222" s="7">
        <v>41.381999999999998</v>
      </c>
      <c r="AH222" s="7">
        <v>42.511000000000003</v>
      </c>
      <c r="AI222" s="7">
        <v>43.648000000000003</v>
      </c>
      <c r="AJ222" s="7">
        <v>44.792999999999999</v>
      </c>
      <c r="AK222" s="7">
        <v>45.764000000000003</v>
      </c>
      <c r="AL222" s="7">
        <v>46.716999999999999</v>
      </c>
      <c r="AM222" s="7">
        <v>47.673000000000002</v>
      </c>
      <c r="AN222" s="7">
        <v>48.631</v>
      </c>
      <c r="AO222" s="7">
        <v>49.591999999999999</v>
      </c>
      <c r="AP222" s="7">
        <v>50.55</v>
      </c>
      <c r="AQ222" s="7">
        <v>51.509</v>
      </c>
      <c r="AR222" s="7">
        <v>52.466999999999999</v>
      </c>
      <c r="AS222" s="7">
        <v>53.423999999999999</v>
      </c>
      <c r="AT222" s="7">
        <v>54.377000000000002</v>
      </c>
      <c r="AU222" s="7">
        <v>55.555</v>
      </c>
      <c r="AV222" s="7">
        <v>56.765999999999998</v>
      </c>
      <c r="AW222" s="7">
        <v>57.972000000000001</v>
      </c>
      <c r="AX222" s="7">
        <v>59.164999999999999</v>
      </c>
      <c r="AY222" s="7">
        <v>60.347999999999999</v>
      </c>
      <c r="AZ222" s="7">
        <v>61.52</v>
      </c>
      <c r="BA222" s="7">
        <v>62.68</v>
      </c>
      <c r="BB222" s="7">
        <v>63.823</v>
      </c>
      <c r="BC222" s="7">
        <v>64.951999999999998</v>
      </c>
      <c r="BD222" s="7">
        <v>66.063999999999993</v>
      </c>
      <c r="BE222" s="7">
        <v>67.16</v>
      </c>
      <c r="BF222" s="7">
        <v>68.207999999999998</v>
      </c>
      <c r="BG222" s="7">
        <v>69.212999999999994</v>
      </c>
      <c r="BH222" s="7">
        <v>70.174000000000007</v>
      </c>
      <c r="BI222" s="7">
        <v>71.091999999999999</v>
      </c>
      <c r="BJ222" s="7">
        <v>71.968000000000004</v>
      </c>
      <c r="BK222" s="7">
        <v>72.802999999999997</v>
      </c>
      <c r="BL222" s="7">
        <v>73.597999999999999</v>
      </c>
    </row>
    <row r="223" spans="1:64">
      <c r="A223" s="7" t="s">
        <v>176</v>
      </c>
      <c r="B223" s="7" t="s">
        <v>827</v>
      </c>
      <c r="C223" s="7" t="s">
        <v>897</v>
      </c>
      <c r="D223" s="7" t="s">
        <v>898</v>
      </c>
      <c r="E223" s="7">
        <v>47.26</v>
      </c>
      <c r="F223" s="7">
        <v>47.296999999999997</v>
      </c>
      <c r="G223" s="7">
        <v>47.335000000000001</v>
      </c>
      <c r="H223" s="7">
        <v>47.372</v>
      </c>
      <c r="I223" s="7">
        <v>47.341000000000001</v>
      </c>
      <c r="J223" s="7">
        <v>47.109000000000002</v>
      </c>
      <c r="K223" s="7">
        <v>46.877000000000002</v>
      </c>
      <c r="L223" s="7">
        <v>46.643999999999998</v>
      </c>
      <c r="M223" s="7">
        <v>46.411999999999999</v>
      </c>
      <c r="N223" s="7">
        <v>46.18</v>
      </c>
      <c r="O223" s="7">
        <v>45.948</v>
      </c>
      <c r="P223" s="7">
        <v>45.716000000000001</v>
      </c>
      <c r="Q223" s="7">
        <v>46.76</v>
      </c>
      <c r="R223" s="7">
        <v>49.087000000000003</v>
      </c>
      <c r="S223" s="7">
        <v>51.420999999999999</v>
      </c>
      <c r="T223" s="7">
        <v>53.749000000000002</v>
      </c>
      <c r="U223" s="7">
        <v>56.064</v>
      </c>
      <c r="V223" s="7">
        <v>58.345999999999997</v>
      </c>
      <c r="W223" s="7">
        <v>60.597000000000001</v>
      </c>
      <c r="X223" s="7">
        <v>62.802999999999997</v>
      </c>
      <c r="Y223" s="7">
        <v>64.959999999999994</v>
      </c>
      <c r="Z223" s="7">
        <v>65.034999999999997</v>
      </c>
      <c r="AA223" s="7">
        <v>65.11</v>
      </c>
      <c r="AB223" s="7">
        <v>65.183999999999997</v>
      </c>
      <c r="AC223" s="7">
        <v>65.259</v>
      </c>
      <c r="AD223" s="7">
        <v>65.334000000000003</v>
      </c>
      <c r="AE223" s="7">
        <v>65.408000000000001</v>
      </c>
      <c r="AF223" s="7">
        <v>65.483000000000004</v>
      </c>
      <c r="AG223" s="7">
        <v>65.557000000000002</v>
      </c>
      <c r="AH223" s="7">
        <v>65.632000000000005</v>
      </c>
      <c r="AI223" s="7">
        <v>65.706000000000003</v>
      </c>
      <c r="AJ223" s="7">
        <v>65.78</v>
      </c>
      <c r="AK223" s="7">
        <v>65.853999999999999</v>
      </c>
      <c r="AL223" s="7">
        <v>65.927999999999997</v>
      </c>
      <c r="AM223" s="7">
        <v>66.001999999999995</v>
      </c>
      <c r="AN223" s="7">
        <v>66.075999999999993</v>
      </c>
      <c r="AO223" s="7">
        <v>66.150000000000006</v>
      </c>
      <c r="AP223" s="7">
        <v>66.222999999999999</v>
      </c>
      <c r="AQ223" s="7">
        <v>66.296999999999997</v>
      </c>
      <c r="AR223" s="7">
        <v>66.370999999999995</v>
      </c>
      <c r="AS223" s="7">
        <v>66.444000000000003</v>
      </c>
      <c r="AT223" s="7">
        <v>66.516999999999996</v>
      </c>
      <c r="AU223" s="7">
        <v>66.590999999999994</v>
      </c>
      <c r="AV223" s="7">
        <v>66.664000000000001</v>
      </c>
      <c r="AW223" s="7">
        <v>66.736999999999995</v>
      </c>
      <c r="AX223" s="7">
        <v>66.682000000000002</v>
      </c>
      <c r="AY223" s="7">
        <v>66.614999999999995</v>
      </c>
      <c r="AZ223" s="7">
        <v>66.546999999999997</v>
      </c>
      <c r="BA223" s="7">
        <v>66.478999999999999</v>
      </c>
      <c r="BB223" s="7">
        <v>66.412000000000006</v>
      </c>
      <c r="BC223" s="7">
        <v>66.343999999999994</v>
      </c>
      <c r="BD223" s="7">
        <v>66.275999999999996</v>
      </c>
      <c r="BE223" s="7">
        <v>66.207999999999998</v>
      </c>
      <c r="BF223" s="7">
        <v>66.14</v>
      </c>
      <c r="BG223" s="7">
        <v>66.088999999999999</v>
      </c>
      <c r="BH223" s="7">
        <v>66.055999999999997</v>
      </c>
      <c r="BI223" s="7">
        <v>66.040000000000006</v>
      </c>
      <c r="BJ223" s="7">
        <v>66.040999999999997</v>
      </c>
      <c r="BK223" s="7">
        <v>66.06</v>
      </c>
      <c r="BL223" s="7">
        <v>66.094999999999999</v>
      </c>
    </row>
    <row r="224" spans="1:64">
      <c r="A224" s="7" t="s">
        <v>828</v>
      </c>
      <c r="B224" s="7" t="s">
        <v>829</v>
      </c>
      <c r="C224" s="7" t="s">
        <v>897</v>
      </c>
      <c r="D224" s="7" t="s">
        <v>898</v>
      </c>
      <c r="E224" s="7">
        <v>33.463999999999999</v>
      </c>
      <c r="F224" s="7">
        <v>33.953000000000003</v>
      </c>
      <c r="G224" s="7">
        <v>34.713999999999999</v>
      </c>
      <c r="H224" s="7">
        <v>35.482999999999997</v>
      </c>
      <c r="I224" s="7">
        <v>36.26</v>
      </c>
      <c r="J224" s="7">
        <v>37.042999999999999</v>
      </c>
      <c r="K224" s="7">
        <v>37.832999999999998</v>
      </c>
      <c r="L224" s="7">
        <v>38.630000000000003</v>
      </c>
      <c r="M224" s="7">
        <v>39.435000000000002</v>
      </c>
      <c r="N224" s="7">
        <v>40.243000000000002</v>
      </c>
      <c r="O224" s="7">
        <v>41.057000000000002</v>
      </c>
      <c r="P224" s="7">
        <v>42.009</v>
      </c>
      <c r="Q224" s="7">
        <v>43.064</v>
      </c>
      <c r="R224" s="7">
        <v>44.122</v>
      </c>
      <c r="S224" s="7">
        <v>45.186999999999998</v>
      </c>
      <c r="T224" s="7">
        <v>46.256999999999998</v>
      </c>
      <c r="U224" s="7">
        <v>47.331000000000003</v>
      </c>
      <c r="V224" s="7">
        <v>48.405000000000001</v>
      </c>
      <c r="W224" s="7">
        <v>49.481999999999999</v>
      </c>
      <c r="X224" s="7">
        <v>50.56</v>
      </c>
      <c r="Y224" s="7">
        <v>51.637999999999998</v>
      </c>
      <c r="Z224" s="7">
        <v>52.31</v>
      </c>
      <c r="AA224" s="7">
        <v>52.777000000000001</v>
      </c>
      <c r="AB224" s="7">
        <v>53.244</v>
      </c>
      <c r="AC224" s="7">
        <v>53.710999999999999</v>
      </c>
      <c r="AD224" s="7">
        <v>54.176000000000002</v>
      </c>
      <c r="AE224" s="7">
        <v>54.640999999999998</v>
      </c>
      <c r="AF224" s="7">
        <v>55.104999999999997</v>
      </c>
      <c r="AG224" s="7">
        <v>55.567999999999998</v>
      </c>
      <c r="AH224" s="7">
        <v>56.03</v>
      </c>
      <c r="AI224" s="7">
        <v>56.491</v>
      </c>
      <c r="AJ224" s="7">
        <v>56.78</v>
      </c>
      <c r="AK224" s="7">
        <v>56.719000000000001</v>
      </c>
      <c r="AL224" s="7">
        <v>56.658999999999999</v>
      </c>
      <c r="AM224" s="7">
        <v>56.597999999999999</v>
      </c>
      <c r="AN224" s="7">
        <v>56.536999999999999</v>
      </c>
      <c r="AO224" s="7">
        <v>56.475999999999999</v>
      </c>
      <c r="AP224" s="7">
        <v>56.415999999999997</v>
      </c>
      <c r="AQ224" s="7">
        <v>56.354999999999997</v>
      </c>
      <c r="AR224" s="7">
        <v>56.293999999999997</v>
      </c>
      <c r="AS224" s="7">
        <v>56.232999999999997</v>
      </c>
      <c r="AT224" s="7">
        <v>56.162999999999997</v>
      </c>
      <c r="AU224" s="7">
        <v>56.012999999999998</v>
      </c>
      <c r="AV224" s="7">
        <v>55.863</v>
      </c>
      <c r="AW224" s="7">
        <v>55.713000000000001</v>
      </c>
      <c r="AX224" s="7">
        <v>55.563000000000002</v>
      </c>
      <c r="AY224" s="7">
        <v>55.411999999999999</v>
      </c>
      <c r="AZ224" s="7">
        <v>55.261000000000003</v>
      </c>
      <c r="BA224" s="7">
        <v>55.110999999999997</v>
      </c>
      <c r="BB224" s="7">
        <v>54.96</v>
      </c>
      <c r="BC224" s="7">
        <v>54.685000000000002</v>
      </c>
      <c r="BD224" s="7">
        <v>54.42</v>
      </c>
      <c r="BE224" s="7">
        <v>54.28</v>
      </c>
      <c r="BF224" s="7">
        <v>54.14</v>
      </c>
      <c r="BG224" s="7">
        <v>54</v>
      </c>
      <c r="BH224" s="7">
        <v>53.889000000000003</v>
      </c>
      <c r="BI224" s="7">
        <v>53.805999999999997</v>
      </c>
      <c r="BJ224" s="7">
        <v>53.750999999999998</v>
      </c>
      <c r="BK224" s="7">
        <v>53.725999999999999</v>
      </c>
      <c r="BL224" s="7">
        <v>53.728999999999999</v>
      </c>
    </row>
    <row r="225" spans="1:64">
      <c r="A225" s="7" t="s">
        <v>319</v>
      </c>
      <c r="B225" s="7" t="s">
        <v>830</v>
      </c>
      <c r="C225" s="7" t="s">
        <v>897</v>
      </c>
      <c r="D225" s="7" t="s">
        <v>898</v>
      </c>
      <c r="E225" s="7">
        <v>28.204000000000001</v>
      </c>
      <c r="F225" s="7">
        <v>29.106999999999999</v>
      </c>
      <c r="G225" s="7">
        <v>29.934000000000001</v>
      </c>
      <c r="H225" s="7">
        <v>30.776</v>
      </c>
      <c r="I225" s="7">
        <v>31.631</v>
      </c>
      <c r="J225" s="7">
        <v>32.497</v>
      </c>
      <c r="K225" s="7">
        <v>33.375999999999998</v>
      </c>
      <c r="L225" s="7">
        <v>34.265999999999998</v>
      </c>
      <c r="M225" s="7">
        <v>35.168999999999997</v>
      </c>
      <c r="N225" s="7">
        <v>36.081000000000003</v>
      </c>
      <c r="O225" s="7">
        <v>37.003999999999998</v>
      </c>
      <c r="P225" s="7">
        <v>37.972000000000001</v>
      </c>
      <c r="Q225" s="7">
        <v>39.058</v>
      </c>
      <c r="R225" s="7">
        <v>40.152999999999999</v>
      </c>
      <c r="S225" s="7">
        <v>41.259</v>
      </c>
      <c r="T225" s="7">
        <v>42.374000000000002</v>
      </c>
      <c r="U225" s="7">
        <v>43.499000000000002</v>
      </c>
      <c r="V225" s="7">
        <v>44.627000000000002</v>
      </c>
      <c r="W225" s="7">
        <v>45.762</v>
      </c>
      <c r="X225" s="7">
        <v>46.901000000000003</v>
      </c>
      <c r="Y225" s="7">
        <v>48.045000000000002</v>
      </c>
      <c r="Z225" s="7">
        <v>48.941000000000003</v>
      </c>
      <c r="AA225" s="7">
        <v>49.101999999999997</v>
      </c>
      <c r="AB225" s="7">
        <v>49.262999999999998</v>
      </c>
      <c r="AC225" s="7">
        <v>49.423999999999999</v>
      </c>
      <c r="AD225" s="7">
        <v>49.584000000000003</v>
      </c>
      <c r="AE225" s="7">
        <v>49.746000000000002</v>
      </c>
      <c r="AF225" s="7">
        <v>49.906999999999996</v>
      </c>
      <c r="AG225" s="7">
        <v>50.067999999999998</v>
      </c>
      <c r="AH225" s="7">
        <v>50.228999999999999</v>
      </c>
      <c r="AI225" s="7">
        <v>50.39</v>
      </c>
      <c r="AJ225" s="7">
        <v>50.517000000000003</v>
      </c>
      <c r="AK225" s="7">
        <v>50.542999999999999</v>
      </c>
      <c r="AL225" s="7">
        <v>50.569000000000003</v>
      </c>
      <c r="AM225" s="7">
        <v>50.595999999999997</v>
      </c>
      <c r="AN225" s="7">
        <v>50.622</v>
      </c>
      <c r="AO225" s="7">
        <v>50.649000000000001</v>
      </c>
      <c r="AP225" s="7">
        <v>50.674999999999997</v>
      </c>
      <c r="AQ225" s="7">
        <v>50.701000000000001</v>
      </c>
      <c r="AR225" s="7">
        <v>50.728000000000002</v>
      </c>
      <c r="AS225" s="7">
        <v>50.753999999999998</v>
      </c>
      <c r="AT225" s="7">
        <v>50.78</v>
      </c>
      <c r="AU225" s="7">
        <v>50.856999999999999</v>
      </c>
      <c r="AV225" s="7">
        <v>51.082000000000001</v>
      </c>
      <c r="AW225" s="7">
        <v>51.308</v>
      </c>
      <c r="AX225" s="7">
        <v>51.533000000000001</v>
      </c>
      <c r="AY225" s="7">
        <v>51.758000000000003</v>
      </c>
      <c r="AZ225" s="7">
        <v>51.982999999999997</v>
      </c>
      <c r="BA225" s="7">
        <v>52.209000000000003</v>
      </c>
      <c r="BB225" s="7">
        <v>52.433</v>
      </c>
      <c r="BC225" s="7">
        <v>52.658000000000001</v>
      </c>
      <c r="BD225" s="7">
        <v>52.883000000000003</v>
      </c>
      <c r="BE225" s="7">
        <v>53.107999999999997</v>
      </c>
      <c r="BF225" s="7">
        <v>53.332000000000001</v>
      </c>
      <c r="BG225" s="7">
        <v>53.557000000000002</v>
      </c>
      <c r="BH225" s="7">
        <v>53.780999999999999</v>
      </c>
      <c r="BI225" s="7">
        <v>54.02</v>
      </c>
      <c r="BJ225" s="7">
        <v>54.273000000000003</v>
      </c>
      <c r="BK225" s="7">
        <v>54.540999999999997</v>
      </c>
      <c r="BL225" s="7">
        <v>54.822000000000003</v>
      </c>
    </row>
    <row r="226" spans="1:64">
      <c r="A226" s="7" t="s">
        <v>392</v>
      </c>
      <c r="B226" s="7" t="s">
        <v>831</v>
      </c>
      <c r="C226" s="7" t="s">
        <v>897</v>
      </c>
      <c r="D226" s="7" t="s">
        <v>898</v>
      </c>
      <c r="E226" s="7">
        <v>72.489999999999995</v>
      </c>
      <c r="F226" s="7">
        <v>73.295000000000002</v>
      </c>
      <c r="G226" s="7">
        <v>74.271000000000001</v>
      </c>
      <c r="H226" s="7">
        <v>75.222999999999999</v>
      </c>
      <c r="I226" s="7">
        <v>76.153000000000006</v>
      </c>
      <c r="J226" s="7">
        <v>77.055999999999997</v>
      </c>
      <c r="K226" s="7">
        <v>77.914000000000001</v>
      </c>
      <c r="L226" s="7">
        <v>78.727000000000004</v>
      </c>
      <c r="M226" s="7">
        <v>79.519000000000005</v>
      </c>
      <c r="N226" s="7">
        <v>80.287000000000006</v>
      </c>
      <c r="O226" s="7">
        <v>81.034000000000006</v>
      </c>
      <c r="P226" s="7">
        <v>81.563000000000002</v>
      </c>
      <c r="Q226" s="7">
        <v>81.885999999999996</v>
      </c>
      <c r="R226" s="7">
        <v>82.203000000000003</v>
      </c>
      <c r="S226" s="7">
        <v>82.516999999999996</v>
      </c>
      <c r="T226" s="7">
        <v>82.73</v>
      </c>
      <c r="U226" s="7">
        <v>82.802000000000007</v>
      </c>
      <c r="V226" s="7">
        <v>82.873000000000005</v>
      </c>
      <c r="W226" s="7">
        <v>82.944000000000003</v>
      </c>
      <c r="X226" s="7">
        <v>83.016000000000005</v>
      </c>
      <c r="Y226" s="7">
        <v>83.087000000000003</v>
      </c>
      <c r="Z226" s="7">
        <v>83.1</v>
      </c>
      <c r="AA226" s="7">
        <v>83.1</v>
      </c>
      <c r="AB226" s="7">
        <v>83.1</v>
      </c>
      <c r="AC226" s="7">
        <v>83.1</v>
      </c>
      <c r="AD226" s="7">
        <v>83.1</v>
      </c>
      <c r="AE226" s="7">
        <v>83.1</v>
      </c>
      <c r="AF226" s="7">
        <v>83.1</v>
      </c>
      <c r="AG226" s="7">
        <v>83.1</v>
      </c>
      <c r="AH226" s="7">
        <v>83.1</v>
      </c>
      <c r="AI226" s="7">
        <v>83.1</v>
      </c>
      <c r="AJ226" s="7">
        <v>83.203999999999994</v>
      </c>
      <c r="AK226" s="7">
        <v>83.361000000000004</v>
      </c>
      <c r="AL226" s="7">
        <v>83.516000000000005</v>
      </c>
      <c r="AM226" s="7">
        <v>83.671000000000006</v>
      </c>
      <c r="AN226" s="7">
        <v>83.823999999999998</v>
      </c>
      <c r="AO226" s="7">
        <v>83.914000000000001</v>
      </c>
      <c r="AP226" s="7">
        <v>83.941999999999993</v>
      </c>
      <c r="AQ226" s="7">
        <v>83.97</v>
      </c>
      <c r="AR226" s="7">
        <v>83.998000000000005</v>
      </c>
      <c r="AS226" s="7">
        <v>84.025999999999996</v>
      </c>
      <c r="AT226" s="7">
        <v>84.070999999999998</v>
      </c>
      <c r="AU226" s="7">
        <v>84.132999999999996</v>
      </c>
      <c r="AV226" s="7">
        <v>84.195999999999998</v>
      </c>
      <c r="AW226" s="7">
        <v>84.257999999999996</v>
      </c>
      <c r="AX226" s="7">
        <v>84.319000000000003</v>
      </c>
      <c r="AY226" s="7">
        <v>84.43</v>
      </c>
      <c r="AZ226" s="7">
        <v>84.587999999999994</v>
      </c>
      <c r="BA226" s="7">
        <v>84.745999999999995</v>
      </c>
      <c r="BB226" s="7">
        <v>84.902000000000001</v>
      </c>
      <c r="BC226" s="7">
        <v>85.055999999999997</v>
      </c>
      <c r="BD226" s="7">
        <v>85.296999999999997</v>
      </c>
      <c r="BE226" s="7">
        <v>85.62</v>
      </c>
      <c r="BF226" s="7">
        <v>85.936000000000007</v>
      </c>
      <c r="BG226" s="7">
        <v>86.247</v>
      </c>
      <c r="BH226" s="7">
        <v>86.552999999999997</v>
      </c>
      <c r="BI226" s="7">
        <v>86.852000000000004</v>
      </c>
      <c r="BJ226" s="7">
        <v>87.146000000000001</v>
      </c>
      <c r="BK226" s="7">
        <v>87.430999999999997</v>
      </c>
      <c r="BL226" s="7">
        <v>87.707999999999998</v>
      </c>
    </row>
    <row r="227" spans="1:64">
      <c r="A227" s="7" t="s">
        <v>206</v>
      </c>
      <c r="B227" s="7" t="s">
        <v>832</v>
      </c>
      <c r="C227" s="7" t="s">
        <v>897</v>
      </c>
      <c r="D227" s="7" t="s">
        <v>898</v>
      </c>
      <c r="E227" s="7">
        <v>3.9129999999999998</v>
      </c>
      <c r="F227" s="7">
        <v>4.335</v>
      </c>
      <c r="G227" s="7">
        <v>4.8</v>
      </c>
      <c r="H227" s="7">
        <v>5.3120000000000003</v>
      </c>
      <c r="I227" s="7">
        <v>5.8760000000000003</v>
      </c>
      <c r="J227" s="7">
        <v>6.4939999999999998</v>
      </c>
      <c r="K227" s="7">
        <v>7.157</v>
      </c>
      <c r="L227" s="7">
        <v>7.7290000000000001</v>
      </c>
      <c r="M227" s="7">
        <v>8.3439999999999994</v>
      </c>
      <c r="N227" s="7">
        <v>9.0009999999999994</v>
      </c>
      <c r="O227" s="7">
        <v>9.7050000000000001</v>
      </c>
      <c r="P227" s="7">
        <v>10.458</v>
      </c>
      <c r="Q227" s="7">
        <v>11.263999999999999</v>
      </c>
      <c r="R227" s="7">
        <v>12.12</v>
      </c>
      <c r="S227" s="7">
        <v>13.032999999999999</v>
      </c>
      <c r="T227" s="7">
        <v>14.004</v>
      </c>
      <c r="U227" s="7">
        <v>15.037000000000001</v>
      </c>
      <c r="V227" s="7">
        <v>15.474</v>
      </c>
      <c r="W227" s="7">
        <v>15.803000000000001</v>
      </c>
      <c r="X227" s="7">
        <v>16.137</v>
      </c>
      <c r="Y227" s="7">
        <v>16.478000000000002</v>
      </c>
      <c r="Z227" s="7">
        <v>16.824000000000002</v>
      </c>
      <c r="AA227" s="7">
        <v>17.175999999999998</v>
      </c>
      <c r="AB227" s="7">
        <v>17.533000000000001</v>
      </c>
      <c r="AC227" s="7">
        <v>17.896999999999998</v>
      </c>
      <c r="AD227" s="7">
        <v>18.265999999999998</v>
      </c>
      <c r="AE227" s="7">
        <v>18.640999999999998</v>
      </c>
      <c r="AF227" s="7">
        <v>19.021999999999998</v>
      </c>
      <c r="AG227" s="7">
        <v>19.41</v>
      </c>
      <c r="AH227" s="7">
        <v>19.803000000000001</v>
      </c>
      <c r="AI227" s="7">
        <v>20.202000000000002</v>
      </c>
      <c r="AJ227" s="7">
        <v>20.606999999999999</v>
      </c>
      <c r="AK227" s="7">
        <v>21.018000000000001</v>
      </c>
      <c r="AL227" s="7">
        <v>21.434000000000001</v>
      </c>
      <c r="AM227" s="7">
        <v>21.856999999999999</v>
      </c>
      <c r="AN227" s="7">
        <v>22.286000000000001</v>
      </c>
      <c r="AO227" s="7">
        <v>22.722000000000001</v>
      </c>
      <c r="AP227" s="7">
        <v>23.081</v>
      </c>
      <c r="AQ227" s="7">
        <v>22.949000000000002</v>
      </c>
      <c r="AR227" s="7">
        <v>22.817</v>
      </c>
      <c r="AS227" s="7">
        <v>22.686</v>
      </c>
      <c r="AT227" s="7">
        <v>22.555</v>
      </c>
      <c r="AU227" s="7">
        <v>22.425000000000001</v>
      </c>
      <c r="AV227" s="7">
        <v>22.295999999999999</v>
      </c>
      <c r="AW227" s="7">
        <v>22.166</v>
      </c>
      <c r="AX227" s="7">
        <v>22.038</v>
      </c>
      <c r="AY227" s="7">
        <v>21.91</v>
      </c>
      <c r="AZ227" s="7">
        <v>21.829000000000001</v>
      </c>
      <c r="BA227" s="7">
        <v>22.045000000000002</v>
      </c>
      <c r="BB227" s="7">
        <v>22.262</v>
      </c>
      <c r="BC227" s="7">
        <v>22.48</v>
      </c>
      <c r="BD227" s="7">
        <v>22.7</v>
      </c>
      <c r="BE227" s="7">
        <v>22.849</v>
      </c>
      <c r="BF227" s="7">
        <v>22.998999999999999</v>
      </c>
      <c r="BG227" s="7">
        <v>23.149000000000001</v>
      </c>
      <c r="BH227" s="7">
        <v>23.3</v>
      </c>
      <c r="BI227" s="7">
        <v>23.459</v>
      </c>
      <c r="BJ227" s="7">
        <v>23.625</v>
      </c>
      <c r="BK227" s="7">
        <v>23.798999999999999</v>
      </c>
      <c r="BL227" s="7">
        <v>23.981000000000002</v>
      </c>
    </row>
    <row r="228" spans="1:64">
      <c r="A228" s="7" t="s">
        <v>833</v>
      </c>
      <c r="B228" s="7" t="s">
        <v>834</v>
      </c>
      <c r="C228" s="7" t="s">
        <v>897</v>
      </c>
      <c r="D228" s="7" t="s">
        <v>898</v>
      </c>
      <c r="E228" s="7">
        <v>100</v>
      </c>
      <c r="F228" s="7">
        <v>100</v>
      </c>
      <c r="G228" s="7">
        <v>100</v>
      </c>
      <c r="H228" s="7">
        <v>100</v>
      </c>
      <c r="I228" s="7">
        <v>100</v>
      </c>
      <c r="J228" s="7">
        <v>100</v>
      </c>
      <c r="K228" s="7">
        <v>100</v>
      </c>
      <c r="L228" s="7">
        <v>100</v>
      </c>
      <c r="M228" s="7">
        <v>100</v>
      </c>
      <c r="N228" s="7">
        <v>100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100</v>
      </c>
      <c r="U228" s="7">
        <v>100</v>
      </c>
      <c r="V228" s="7">
        <v>100</v>
      </c>
      <c r="W228" s="7">
        <v>100</v>
      </c>
      <c r="X228" s="7">
        <v>100</v>
      </c>
      <c r="Y228" s="7">
        <v>100</v>
      </c>
      <c r="Z228" s="7">
        <v>100</v>
      </c>
      <c r="AA228" s="7">
        <v>100</v>
      </c>
      <c r="AB228" s="7">
        <v>100</v>
      </c>
      <c r="AC228" s="7">
        <v>100</v>
      </c>
      <c r="AD228" s="7">
        <v>100</v>
      </c>
      <c r="AE228" s="7">
        <v>100</v>
      </c>
      <c r="AF228" s="7">
        <v>100</v>
      </c>
      <c r="AG228" s="7">
        <v>100</v>
      </c>
      <c r="AH228" s="7">
        <v>100</v>
      </c>
      <c r="AI228" s="7">
        <v>100</v>
      </c>
      <c r="AJ228" s="7">
        <v>100</v>
      </c>
      <c r="AK228" s="7">
        <v>100</v>
      </c>
      <c r="AL228" s="7">
        <v>100</v>
      </c>
      <c r="AM228" s="7">
        <v>100</v>
      </c>
      <c r="AN228" s="7">
        <v>100</v>
      </c>
      <c r="AO228" s="7">
        <v>100</v>
      </c>
      <c r="AP228" s="7">
        <v>100</v>
      </c>
      <c r="AQ228" s="7">
        <v>100</v>
      </c>
      <c r="AR228" s="7">
        <v>100</v>
      </c>
      <c r="AS228" s="7">
        <v>100</v>
      </c>
      <c r="AT228" s="7">
        <v>100</v>
      </c>
      <c r="AU228" s="7">
        <v>100</v>
      </c>
      <c r="AV228" s="7">
        <v>100</v>
      </c>
      <c r="AW228" s="7">
        <v>100</v>
      </c>
      <c r="AX228" s="7">
        <v>100</v>
      </c>
      <c r="AY228" s="7">
        <v>100</v>
      </c>
      <c r="AZ228" s="7">
        <v>100</v>
      </c>
      <c r="BA228" s="7">
        <v>100</v>
      </c>
      <c r="BB228" s="7">
        <v>100</v>
      </c>
      <c r="BC228" s="7">
        <v>100</v>
      </c>
      <c r="BD228" s="7">
        <v>100</v>
      </c>
      <c r="BE228" s="7">
        <v>100</v>
      </c>
      <c r="BF228" s="7">
        <v>100</v>
      </c>
      <c r="BG228" s="7">
        <v>100</v>
      </c>
      <c r="BH228" s="7">
        <v>100</v>
      </c>
      <c r="BI228" s="7">
        <v>100</v>
      </c>
      <c r="BJ228" s="7">
        <v>100</v>
      </c>
      <c r="BK228" s="7">
        <v>100</v>
      </c>
      <c r="BL228" s="7">
        <v>100</v>
      </c>
    </row>
    <row r="229" spans="1:64">
      <c r="A229" s="7" t="s">
        <v>98</v>
      </c>
      <c r="B229" s="7" t="s">
        <v>835</v>
      </c>
      <c r="C229" s="7" t="s">
        <v>897</v>
      </c>
      <c r="D229" s="7" t="s">
        <v>898</v>
      </c>
      <c r="E229" s="7">
        <v>27.672999999999998</v>
      </c>
      <c r="F229" s="7">
        <v>28.716999999999999</v>
      </c>
      <c r="G229" s="7">
        <v>29.786000000000001</v>
      </c>
      <c r="H229" s="7">
        <v>30.876999999999999</v>
      </c>
      <c r="I229" s="7">
        <v>31.991</v>
      </c>
      <c r="J229" s="7">
        <v>33.122999999999998</v>
      </c>
      <c r="K229" s="7">
        <v>34.277000000000001</v>
      </c>
      <c r="L229" s="7">
        <v>35.448999999999998</v>
      </c>
      <c r="M229" s="7">
        <v>36.640999999999998</v>
      </c>
      <c r="N229" s="7">
        <v>37.845999999999997</v>
      </c>
      <c r="O229" s="7">
        <v>39.067999999999998</v>
      </c>
      <c r="P229" s="7">
        <v>40.337000000000003</v>
      </c>
      <c r="Q229" s="7">
        <v>41.802</v>
      </c>
      <c r="R229" s="7">
        <v>43.277000000000001</v>
      </c>
      <c r="S229" s="7">
        <v>44.767000000000003</v>
      </c>
      <c r="T229" s="7">
        <v>46.265999999999998</v>
      </c>
      <c r="U229" s="7">
        <v>47.774000000000001</v>
      </c>
      <c r="V229" s="7">
        <v>49.281999999999996</v>
      </c>
      <c r="W229" s="7">
        <v>49.396000000000001</v>
      </c>
      <c r="X229" s="7">
        <v>49.381</v>
      </c>
      <c r="Y229" s="7">
        <v>49.366</v>
      </c>
      <c r="Z229" s="7">
        <v>49.351999999999997</v>
      </c>
      <c r="AA229" s="7">
        <v>49.337000000000003</v>
      </c>
      <c r="AB229" s="7">
        <v>49.322000000000003</v>
      </c>
      <c r="AC229" s="7">
        <v>49.307000000000002</v>
      </c>
      <c r="AD229" s="7">
        <v>49.292000000000002</v>
      </c>
      <c r="AE229" s="7">
        <v>49.277000000000001</v>
      </c>
      <c r="AF229" s="7">
        <v>49.262</v>
      </c>
      <c r="AG229" s="7">
        <v>49.247</v>
      </c>
      <c r="AH229" s="7">
        <v>49.25</v>
      </c>
      <c r="AI229" s="7">
        <v>49.27</v>
      </c>
      <c r="AJ229" s="7">
        <v>49.307000000000002</v>
      </c>
      <c r="AK229" s="7">
        <v>49.362000000000002</v>
      </c>
      <c r="AL229" s="7">
        <v>49.435000000000002</v>
      </c>
      <c r="AM229" s="7">
        <v>49.524999999999999</v>
      </c>
      <c r="AN229" s="7">
        <v>49.633000000000003</v>
      </c>
      <c r="AO229" s="7">
        <v>49.758000000000003</v>
      </c>
      <c r="AP229" s="7">
        <v>49.901000000000003</v>
      </c>
      <c r="AQ229" s="7">
        <v>50.061</v>
      </c>
      <c r="AR229" s="7">
        <v>50.238</v>
      </c>
      <c r="AS229" s="7">
        <v>50.433</v>
      </c>
      <c r="AT229" s="7">
        <v>50.646000000000001</v>
      </c>
      <c r="AU229" s="7">
        <v>50.875999999999998</v>
      </c>
      <c r="AV229" s="7">
        <v>51.122999999999998</v>
      </c>
      <c r="AW229" s="7">
        <v>51.387999999999998</v>
      </c>
      <c r="AX229" s="7">
        <v>51.67</v>
      </c>
      <c r="AY229" s="7">
        <v>51.969000000000001</v>
      </c>
      <c r="AZ229" s="7">
        <v>52.284999999999997</v>
      </c>
      <c r="BA229" s="7">
        <v>52.619</v>
      </c>
      <c r="BB229" s="7">
        <v>52.969000000000001</v>
      </c>
      <c r="BC229" s="7">
        <v>53.335999999999999</v>
      </c>
      <c r="BD229" s="7">
        <v>53.72</v>
      </c>
      <c r="BE229" s="7">
        <v>54.12</v>
      </c>
      <c r="BF229" s="7">
        <v>54.536999999999999</v>
      </c>
      <c r="BG229" s="7">
        <v>54.969000000000001</v>
      </c>
      <c r="BH229" s="7">
        <v>55.4</v>
      </c>
      <c r="BI229" s="7">
        <v>55.831000000000003</v>
      </c>
      <c r="BJ229" s="7">
        <v>56.261000000000003</v>
      </c>
      <c r="BK229" s="7">
        <v>56.691000000000003</v>
      </c>
      <c r="BL229" s="7">
        <v>57.119</v>
      </c>
    </row>
    <row r="230" spans="1:64">
      <c r="A230" s="7" t="s">
        <v>836</v>
      </c>
      <c r="B230" s="7" t="s">
        <v>837</v>
      </c>
      <c r="C230" s="7" t="s">
        <v>897</v>
      </c>
      <c r="D230" s="7" t="s">
        <v>898</v>
      </c>
      <c r="E230" s="7">
        <v>36.807000000000002</v>
      </c>
      <c r="F230" s="7">
        <v>37.399000000000001</v>
      </c>
      <c r="G230" s="7">
        <v>38.043999999999997</v>
      </c>
      <c r="H230" s="7">
        <v>38.694000000000003</v>
      </c>
      <c r="I230" s="7">
        <v>39.348999999999997</v>
      </c>
      <c r="J230" s="7">
        <v>40.006</v>
      </c>
      <c r="K230" s="7">
        <v>40.667000000000002</v>
      </c>
      <c r="L230" s="7">
        <v>41.332000000000001</v>
      </c>
      <c r="M230" s="7">
        <v>42.000999999999998</v>
      </c>
      <c r="N230" s="7">
        <v>42.670999999999999</v>
      </c>
      <c r="O230" s="7">
        <v>43.344999999999999</v>
      </c>
      <c r="P230" s="7">
        <v>43.750999999999998</v>
      </c>
      <c r="Q230" s="7">
        <v>44.078000000000003</v>
      </c>
      <c r="R230" s="7">
        <v>44.405000000000001</v>
      </c>
      <c r="S230" s="7">
        <v>44.732999999999997</v>
      </c>
      <c r="T230" s="7">
        <v>45.061</v>
      </c>
      <c r="U230" s="7">
        <v>45.39</v>
      </c>
      <c r="V230" s="7">
        <v>45.718000000000004</v>
      </c>
      <c r="W230" s="7">
        <v>46.048000000000002</v>
      </c>
      <c r="X230" s="7">
        <v>46.377000000000002</v>
      </c>
      <c r="Y230" s="7">
        <v>46.707999999999998</v>
      </c>
      <c r="Z230" s="7">
        <v>47.037999999999997</v>
      </c>
      <c r="AA230" s="7">
        <v>47.268000000000001</v>
      </c>
      <c r="AB230" s="7">
        <v>47.475999999999999</v>
      </c>
      <c r="AC230" s="7">
        <v>47.683999999999997</v>
      </c>
      <c r="AD230" s="7">
        <v>47.890999999999998</v>
      </c>
      <c r="AE230" s="7">
        <v>48.098999999999997</v>
      </c>
      <c r="AF230" s="7">
        <v>48.307000000000002</v>
      </c>
      <c r="AG230" s="7">
        <v>48.515000000000001</v>
      </c>
      <c r="AH230" s="7">
        <v>48.722999999999999</v>
      </c>
      <c r="AI230" s="7">
        <v>48.930999999999997</v>
      </c>
      <c r="AJ230" s="7">
        <v>49.139000000000003</v>
      </c>
      <c r="AK230" s="7">
        <v>49.347000000000001</v>
      </c>
      <c r="AL230" s="7">
        <v>49.555</v>
      </c>
      <c r="AM230" s="7">
        <v>49.764000000000003</v>
      </c>
      <c r="AN230" s="7">
        <v>50.103999999999999</v>
      </c>
      <c r="AO230" s="7">
        <v>50.472999999999999</v>
      </c>
      <c r="AP230" s="7">
        <v>50.841000000000001</v>
      </c>
      <c r="AQ230" s="7">
        <v>51.21</v>
      </c>
      <c r="AR230" s="7">
        <v>51.578000000000003</v>
      </c>
      <c r="AS230" s="7">
        <v>51.947000000000003</v>
      </c>
      <c r="AT230" s="7">
        <v>52.314</v>
      </c>
      <c r="AU230" s="7">
        <v>52.682000000000002</v>
      </c>
      <c r="AV230" s="7">
        <v>53.048999999999999</v>
      </c>
      <c r="AW230" s="7">
        <v>53.417000000000002</v>
      </c>
      <c r="AX230" s="7">
        <v>53.781999999999996</v>
      </c>
      <c r="AY230" s="7">
        <v>54.146000000000001</v>
      </c>
      <c r="AZ230" s="7">
        <v>54.511000000000003</v>
      </c>
      <c r="BA230" s="7">
        <v>54.875</v>
      </c>
      <c r="BB230" s="7">
        <v>55.237000000000002</v>
      </c>
      <c r="BC230" s="7">
        <v>55.6</v>
      </c>
      <c r="BD230" s="7">
        <v>54.58</v>
      </c>
      <c r="BE230" s="7">
        <v>53.555</v>
      </c>
      <c r="BF230" s="7">
        <v>52.529000000000003</v>
      </c>
      <c r="BG230" s="7">
        <v>51.5</v>
      </c>
      <c r="BH230" s="7">
        <v>52.167999999999999</v>
      </c>
      <c r="BI230" s="7">
        <v>52.835000000000001</v>
      </c>
      <c r="BJ230" s="7">
        <v>53.5</v>
      </c>
      <c r="BK230" s="7">
        <v>54.161999999999999</v>
      </c>
      <c r="BL230" s="7">
        <v>54.820999999999998</v>
      </c>
    </row>
    <row r="231" spans="1:64">
      <c r="A231" s="7" t="s">
        <v>109</v>
      </c>
      <c r="B231" s="7" t="s">
        <v>838</v>
      </c>
      <c r="C231" s="7" t="s">
        <v>897</v>
      </c>
      <c r="D231" s="7" t="s">
        <v>898</v>
      </c>
      <c r="E231" s="7">
        <v>47.679000000000002</v>
      </c>
      <c r="F231" s="7">
        <v>48.021000000000001</v>
      </c>
      <c r="G231" s="7">
        <v>48.363999999999997</v>
      </c>
      <c r="H231" s="7">
        <v>48.706000000000003</v>
      </c>
      <c r="I231" s="7">
        <v>49.048999999999999</v>
      </c>
      <c r="J231" s="7">
        <v>49.392000000000003</v>
      </c>
      <c r="K231" s="7">
        <v>49.734000000000002</v>
      </c>
      <c r="L231" s="7">
        <v>50.076999999999998</v>
      </c>
      <c r="M231" s="7">
        <v>50.42</v>
      </c>
      <c r="N231" s="7">
        <v>50.762999999999998</v>
      </c>
      <c r="O231" s="7">
        <v>51.106000000000002</v>
      </c>
      <c r="P231" s="7">
        <v>51.487000000000002</v>
      </c>
      <c r="Q231" s="7">
        <v>51.881999999999998</v>
      </c>
      <c r="R231" s="7">
        <v>52.274999999999999</v>
      </c>
      <c r="S231" s="7">
        <v>52.668999999999997</v>
      </c>
      <c r="T231" s="7">
        <v>53.063000000000002</v>
      </c>
      <c r="U231" s="7">
        <v>53.456000000000003</v>
      </c>
      <c r="V231" s="7">
        <v>53.847999999999999</v>
      </c>
      <c r="W231" s="7">
        <v>54.24</v>
      </c>
      <c r="X231" s="7">
        <v>54.631999999999998</v>
      </c>
      <c r="Y231" s="7">
        <v>55.259</v>
      </c>
      <c r="Z231" s="7">
        <v>57.357999999999997</v>
      </c>
      <c r="AA231" s="7">
        <v>59.435000000000002</v>
      </c>
      <c r="AB231" s="7">
        <v>61.478000000000002</v>
      </c>
      <c r="AC231" s="7">
        <v>63.484000000000002</v>
      </c>
      <c r="AD231" s="7">
        <v>65.438999999999993</v>
      </c>
      <c r="AE231" s="7">
        <v>67.344999999999999</v>
      </c>
      <c r="AF231" s="7">
        <v>69.197000000000003</v>
      </c>
      <c r="AG231" s="7">
        <v>70.989999999999995</v>
      </c>
      <c r="AH231" s="7">
        <v>72.715999999999994</v>
      </c>
      <c r="AI231" s="7">
        <v>74.343000000000004</v>
      </c>
      <c r="AJ231" s="7">
        <v>75.537000000000006</v>
      </c>
      <c r="AK231" s="7">
        <v>76.694000000000003</v>
      </c>
      <c r="AL231" s="7">
        <v>77.81</v>
      </c>
      <c r="AM231" s="7">
        <v>78.888000000000005</v>
      </c>
      <c r="AN231" s="7">
        <v>79.927999999999997</v>
      </c>
      <c r="AO231" s="7">
        <v>80.930000000000007</v>
      </c>
      <c r="AP231" s="7">
        <v>81.89</v>
      </c>
      <c r="AQ231" s="7">
        <v>82.813999999999993</v>
      </c>
      <c r="AR231" s="7">
        <v>83.7</v>
      </c>
      <c r="AS231" s="7">
        <v>84.55</v>
      </c>
      <c r="AT231" s="7">
        <v>85.361999999999995</v>
      </c>
      <c r="AU231" s="7">
        <v>86.007000000000005</v>
      </c>
      <c r="AV231" s="7">
        <v>86.608000000000004</v>
      </c>
      <c r="AW231" s="7">
        <v>87.188000000000002</v>
      </c>
      <c r="AX231" s="7">
        <v>87.745000000000005</v>
      </c>
      <c r="AY231" s="7">
        <v>88.281000000000006</v>
      </c>
      <c r="AZ231" s="7">
        <v>88.796999999999997</v>
      </c>
      <c r="BA231" s="7">
        <v>89.293999999999997</v>
      </c>
      <c r="BB231" s="7">
        <v>89.77</v>
      </c>
      <c r="BC231" s="7">
        <v>90.227999999999994</v>
      </c>
      <c r="BD231" s="7">
        <v>90.668000000000006</v>
      </c>
      <c r="BE231" s="7">
        <v>91.09</v>
      </c>
      <c r="BF231" s="7">
        <v>91.483000000000004</v>
      </c>
      <c r="BG231" s="7">
        <v>91.850999999999999</v>
      </c>
      <c r="BH231" s="7">
        <v>92.194999999999993</v>
      </c>
      <c r="BI231" s="7">
        <v>92.516999999999996</v>
      </c>
      <c r="BJ231" s="7">
        <v>92.816999999999993</v>
      </c>
      <c r="BK231" s="7">
        <v>93.097999999999999</v>
      </c>
      <c r="BL231" s="7">
        <v>93.36</v>
      </c>
    </row>
    <row r="232" spans="1:64">
      <c r="A232" s="7" t="s">
        <v>839</v>
      </c>
      <c r="B232" s="7" t="s">
        <v>840</v>
      </c>
      <c r="C232" s="7" t="s">
        <v>897</v>
      </c>
      <c r="D232" s="7" t="s">
        <v>898</v>
      </c>
      <c r="E232" s="7">
        <v>6.6950000000000003</v>
      </c>
      <c r="F232" s="7">
        <v>6.9619999999999997</v>
      </c>
      <c r="G232" s="7">
        <v>7.2389999999999999</v>
      </c>
      <c r="H232" s="7">
        <v>7.5270000000000001</v>
      </c>
      <c r="I232" s="7">
        <v>7.8769999999999998</v>
      </c>
      <c r="J232" s="7">
        <v>8.4060000000000006</v>
      </c>
      <c r="K232" s="7">
        <v>8.968</v>
      </c>
      <c r="L232" s="7">
        <v>9.5640000000000001</v>
      </c>
      <c r="M232" s="7">
        <v>10.196</v>
      </c>
      <c r="N232" s="7">
        <v>10.862</v>
      </c>
      <c r="O232" s="7">
        <v>11.568</v>
      </c>
      <c r="P232" s="7">
        <v>12.313000000000001</v>
      </c>
      <c r="Q232" s="7">
        <v>13.1</v>
      </c>
      <c r="R232" s="7">
        <v>13.882</v>
      </c>
      <c r="S232" s="7">
        <v>14.704000000000001</v>
      </c>
      <c r="T232" s="7">
        <v>15.566000000000001</v>
      </c>
      <c r="U232" s="7">
        <v>16.47</v>
      </c>
      <c r="V232" s="7">
        <v>17.413</v>
      </c>
      <c r="W232" s="7">
        <v>18.399999999999999</v>
      </c>
      <c r="X232" s="7">
        <v>18.591999999999999</v>
      </c>
      <c r="Y232" s="7">
        <v>18.786999999999999</v>
      </c>
      <c r="Z232" s="7">
        <v>18.981999999999999</v>
      </c>
      <c r="AA232" s="7">
        <v>19.178999999999998</v>
      </c>
      <c r="AB232" s="7">
        <v>19.376999999999999</v>
      </c>
      <c r="AC232" s="7">
        <v>19.577999999999999</v>
      </c>
      <c r="AD232" s="7">
        <v>19.779</v>
      </c>
      <c r="AE232" s="7">
        <v>19.983000000000001</v>
      </c>
      <c r="AF232" s="7">
        <v>20.187000000000001</v>
      </c>
      <c r="AG232" s="7">
        <v>20.393999999999998</v>
      </c>
      <c r="AH232" s="7">
        <v>20.602</v>
      </c>
      <c r="AI232" s="7">
        <v>20.811</v>
      </c>
      <c r="AJ232" s="7">
        <v>21.023</v>
      </c>
      <c r="AK232" s="7">
        <v>21.234999999999999</v>
      </c>
      <c r="AL232" s="7">
        <v>21.408000000000001</v>
      </c>
      <c r="AM232" s="7">
        <v>21.44</v>
      </c>
      <c r="AN232" s="7">
        <v>21.472999999999999</v>
      </c>
      <c r="AO232" s="7">
        <v>21.506</v>
      </c>
      <c r="AP232" s="7">
        <v>21.538</v>
      </c>
      <c r="AQ232" s="7">
        <v>21.571000000000002</v>
      </c>
      <c r="AR232" s="7">
        <v>21.603999999999999</v>
      </c>
      <c r="AS232" s="7">
        <v>21.637</v>
      </c>
      <c r="AT232" s="7">
        <v>21.67</v>
      </c>
      <c r="AU232" s="7">
        <v>21.702000000000002</v>
      </c>
      <c r="AV232" s="7">
        <v>21.734999999999999</v>
      </c>
      <c r="AW232" s="7">
        <v>21.768000000000001</v>
      </c>
      <c r="AX232" s="7">
        <v>21.800999999999998</v>
      </c>
      <c r="AY232" s="7">
        <v>21.834</v>
      </c>
      <c r="AZ232" s="7">
        <v>21.867999999999999</v>
      </c>
      <c r="BA232" s="7">
        <v>21.901</v>
      </c>
      <c r="BB232" s="7">
        <v>21.934000000000001</v>
      </c>
      <c r="BC232" s="7">
        <v>21.984999999999999</v>
      </c>
      <c r="BD232" s="7">
        <v>22.053999999999998</v>
      </c>
      <c r="BE232" s="7">
        <v>22.141999999999999</v>
      </c>
      <c r="BF232" s="7">
        <v>22.248000000000001</v>
      </c>
      <c r="BG232" s="7">
        <v>22.372</v>
      </c>
      <c r="BH232" s="7">
        <v>22.515000000000001</v>
      </c>
      <c r="BI232" s="7">
        <v>22.677</v>
      </c>
      <c r="BJ232" s="7">
        <v>22.858000000000001</v>
      </c>
      <c r="BK232" s="7">
        <v>23.059000000000001</v>
      </c>
      <c r="BL232" s="7">
        <v>23.279</v>
      </c>
    </row>
    <row r="233" spans="1:64">
      <c r="A233" s="7" t="s">
        <v>841</v>
      </c>
      <c r="B233" s="7" t="s">
        <v>842</v>
      </c>
      <c r="C233" s="7" t="s">
        <v>897</v>
      </c>
      <c r="D233" s="7" t="s">
        <v>898</v>
      </c>
      <c r="E233" s="7">
        <v>16.617710205865698</v>
      </c>
      <c r="F233" s="7">
        <v>17.077092673977901</v>
      </c>
      <c r="G233" s="7">
        <v>17.539952928022402</v>
      </c>
      <c r="H233" s="7">
        <v>18.008545104024499</v>
      </c>
      <c r="I233" s="7">
        <v>18.484845258025601</v>
      </c>
      <c r="J233" s="7">
        <v>18.4007509550535</v>
      </c>
      <c r="K233" s="7">
        <v>18.347727281205501</v>
      </c>
      <c r="L233" s="7">
        <v>18.3339089985516</v>
      </c>
      <c r="M233" s="7">
        <v>18.321997539563899</v>
      </c>
      <c r="N233" s="7">
        <v>18.3116253425435</v>
      </c>
      <c r="O233" s="7">
        <v>18.307287838038501</v>
      </c>
      <c r="P233" s="7">
        <v>18.3341188938358</v>
      </c>
      <c r="Q233" s="7">
        <v>18.3815504870302</v>
      </c>
      <c r="R233" s="7">
        <v>18.517251899361</v>
      </c>
      <c r="S233" s="7">
        <v>18.7318683256536</v>
      </c>
      <c r="T233" s="7">
        <v>18.777332915775201</v>
      </c>
      <c r="U233" s="7">
        <v>18.943273059698299</v>
      </c>
      <c r="V233" s="7">
        <v>19.114642389598799</v>
      </c>
      <c r="W233" s="7">
        <v>19.524841019053198</v>
      </c>
      <c r="X233" s="7">
        <v>20.1830549669065</v>
      </c>
      <c r="Y233" s="7">
        <v>20.875033544043099</v>
      </c>
      <c r="Z233" s="7">
        <v>21.591576597865998</v>
      </c>
      <c r="AA233" s="7">
        <v>22.3184688978168</v>
      </c>
      <c r="AB233" s="7">
        <v>22.945520208245199</v>
      </c>
      <c r="AC233" s="7">
        <v>23.590434540816201</v>
      </c>
      <c r="AD233" s="7">
        <v>24.246352563258998</v>
      </c>
      <c r="AE233" s="7">
        <v>24.91424672078</v>
      </c>
      <c r="AF233" s="7">
        <v>25.594514274464601</v>
      </c>
      <c r="AG233" s="7">
        <v>26.287831828219101</v>
      </c>
      <c r="AH233" s="7">
        <v>26.9941824823145</v>
      </c>
      <c r="AI233" s="7">
        <v>27.714262499870699</v>
      </c>
      <c r="AJ233" s="7">
        <v>28.498030059940302</v>
      </c>
      <c r="AK233" s="7">
        <v>29.306668999690299</v>
      </c>
      <c r="AL233" s="7">
        <v>30.1281626900861</v>
      </c>
      <c r="AM233" s="7">
        <v>30.964576222075301</v>
      </c>
      <c r="AN233" s="7">
        <v>31.814970846556999</v>
      </c>
      <c r="AO233" s="7">
        <v>32.681083092218302</v>
      </c>
      <c r="AP233" s="7">
        <v>33.556705663178498</v>
      </c>
      <c r="AQ233" s="7">
        <v>34.445537744708901</v>
      </c>
      <c r="AR233" s="7">
        <v>35.345833658245198</v>
      </c>
      <c r="AS233" s="7">
        <v>36.271064171278397</v>
      </c>
      <c r="AT233" s="7">
        <v>37.312287564281903</v>
      </c>
      <c r="AU233" s="7">
        <v>38.4348226768603</v>
      </c>
      <c r="AV233" s="7">
        <v>39.569699369700203</v>
      </c>
      <c r="AW233" s="7">
        <v>40.715630437366698</v>
      </c>
      <c r="AX233" s="7">
        <v>41.865917777801499</v>
      </c>
      <c r="AY233" s="7">
        <v>42.9913253608253</v>
      </c>
      <c r="AZ233" s="7">
        <v>44.104481535088297</v>
      </c>
      <c r="BA233" s="7">
        <v>45.222494383611497</v>
      </c>
      <c r="BB233" s="7">
        <v>46.339882394240703</v>
      </c>
      <c r="BC233" s="7">
        <v>47.458171171038501</v>
      </c>
      <c r="BD233" s="7">
        <v>48.510773959726798</v>
      </c>
      <c r="BE233" s="7">
        <v>49.535113098803897</v>
      </c>
      <c r="BF233" s="7">
        <v>50.552491903850701</v>
      </c>
      <c r="BG233" s="7">
        <v>51.567060027328402</v>
      </c>
      <c r="BH233" s="7">
        <v>52.577102256281599</v>
      </c>
      <c r="BI233" s="7">
        <v>53.583681586804403</v>
      </c>
      <c r="BJ233" s="7">
        <v>54.5816149053679</v>
      </c>
      <c r="BK233" s="7">
        <v>55.555092018535902</v>
      </c>
      <c r="BL233" s="7">
        <v>56.500602253637403</v>
      </c>
    </row>
    <row r="234" spans="1:64">
      <c r="A234" s="7" t="s">
        <v>843</v>
      </c>
      <c r="B234" s="7" t="s">
        <v>844</v>
      </c>
      <c r="C234" s="7" t="s">
        <v>897</v>
      </c>
      <c r="D234" s="7" t="s">
        <v>898</v>
      </c>
      <c r="E234" s="7">
        <v>45.047503217618498</v>
      </c>
      <c r="F234" s="7">
        <v>45.789909208025101</v>
      </c>
      <c r="G234" s="7">
        <v>46.510053574323102</v>
      </c>
      <c r="H234" s="7">
        <v>47.230311688624198</v>
      </c>
      <c r="I234" s="7">
        <v>47.949976280020202</v>
      </c>
      <c r="J234" s="7">
        <v>48.681049416369802</v>
      </c>
      <c r="K234" s="7">
        <v>49.392675341212197</v>
      </c>
      <c r="L234" s="7">
        <v>50.091777751509198</v>
      </c>
      <c r="M234" s="7">
        <v>50.791246682302798</v>
      </c>
      <c r="N234" s="7">
        <v>51.488588292794901</v>
      </c>
      <c r="O234" s="7">
        <v>52.174958893224598</v>
      </c>
      <c r="P234" s="7">
        <v>52.8382073572458</v>
      </c>
      <c r="Q234" s="7">
        <v>53.487240959478903</v>
      </c>
      <c r="R234" s="7">
        <v>54.132433520558898</v>
      </c>
      <c r="S234" s="7">
        <v>54.771668381587901</v>
      </c>
      <c r="T234" s="7">
        <v>55.385697488102998</v>
      </c>
      <c r="U234" s="7">
        <v>55.980892906914299</v>
      </c>
      <c r="V234" s="7">
        <v>56.567102549345002</v>
      </c>
      <c r="W234" s="7">
        <v>57.154840857557403</v>
      </c>
      <c r="X234" s="7">
        <v>57.662182436384903</v>
      </c>
      <c r="Y234" s="7">
        <v>58.082175066999199</v>
      </c>
      <c r="Z234" s="7">
        <v>58.594658509991703</v>
      </c>
      <c r="AA234" s="7">
        <v>59.139424909634798</v>
      </c>
      <c r="AB234" s="7">
        <v>59.685544816029001</v>
      </c>
      <c r="AC234" s="7">
        <v>60.2407681061134</v>
      </c>
      <c r="AD234" s="7">
        <v>60.781464644377103</v>
      </c>
      <c r="AE234" s="7">
        <v>61.277726948880002</v>
      </c>
      <c r="AF234" s="7">
        <v>61.752548832146203</v>
      </c>
      <c r="AG234" s="7">
        <v>62.226667648771702</v>
      </c>
      <c r="AH234" s="7">
        <v>62.568055134885803</v>
      </c>
      <c r="AI234" s="7">
        <v>62.756118808483201</v>
      </c>
      <c r="AJ234" s="7">
        <v>62.905337174297102</v>
      </c>
      <c r="AK234" s="7">
        <v>62.999507556713098</v>
      </c>
      <c r="AL234" s="7">
        <v>63.063119854483098</v>
      </c>
      <c r="AM234" s="7">
        <v>63.133422965644499</v>
      </c>
      <c r="AN234" s="7">
        <v>63.214507678068401</v>
      </c>
      <c r="AO234" s="7">
        <v>63.287512040468798</v>
      </c>
      <c r="AP234" s="7">
        <v>63.357699896147601</v>
      </c>
      <c r="AQ234" s="7">
        <v>63.429845384241503</v>
      </c>
      <c r="AR234" s="7">
        <v>63.507992436301599</v>
      </c>
      <c r="AS234" s="7">
        <v>63.596921031700397</v>
      </c>
      <c r="AT234" s="7">
        <v>63.713334168500403</v>
      </c>
      <c r="AU234" s="7">
        <v>63.849825309013397</v>
      </c>
      <c r="AV234" s="7">
        <v>64.002015026597803</v>
      </c>
      <c r="AW234" s="7">
        <v>64.160922960364005</v>
      </c>
      <c r="AX234" s="7">
        <v>64.323913352315799</v>
      </c>
      <c r="AY234" s="7">
        <v>64.488469988629305</v>
      </c>
      <c r="AZ234" s="7">
        <v>64.661203758933596</v>
      </c>
      <c r="BA234" s="7">
        <v>64.834877708945697</v>
      </c>
      <c r="BB234" s="7">
        <v>65.001313180152906</v>
      </c>
      <c r="BC234" s="7">
        <v>65.158759734232703</v>
      </c>
      <c r="BD234" s="7">
        <v>65.300714729563296</v>
      </c>
      <c r="BE234" s="7">
        <v>65.434560293823097</v>
      </c>
      <c r="BF234" s="7">
        <v>65.569380486980293</v>
      </c>
      <c r="BG234" s="7">
        <v>65.707388664074003</v>
      </c>
      <c r="BH234" s="7">
        <v>65.851849981701605</v>
      </c>
      <c r="BI234" s="7">
        <v>66.004114131170198</v>
      </c>
      <c r="BJ234" s="7">
        <v>66.163777936187202</v>
      </c>
      <c r="BK234" s="7">
        <v>66.330014241540397</v>
      </c>
      <c r="BL234" s="7">
        <v>66.502087782247301</v>
      </c>
    </row>
    <row r="235" spans="1:64">
      <c r="A235" s="7" t="s">
        <v>150</v>
      </c>
      <c r="B235" s="7" t="s">
        <v>845</v>
      </c>
      <c r="C235" s="7" t="s">
        <v>897</v>
      </c>
      <c r="D235" s="7" t="s">
        <v>898</v>
      </c>
      <c r="E235" s="7">
        <v>10.098000000000001</v>
      </c>
      <c r="F235" s="7">
        <v>10.94</v>
      </c>
      <c r="G235" s="7">
        <v>11.843999999999999</v>
      </c>
      <c r="H235" s="7">
        <v>12.811</v>
      </c>
      <c r="I235" s="7">
        <v>13.847</v>
      </c>
      <c r="J235" s="7">
        <v>14.95</v>
      </c>
      <c r="K235" s="7">
        <v>16.125</v>
      </c>
      <c r="L235" s="7">
        <v>17.373999999999999</v>
      </c>
      <c r="M235" s="7">
        <v>18.7</v>
      </c>
      <c r="N235" s="7">
        <v>20.097999999999999</v>
      </c>
      <c r="O235" s="7">
        <v>21.28</v>
      </c>
      <c r="P235" s="7">
        <v>21.602</v>
      </c>
      <c r="Q235" s="7">
        <v>21.928999999999998</v>
      </c>
      <c r="R235" s="7">
        <v>22.257999999999999</v>
      </c>
      <c r="S235" s="7">
        <v>22.591000000000001</v>
      </c>
      <c r="T235" s="7">
        <v>22.927</v>
      </c>
      <c r="U235" s="7">
        <v>23.268000000000001</v>
      </c>
      <c r="V235" s="7">
        <v>23.611000000000001</v>
      </c>
      <c r="W235" s="7">
        <v>23.957999999999998</v>
      </c>
      <c r="X235" s="7">
        <v>24.308</v>
      </c>
      <c r="Y235" s="7">
        <v>24.663</v>
      </c>
      <c r="Z235" s="7">
        <v>25.02</v>
      </c>
      <c r="AA235" s="7">
        <v>25.390999999999998</v>
      </c>
      <c r="AB235" s="7">
        <v>25.777999999999999</v>
      </c>
      <c r="AC235" s="7">
        <v>26.169</v>
      </c>
      <c r="AD235" s="7">
        <v>26.562000000000001</v>
      </c>
      <c r="AE235" s="7">
        <v>26.96</v>
      </c>
      <c r="AF235" s="7">
        <v>27.361999999999998</v>
      </c>
      <c r="AG235" s="7">
        <v>27.768000000000001</v>
      </c>
      <c r="AH235" s="7">
        <v>28.175999999999998</v>
      </c>
      <c r="AI235" s="7">
        <v>28.588999999999999</v>
      </c>
      <c r="AJ235" s="7">
        <v>29.004999999999999</v>
      </c>
      <c r="AK235" s="7">
        <v>29.425000000000001</v>
      </c>
      <c r="AL235" s="7">
        <v>29.847999999999999</v>
      </c>
      <c r="AM235" s="7">
        <v>30.274999999999999</v>
      </c>
      <c r="AN235" s="7">
        <v>30.704999999999998</v>
      </c>
      <c r="AO235" s="7">
        <v>31.138999999999999</v>
      </c>
      <c r="AP235" s="7">
        <v>31.576000000000001</v>
      </c>
      <c r="AQ235" s="7">
        <v>32.015999999999998</v>
      </c>
      <c r="AR235" s="7">
        <v>32.46</v>
      </c>
      <c r="AS235" s="7">
        <v>32.906999999999996</v>
      </c>
      <c r="AT235" s="7">
        <v>33.356000000000002</v>
      </c>
      <c r="AU235" s="7">
        <v>33.808999999999997</v>
      </c>
      <c r="AV235" s="7">
        <v>34.265000000000001</v>
      </c>
      <c r="AW235" s="7">
        <v>34.723999999999997</v>
      </c>
      <c r="AX235" s="7">
        <v>35.185000000000002</v>
      </c>
      <c r="AY235" s="7">
        <v>35.649000000000001</v>
      </c>
      <c r="AZ235" s="7">
        <v>36.116</v>
      </c>
      <c r="BA235" s="7">
        <v>36.587000000000003</v>
      </c>
      <c r="BB235" s="7">
        <v>37.058</v>
      </c>
      <c r="BC235" s="7">
        <v>37.533000000000001</v>
      </c>
      <c r="BD235" s="7">
        <v>38.031999999999996</v>
      </c>
      <c r="BE235" s="7">
        <v>38.545999999999999</v>
      </c>
      <c r="BF235" s="7">
        <v>39.061</v>
      </c>
      <c r="BG235" s="7">
        <v>39.579000000000001</v>
      </c>
      <c r="BH235" s="7">
        <v>40.1</v>
      </c>
      <c r="BI235" s="7">
        <v>40.628</v>
      </c>
      <c r="BJ235" s="7">
        <v>41.161999999999999</v>
      </c>
      <c r="BK235" s="7">
        <v>41.701999999999998</v>
      </c>
      <c r="BL235" s="7">
        <v>42.247999999999998</v>
      </c>
    </row>
    <row r="236" spans="1:64">
      <c r="A236" s="7" t="s">
        <v>199</v>
      </c>
      <c r="B236" s="7" t="s">
        <v>846</v>
      </c>
      <c r="C236" s="7" t="s">
        <v>897</v>
      </c>
      <c r="D236" s="7" t="s">
        <v>898</v>
      </c>
      <c r="E236" s="7">
        <v>19.672000000000001</v>
      </c>
      <c r="F236" s="7">
        <v>19.780999999999999</v>
      </c>
      <c r="G236" s="7">
        <v>19.89</v>
      </c>
      <c r="H236" s="7">
        <v>20</v>
      </c>
      <c r="I236" s="7">
        <v>20.11</v>
      </c>
      <c r="J236" s="7">
        <v>20.221</v>
      </c>
      <c r="K236" s="7">
        <v>20.332000000000001</v>
      </c>
      <c r="L236" s="7">
        <v>20.443999999999999</v>
      </c>
      <c r="M236" s="7">
        <v>20.556000000000001</v>
      </c>
      <c r="N236" s="7">
        <v>20.667999999999999</v>
      </c>
      <c r="O236" s="7">
        <v>20.888999999999999</v>
      </c>
      <c r="P236" s="7">
        <v>21.442</v>
      </c>
      <c r="Q236" s="7">
        <v>22.006</v>
      </c>
      <c r="R236" s="7">
        <v>22.579000000000001</v>
      </c>
      <c r="S236" s="7">
        <v>23.164000000000001</v>
      </c>
      <c r="T236" s="7">
        <v>23.757999999999999</v>
      </c>
      <c r="U236" s="7">
        <v>24.364999999999998</v>
      </c>
      <c r="V236" s="7">
        <v>24.98</v>
      </c>
      <c r="W236" s="7">
        <v>25.606000000000002</v>
      </c>
      <c r="X236" s="7">
        <v>26.242000000000001</v>
      </c>
      <c r="Y236" s="7">
        <v>26.791</v>
      </c>
      <c r="Z236" s="7">
        <v>27.048999999999999</v>
      </c>
      <c r="AA236" s="7">
        <v>27.308</v>
      </c>
      <c r="AB236" s="7">
        <v>27.568999999999999</v>
      </c>
      <c r="AC236" s="7">
        <v>27.832000000000001</v>
      </c>
      <c r="AD236" s="7">
        <v>28.094999999999999</v>
      </c>
      <c r="AE236" s="7">
        <v>28.361000000000001</v>
      </c>
      <c r="AF236" s="7">
        <v>28.628</v>
      </c>
      <c r="AG236" s="7">
        <v>28.896999999999998</v>
      </c>
      <c r="AH236" s="7">
        <v>29.167000000000002</v>
      </c>
      <c r="AI236" s="7">
        <v>29.423999999999999</v>
      </c>
      <c r="AJ236" s="7">
        <v>29.593</v>
      </c>
      <c r="AK236" s="7">
        <v>29.763000000000002</v>
      </c>
      <c r="AL236" s="7">
        <v>29.934000000000001</v>
      </c>
      <c r="AM236" s="7">
        <v>30.105</v>
      </c>
      <c r="AN236" s="7">
        <v>30.276</v>
      </c>
      <c r="AO236" s="7">
        <v>30.449000000000002</v>
      </c>
      <c r="AP236" s="7">
        <v>30.622</v>
      </c>
      <c r="AQ236" s="7">
        <v>30.795000000000002</v>
      </c>
      <c r="AR236" s="7">
        <v>30.969000000000001</v>
      </c>
      <c r="AS236" s="7">
        <v>31.385999999999999</v>
      </c>
      <c r="AT236" s="7">
        <v>32.548000000000002</v>
      </c>
      <c r="AU236" s="7">
        <v>33.734000000000002</v>
      </c>
      <c r="AV236" s="7">
        <v>34.941000000000003</v>
      </c>
      <c r="AW236" s="7">
        <v>36.168999999999997</v>
      </c>
      <c r="AX236" s="7">
        <v>37.411000000000001</v>
      </c>
      <c r="AY236" s="7">
        <v>38.673000000000002</v>
      </c>
      <c r="AZ236" s="7">
        <v>39.950000000000003</v>
      </c>
      <c r="BA236" s="7">
        <v>41.241999999999997</v>
      </c>
      <c r="BB236" s="7">
        <v>42.542999999999999</v>
      </c>
      <c r="BC236" s="7">
        <v>43.856000000000002</v>
      </c>
      <c r="BD236" s="7">
        <v>44.698</v>
      </c>
      <c r="BE236" s="7">
        <v>45.445</v>
      </c>
      <c r="BF236" s="7">
        <v>46.192999999999998</v>
      </c>
      <c r="BG236" s="7">
        <v>46.942999999999998</v>
      </c>
      <c r="BH236" s="7">
        <v>47.694000000000003</v>
      </c>
      <c r="BI236" s="7">
        <v>48.448</v>
      </c>
      <c r="BJ236" s="7">
        <v>49.2</v>
      </c>
      <c r="BK236" s="7">
        <v>49.948999999999998</v>
      </c>
      <c r="BL236" s="7">
        <v>50.692</v>
      </c>
    </row>
    <row r="237" spans="1:64">
      <c r="A237" s="7" t="s">
        <v>847</v>
      </c>
      <c r="B237" s="7" t="s">
        <v>848</v>
      </c>
      <c r="C237" s="7" t="s">
        <v>897</v>
      </c>
      <c r="D237" s="7" t="s">
        <v>898</v>
      </c>
      <c r="E237" s="7">
        <v>33.167999999999999</v>
      </c>
      <c r="F237" s="7">
        <v>33.56</v>
      </c>
      <c r="G237" s="7">
        <v>33.954999999999998</v>
      </c>
      <c r="H237" s="7">
        <v>34.350999999999999</v>
      </c>
      <c r="I237" s="7">
        <v>34.750999999999998</v>
      </c>
      <c r="J237" s="7">
        <v>35.152000000000001</v>
      </c>
      <c r="K237" s="7">
        <v>35.555</v>
      </c>
      <c r="L237" s="7">
        <v>35.96</v>
      </c>
      <c r="M237" s="7">
        <v>36.368000000000002</v>
      </c>
      <c r="N237" s="7">
        <v>36.777000000000001</v>
      </c>
      <c r="O237" s="7">
        <v>36.875999999999998</v>
      </c>
      <c r="P237" s="7">
        <v>36.606999999999999</v>
      </c>
      <c r="Q237" s="7">
        <v>36.337000000000003</v>
      </c>
      <c r="R237" s="7">
        <v>36.07</v>
      </c>
      <c r="S237" s="7">
        <v>35.802</v>
      </c>
      <c r="T237" s="7">
        <v>35.536000000000001</v>
      </c>
      <c r="U237" s="7">
        <v>35.270000000000003</v>
      </c>
      <c r="V237" s="7">
        <v>35.006</v>
      </c>
      <c r="W237" s="7">
        <v>34.743000000000002</v>
      </c>
      <c r="X237" s="7">
        <v>34.502000000000002</v>
      </c>
      <c r="Y237" s="7">
        <v>34.289000000000001</v>
      </c>
      <c r="Z237" s="7">
        <v>34.078000000000003</v>
      </c>
      <c r="AA237" s="7">
        <v>33.866</v>
      </c>
      <c r="AB237" s="7">
        <v>33.655000000000001</v>
      </c>
      <c r="AC237" s="7">
        <v>33.445</v>
      </c>
      <c r="AD237" s="7">
        <v>33.234999999999999</v>
      </c>
      <c r="AE237" s="7">
        <v>33.026000000000003</v>
      </c>
      <c r="AF237" s="7">
        <v>32.817999999999998</v>
      </c>
      <c r="AG237" s="7">
        <v>32.61</v>
      </c>
      <c r="AH237" s="7">
        <v>32.231000000000002</v>
      </c>
      <c r="AI237" s="7">
        <v>31.658000000000001</v>
      </c>
      <c r="AJ237" s="7">
        <v>31.09</v>
      </c>
      <c r="AK237" s="7">
        <v>30.527000000000001</v>
      </c>
      <c r="AL237" s="7">
        <v>29.972000000000001</v>
      </c>
      <c r="AM237" s="7">
        <v>29.420999999999999</v>
      </c>
      <c r="AN237" s="7">
        <v>28.876999999999999</v>
      </c>
      <c r="AO237" s="7">
        <v>28.338000000000001</v>
      </c>
      <c r="AP237" s="7">
        <v>27.806000000000001</v>
      </c>
      <c r="AQ237" s="7">
        <v>27.28</v>
      </c>
      <c r="AR237" s="7">
        <v>26.76</v>
      </c>
      <c r="AS237" s="7">
        <v>26.501000000000001</v>
      </c>
      <c r="AT237" s="7">
        <v>26.503</v>
      </c>
      <c r="AU237" s="7">
        <v>26.504999999999999</v>
      </c>
      <c r="AV237" s="7">
        <v>26.507000000000001</v>
      </c>
      <c r="AW237" s="7">
        <v>26.507999999999999</v>
      </c>
      <c r="AX237" s="7">
        <v>26.51</v>
      </c>
      <c r="AY237" s="7">
        <v>26.512</v>
      </c>
      <c r="AZ237" s="7">
        <v>26.513999999999999</v>
      </c>
      <c r="BA237" s="7">
        <v>26.515999999999998</v>
      </c>
      <c r="BB237" s="7">
        <v>26.518000000000001</v>
      </c>
      <c r="BC237" s="7">
        <v>26.52</v>
      </c>
      <c r="BD237" s="7">
        <v>26.521000000000001</v>
      </c>
      <c r="BE237" s="7">
        <v>26.545000000000002</v>
      </c>
      <c r="BF237" s="7">
        <v>26.588999999999999</v>
      </c>
      <c r="BG237" s="7">
        <v>26.655000000000001</v>
      </c>
      <c r="BH237" s="7">
        <v>26.742000000000001</v>
      </c>
      <c r="BI237" s="7">
        <v>26.850999999999999</v>
      </c>
      <c r="BJ237" s="7">
        <v>26.981999999999999</v>
      </c>
      <c r="BK237" s="7">
        <v>27.134</v>
      </c>
      <c r="BL237" s="7">
        <v>27.309000000000001</v>
      </c>
    </row>
    <row r="238" spans="1:64">
      <c r="A238" s="7" t="s">
        <v>849</v>
      </c>
      <c r="B238" s="7" t="s">
        <v>850</v>
      </c>
      <c r="C238" s="7" t="s">
        <v>897</v>
      </c>
      <c r="D238" s="7" t="s">
        <v>898</v>
      </c>
      <c r="E238" s="7">
        <v>46.411999999999999</v>
      </c>
      <c r="F238" s="7">
        <v>46.557000000000002</v>
      </c>
      <c r="G238" s="7">
        <v>46.701999999999998</v>
      </c>
      <c r="H238" s="7">
        <v>46.847999999999999</v>
      </c>
      <c r="I238" s="7">
        <v>46.993000000000002</v>
      </c>
      <c r="J238" s="7">
        <v>47.139000000000003</v>
      </c>
      <c r="K238" s="7">
        <v>47.283999999999999</v>
      </c>
      <c r="L238" s="7">
        <v>47.43</v>
      </c>
      <c r="M238" s="7">
        <v>47.575000000000003</v>
      </c>
      <c r="N238" s="7">
        <v>47.720999999999997</v>
      </c>
      <c r="O238" s="7">
        <v>47.78</v>
      </c>
      <c r="P238" s="7">
        <v>47.734999999999999</v>
      </c>
      <c r="Q238" s="7">
        <v>47.691000000000003</v>
      </c>
      <c r="R238" s="7">
        <v>47.646000000000001</v>
      </c>
      <c r="S238" s="7">
        <v>47.601999999999997</v>
      </c>
      <c r="T238" s="7">
        <v>47.557000000000002</v>
      </c>
      <c r="U238" s="7">
        <v>47.512999999999998</v>
      </c>
      <c r="V238" s="7">
        <v>47.469000000000001</v>
      </c>
      <c r="W238" s="7">
        <v>47.423999999999999</v>
      </c>
      <c r="X238" s="7">
        <v>47.298999999999999</v>
      </c>
      <c r="Y238" s="7">
        <v>47.078000000000003</v>
      </c>
      <c r="Z238" s="7">
        <v>46.857999999999997</v>
      </c>
      <c r="AA238" s="7">
        <v>46.637</v>
      </c>
      <c r="AB238" s="7">
        <v>46.417000000000002</v>
      </c>
      <c r="AC238" s="7">
        <v>46.195999999999998</v>
      </c>
      <c r="AD238" s="7">
        <v>45.975999999999999</v>
      </c>
      <c r="AE238" s="7">
        <v>45.756999999999998</v>
      </c>
      <c r="AF238" s="7">
        <v>45.536999999999999</v>
      </c>
      <c r="AG238" s="7">
        <v>45.317</v>
      </c>
      <c r="AH238" s="7">
        <v>45.16</v>
      </c>
      <c r="AI238" s="7">
        <v>45.075000000000003</v>
      </c>
      <c r="AJ238" s="7">
        <v>44.99</v>
      </c>
      <c r="AK238" s="7">
        <v>44.904000000000003</v>
      </c>
      <c r="AL238" s="7">
        <v>44.819000000000003</v>
      </c>
      <c r="AM238" s="7">
        <v>44.734000000000002</v>
      </c>
      <c r="AN238" s="7">
        <v>44.793999999999997</v>
      </c>
      <c r="AO238" s="7">
        <v>45.018000000000001</v>
      </c>
      <c r="AP238" s="7">
        <v>45.241</v>
      </c>
      <c r="AQ238" s="7">
        <v>45.465000000000003</v>
      </c>
      <c r="AR238" s="7">
        <v>45.689</v>
      </c>
      <c r="AS238" s="7">
        <v>45.912999999999997</v>
      </c>
      <c r="AT238" s="7">
        <v>46.137</v>
      </c>
      <c r="AU238" s="7">
        <v>46.362000000000002</v>
      </c>
      <c r="AV238" s="7">
        <v>46.587000000000003</v>
      </c>
      <c r="AW238" s="7">
        <v>46.811999999999998</v>
      </c>
      <c r="AX238" s="7">
        <v>47.052</v>
      </c>
      <c r="AY238" s="7">
        <v>47.308</v>
      </c>
      <c r="AZ238" s="7">
        <v>47.581000000000003</v>
      </c>
      <c r="BA238" s="7">
        <v>47.868000000000002</v>
      </c>
      <c r="BB238" s="7">
        <v>48.171999999999997</v>
      </c>
      <c r="BC238" s="7">
        <v>48.491</v>
      </c>
      <c r="BD238" s="7">
        <v>48.825000000000003</v>
      </c>
      <c r="BE238" s="7">
        <v>49.174999999999997</v>
      </c>
      <c r="BF238" s="7">
        <v>49.540999999999997</v>
      </c>
      <c r="BG238" s="7">
        <v>49.920999999999999</v>
      </c>
      <c r="BH238" s="7">
        <v>50.317</v>
      </c>
      <c r="BI238" s="7">
        <v>50.728000000000002</v>
      </c>
      <c r="BJ238" s="7">
        <v>51.152999999999999</v>
      </c>
      <c r="BK238" s="7">
        <v>51.593000000000004</v>
      </c>
      <c r="BL238" s="7">
        <v>52.048000000000002</v>
      </c>
    </row>
    <row r="239" spans="1:64">
      <c r="A239" s="7" t="s">
        <v>851</v>
      </c>
      <c r="B239" s="7" t="s">
        <v>852</v>
      </c>
      <c r="C239" s="7" t="s">
        <v>897</v>
      </c>
      <c r="D239" s="7" t="s">
        <v>898</v>
      </c>
      <c r="E239" s="7">
        <v>49.208278303277297</v>
      </c>
      <c r="F239" s="7">
        <v>50.027668179919502</v>
      </c>
      <c r="G239" s="7">
        <v>50.857508710876999</v>
      </c>
      <c r="H239" s="7">
        <v>51.689047239272099</v>
      </c>
      <c r="I239" s="7">
        <v>52.525432763174898</v>
      </c>
      <c r="J239" s="7">
        <v>53.303450567700303</v>
      </c>
      <c r="K239" s="7">
        <v>54.080496880008198</v>
      </c>
      <c r="L239" s="7">
        <v>54.856139264325201</v>
      </c>
      <c r="M239" s="7">
        <v>55.632461494221801</v>
      </c>
      <c r="N239" s="7">
        <v>56.404879218114203</v>
      </c>
      <c r="O239" s="7">
        <v>57.172696398368402</v>
      </c>
      <c r="P239" s="7">
        <v>57.932868338118602</v>
      </c>
      <c r="Q239" s="7">
        <v>58.683124811118802</v>
      </c>
      <c r="R239" s="7">
        <v>59.409674492364097</v>
      </c>
      <c r="S239" s="7">
        <v>60.129172808823498</v>
      </c>
      <c r="T239" s="7">
        <v>60.8486766803398</v>
      </c>
      <c r="U239" s="7">
        <v>61.565435347750103</v>
      </c>
      <c r="V239" s="7">
        <v>62.282123930833599</v>
      </c>
      <c r="W239" s="7">
        <v>62.9961786342528</v>
      </c>
      <c r="X239" s="7">
        <v>63.703591706192398</v>
      </c>
      <c r="Y239" s="7">
        <v>64.402135201933007</v>
      </c>
      <c r="Z239" s="7">
        <v>65.061732247060803</v>
      </c>
      <c r="AA239" s="7">
        <v>65.695382882304401</v>
      </c>
      <c r="AB239" s="7">
        <v>66.314661486116805</v>
      </c>
      <c r="AC239" s="7">
        <v>66.929999363220205</v>
      </c>
      <c r="AD239" s="7">
        <v>67.541774645438693</v>
      </c>
      <c r="AE239" s="7">
        <v>68.140690496687895</v>
      </c>
      <c r="AF239" s="7">
        <v>68.729703207792596</v>
      </c>
      <c r="AG239" s="7">
        <v>69.312162909013097</v>
      </c>
      <c r="AH239" s="7">
        <v>69.884460700157106</v>
      </c>
      <c r="AI239" s="7">
        <v>70.4438820490833</v>
      </c>
      <c r="AJ239" s="7">
        <v>70.977057246081699</v>
      </c>
      <c r="AK239" s="7">
        <v>71.490246887759398</v>
      </c>
      <c r="AL239" s="7">
        <v>71.989546132038399</v>
      </c>
      <c r="AM239" s="7">
        <v>72.493794060013897</v>
      </c>
      <c r="AN239" s="7">
        <v>72.992890453708</v>
      </c>
      <c r="AO239" s="7">
        <v>73.469050973502902</v>
      </c>
      <c r="AP239" s="7">
        <v>73.953472815315394</v>
      </c>
      <c r="AQ239" s="7">
        <v>74.431784468758096</v>
      </c>
      <c r="AR239" s="7">
        <v>74.893986151241904</v>
      </c>
      <c r="AS239" s="7">
        <v>75.352387493787106</v>
      </c>
      <c r="AT239" s="7">
        <v>75.719398215474996</v>
      </c>
      <c r="AU239" s="7">
        <v>76.056184122922801</v>
      </c>
      <c r="AV239" s="7">
        <v>76.386179047076496</v>
      </c>
      <c r="AW239" s="7">
        <v>76.703571978530604</v>
      </c>
      <c r="AX239" s="7">
        <v>77.014974784852299</v>
      </c>
      <c r="AY239" s="7">
        <v>77.323141479667598</v>
      </c>
      <c r="AZ239" s="7">
        <v>77.627576254962804</v>
      </c>
      <c r="BA239" s="7">
        <v>77.925821160442396</v>
      </c>
      <c r="BB239" s="7">
        <v>78.216919611309805</v>
      </c>
      <c r="BC239" s="7">
        <v>78.503158861859404</v>
      </c>
      <c r="BD239" s="7">
        <v>78.790621889177899</v>
      </c>
      <c r="BE239" s="7">
        <v>79.072579336020596</v>
      </c>
      <c r="BF239" s="7">
        <v>79.348461278819997</v>
      </c>
      <c r="BG239" s="7">
        <v>79.619246073141298</v>
      </c>
      <c r="BH239" s="7">
        <v>79.883858308595194</v>
      </c>
      <c r="BI239" s="7">
        <v>80.141794741482997</v>
      </c>
      <c r="BJ239" s="7">
        <v>80.394333004754799</v>
      </c>
      <c r="BK239" s="7">
        <v>80.644026668474197</v>
      </c>
      <c r="BL239" s="7">
        <v>80.894349704678106</v>
      </c>
    </row>
    <row r="240" spans="1:64">
      <c r="A240" s="7" t="s">
        <v>70</v>
      </c>
      <c r="B240" s="7" t="s">
        <v>853</v>
      </c>
      <c r="C240" s="7" t="s">
        <v>897</v>
      </c>
      <c r="D240" s="7" t="s">
        <v>898</v>
      </c>
      <c r="E240" s="7">
        <v>10.090999999999999</v>
      </c>
      <c r="F240" s="7">
        <v>10.243</v>
      </c>
      <c r="G240" s="7">
        <v>10.510999999999999</v>
      </c>
      <c r="H240" s="7">
        <v>10.785</v>
      </c>
      <c r="I240" s="7">
        <v>11.066000000000001</v>
      </c>
      <c r="J240" s="7">
        <v>11.353</v>
      </c>
      <c r="K240" s="7">
        <v>11.646000000000001</v>
      </c>
      <c r="L240" s="7">
        <v>11.946</v>
      </c>
      <c r="M240" s="7">
        <v>12.253</v>
      </c>
      <c r="N240" s="7">
        <v>12.566000000000001</v>
      </c>
      <c r="O240" s="7">
        <v>12.885999999999999</v>
      </c>
      <c r="P240" s="7">
        <v>13.212999999999999</v>
      </c>
      <c r="Q240" s="7">
        <v>13.548</v>
      </c>
      <c r="R240" s="7">
        <v>13.888999999999999</v>
      </c>
      <c r="S240" s="7">
        <v>14.237</v>
      </c>
      <c r="T240" s="7">
        <v>14.593</v>
      </c>
      <c r="U240" s="7">
        <v>14.956</v>
      </c>
      <c r="V240" s="7">
        <v>15.326000000000001</v>
      </c>
      <c r="W240" s="7">
        <v>15.704000000000001</v>
      </c>
      <c r="X240" s="7">
        <v>16.088999999999999</v>
      </c>
      <c r="Y240" s="7">
        <v>16.483000000000001</v>
      </c>
      <c r="Z240" s="7">
        <v>16.882999999999999</v>
      </c>
      <c r="AA240" s="7">
        <v>17.291</v>
      </c>
      <c r="AB240" s="7">
        <v>17.707999999999998</v>
      </c>
      <c r="AC240" s="7">
        <v>18.132000000000001</v>
      </c>
      <c r="AD240" s="7">
        <v>18.562999999999999</v>
      </c>
      <c r="AE240" s="7">
        <v>19.003</v>
      </c>
      <c r="AF240" s="7">
        <v>19.451000000000001</v>
      </c>
      <c r="AG240" s="7">
        <v>19.907</v>
      </c>
      <c r="AH240" s="7">
        <v>20.37</v>
      </c>
      <c r="AI240" s="7">
        <v>20.841999999999999</v>
      </c>
      <c r="AJ240" s="7">
        <v>21.215</v>
      </c>
      <c r="AK240" s="7">
        <v>21.54</v>
      </c>
      <c r="AL240" s="7">
        <v>21.867000000000001</v>
      </c>
      <c r="AM240" s="7">
        <v>22.199000000000002</v>
      </c>
      <c r="AN240" s="7">
        <v>22.533999999999999</v>
      </c>
      <c r="AO240" s="7">
        <v>22.873000000000001</v>
      </c>
      <c r="AP240" s="7">
        <v>23.215</v>
      </c>
      <c r="AQ240" s="7">
        <v>23.561</v>
      </c>
      <c r="AR240" s="7">
        <v>23.91</v>
      </c>
      <c r="AS240" s="7">
        <v>24.263000000000002</v>
      </c>
      <c r="AT240" s="7">
        <v>24.619</v>
      </c>
      <c r="AU240" s="7">
        <v>24.978999999999999</v>
      </c>
      <c r="AV240" s="7">
        <v>25.343</v>
      </c>
      <c r="AW240" s="7">
        <v>25.71</v>
      </c>
      <c r="AX240" s="7">
        <v>26.041</v>
      </c>
      <c r="AY240" s="7">
        <v>26.373999999999999</v>
      </c>
      <c r="AZ240" s="7">
        <v>26.709</v>
      </c>
      <c r="BA240" s="7">
        <v>27.047999999999998</v>
      </c>
      <c r="BB240" s="7">
        <v>27.388999999999999</v>
      </c>
      <c r="BC240" s="7">
        <v>27.731999999999999</v>
      </c>
      <c r="BD240" s="7">
        <v>28.079000000000001</v>
      </c>
      <c r="BE240" s="7">
        <v>28.428000000000001</v>
      </c>
      <c r="BF240" s="7">
        <v>28.779</v>
      </c>
      <c r="BG240" s="7">
        <v>29.132999999999999</v>
      </c>
      <c r="BH240" s="7">
        <v>29.49</v>
      </c>
      <c r="BI240" s="7">
        <v>29.85</v>
      </c>
      <c r="BJ240" s="7">
        <v>30.212</v>
      </c>
      <c r="BK240" s="7">
        <v>30.577999999999999</v>
      </c>
      <c r="BL240" s="7">
        <v>30.946999999999999</v>
      </c>
    </row>
    <row r="241" spans="1:64">
      <c r="A241" s="7" t="s">
        <v>854</v>
      </c>
      <c r="B241" s="7" t="s">
        <v>855</v>
      </c>
      <c r="C241" s="7" t="s">
        <v>897</v>
      </c>
      <c r="D241" s="7" t="s">
        <v>898</v>
      </c>
      <c r="E241" s="7">
        <v>33.833941339512897</v>
      </c>
      <c r="F241" s="7">
        <v>34.557613359440403</v>
      </c>
      <c r="G241" s="7">
        <v>35.280814793837202</v>
      </c>
      <c r="H241" s="7">
        <v>36.008574615732797</v>
      </c>
      <c r="I241" s="7">
        <v>36.7476576184309</v>
      </c>
      <c r="J241" s="7">
        <v>37.524089307397396</v>
      </c>
      <c r="K241" s="7">
        <v>38.2563566586904</v>
      </c>
      <c r="L241" s="7">
        <v>38.908149214707898</v>
      </c>
      <c r="M241" s="7">
        <v>39.582664928570502</v>
      </c>
      <c r="N241" s="7">
        <v>40.260380980883298</v>
      </c>
      <c r="O241" s="7">
        <v>40.942235382436699</v>
      </c>
      <c r="P241" s="7">
        <v>41.602865299996097</v>
      </c>
      <c r="Q241" s="7">
        <v>42.2766493314043</v>
      </c>
      <c r="R241" s="7">
        <v>42.949304403219202</v>
      </c>
      <c r="S241" s="7">
        <v>43.5927872143575</v>
      </c>
      <c r="T241" s="7">
        <v>44.226688882394001</v>
      </c>
      <c r="U241" s="7">
        <v>44.846001511003401</v>
      </c>
      <c r="V241" s="7">
        <v>45.405594501218303</v>
      </c>
      <c r="W241" s="7">
        <v>45.9408771386179</v>
      </c>
      <c r="X241" s="7">
        <v>46.466171600688199</v>
      </c>
      <c r="Y241" s="7">
        <v>47.001488645394502</v>
      </c>
      <c r="Z241" s="7">
        <v>47.5407471111794</v>
      </c>
      <c r="AA241" s="7">
        <v>48.074209063961</v>
      </c>
      <c r="AB241" s="7">
        <v>48.6038281907691</v>
      </c>
      <c r="AC241" s="7">
        <v>49.132978948321202</v>
      </c>
      <c r="AD241" s="7">
        <v>49.642548791444803</v>
      </c>
      <c r="AE241" s="7">
        <v>50.1501047054401</v>
      </c>
      <c r="AF241" s="7">
        <v>50.5931799809617</v>
      </c>
      <c r="AG241" s="7">
        <v>50.956371822811299</v>
      </c>
      <c r="AH241" s="7">
        <v>51.291602909654202</v>
      </c>
      <c r="AI241" s="7">
        <v>51.6268601003718</v>
      </c>
      <c r="AJ241" s="7">
        <v>51.961860115167603</v>
      </c>
      <c r="AK241" s="7">
        <v>52.359805559548498</v>
      </c>
      <c r="AL241" s="7">
        <v>52.774997206599203</v>
      </c>
      <c r="AM241" s="7">
        <v>53.183645170181698</v>
      </c>
      <c r="AN241" s="7">
        <v>53.534810819328797</v>
      </c>
      <c r="AO241" s="7">
        <v>53.863921722020699</v>
      </c>
      <c r="AP241" s="7">
        <v>54.195168113515699</v>
      </c>
      <c r="AQ241" s="7">
        <v>54.548869474293198</v>
      </c>
      <c r="AR241" s="7">
        <v>54.9100231525928</v>
      </c>
      <c r="AS241" s="7">
        <v>55.272127103416501</v>
      </c>
      <c r="AT241" s="7">
        <v>55.634972887898499</v>
      </c>
      <c r="AU241" s="7">
        <v>55.999439191892499</v>
      </c>
      <c r="AV241" s="7">
        <v>56.361123998225501</v>
      </c>
      <c r="AW241" s="7">
        <v>56.714790999145798</v>
      </c>
      <c r="AX241" s="7">
        <v>57.097738688546301</v>
      </c>
      <c r="AY241" s="7">
        <v>57.480094533599697</v>
      </c>
      <c r="AZ241" s="7">
        <v>57.831914384252897</v>
      </c>
      <c r="BA241" s="7">
        <v>58.170568918613299</v>
      </c>
      <c r="BB241" s="7">
        <v>58.515029746891898</v>
      </c>
      <c r="BC241" s="7">
        <v>58.877200781410103</v>
      </c>
      <c r="BD241" s="7">
        <v>59.168095936960903</v>
      </c>
      <c r="BE241" s="7">
        <v>59.462657262130399</v>
      </c>
      <c r="BF241" s="7">
        <v>59.765018750870901</v>
      </c>
      <c r="BG241" s="7">
        <v>60.066075946601103</v>
      </c>
      <c r="BH241" s="7">
        <v>60.426337805007698</v>
      </c>
      <c r="BI241" s="7">
        <v>60.766405099666599</v>
      </c>
      <c r="BJ241" s="7">
        <v>61.095448226652103</v>
      </c>
      <c r="BK241" s="7">
        <v>61.414542998284603</v>
      </c>
      <c r="BL241" s="7">
        <v>61.726390465904203</v>
      </c>
    </row>
    <row r="242" spans="1:64">
      <c r="A242" s="7" t="s">
        <v>856</v>
      </c>
      <c r="B242" s="7" t="s">
        <v>857</v>
      </c>
      <c r="C242" s="7" t="s">
        <v>897</v>
      </c>
      <c r="D242" s="7" t="s">
        <v>898</v>
      </c>
      <c r="E242" s="7">
        <v>17.552</v>
      </c>
      <c r="F242" s="7">
        <v>17.928999999999998</v>
      </c>
      <c r="G242" s="7">
        <v>18.312000000000001</v>
      </c>
      <c r="H242" s="7">
        <v>18.701000000000001</v>
      </c>
      <c r="I242" s="7">
        <v>19.097999999999999</v>
      </c>
      <c r="J242" s="7">
        <v>19.498999999999999</v>
      </c>
      <c r="K242" s="7">
        <v>19.908000000000001</v>
      </c>
      <c r="L242" s="7">
        <v>20.097000000000001</v>
      </c>
      <c r="M242" s="7">
        <v>20.126999999999999</v>
      </c>
      <c r="N242" s="7">
        <v>20.157</v>
      </c>
      <c r="O242" s="7">
        <v>20.187000000000001</v>
      </c>
      <c r="P242" s="7">
        <v>20.216999999999999</v>
      </c>
      <c r="Q242" s="7">
        <v>20.247</v>
      </c>
      <c r="R242" s="7">
        <v>20.277000000000001</v>
      </c>
      <c r="S242" s="7">
        <v>20.306999999999999</v>
      </c>
      <c r="T242" s="7">
        <v>20.337</v>
      </c>
      <c r="U242" s="7">
        <v>20.367000000000001</v>
      </c>
      <c r="V242" s="7">
        <v>20.504000000000001</v>
      </c>
      <c r="W242" s="7">
        <v>20.719000000000001</v>
      </c>
      <c r="X242" s="7">
        <v>20.934999999999999</v>
      </c>
      <c r="Y242" s="7">
        <v>21.154</v>
      </c>
      <c r="Z242" s="7">
        <v>21.373000000000001</v>
      </c>
      <c r="AA242" s="7">
        <v>21.594000000000001</v>
      </c>
      <c r="AB242" s="7">
        <v>21.817</v>
      </c>
      <c r="AC242" s="7">
        <v>22.042000000000002</v>
      </c>
      <c r="AD242" s="7">
        <v>22.268000000000001</v>
      </c>
      <c r="AE242" s="7">
        <v>22.495999999999999</v>
      </c>
      <c r="AF242" s="7">
        <v>22.609000000000002</v>
      </c>
      <c r="AG242" s="7">
        <v>22.640999999999998</v>
      </c>
      <c r="AH242" s="7">
        <v>22.672000000000001</v>
      </c>
      <c r="AI242" s="7">
        <v>22.704000000000001</v>
      </c>
      <c r="AJ242" s="7">
        <v>22.736000000000001</v>
      </c>
      <c r="AK242" s="7">
        <v>22.768000000000001</v>
      </c>
      <c r="AL242" s="7">
        <v>22.8</v>
      </c>
      <c r="AM242" s="7">
        <v>22.832000000000001</v>
      </c>
      <c r="AN242" s="7">
        <v>22.864000000000001</v>
      </c>
      <c r="AO242" s="7">
        <v>22.896999999999998</v>
      </c>
      <c r="AP242" s="7">
        <v>22.927</v>
      </c>
      <c r="AQ242" s="7">
        <v>22.954999999999998</v>
      </c>
      <c r="AR242" s="7">
        <v>22.984000000000002</v>
      </c>
      <c r="AS242" s="7">
        <v>23.012</v>
      </c>
      <c r="AT242" s="7">
        <v>23.041</v>
      </c>
      <c r="AU242" s="7">
        <v>23.068999999999999</v>
      </c>
      <c r="AV242" s="7">
        <v>23.097999999999999</v>
      </c>
      <c r="AW242" s="7">
        <v>23.126999999999999</v>
      </c>
      <c r="AX242" s="7">
        <v>23.155000000000001</v>
      </c>
      <c r="AY242" s="7">
        <v>23.184000000000001</v>
      </c>
      <c r="AZ242" s="7">
        <v>23.227</v>
      </c>
      <c r="BA242" s="7">
        <v>23.280999999999999</v>
      </c>
      <c r="BB242" s="7">
        <v>23.335000000000001</v>
      </c>
      <c r="BC242" s="7">
        <v>23.388999999999999</v>
      </c>
      <c r="BD242" s="7">
        <v>23.443000000000001</v>
      </c>
      <c r="BE242" s="7">
        <v>23.434999999999999</v>
      </c>
      <c r="BF242" s="7">
        <v>23.382000000000001</v>
      </c>
      <c r="BG242" s="7">
        <v>23.327999999999999</v>
      </c>
      <c r="BH242" s="7">
        <v>23.274999999999999</v>
      </c>
      <c r="BI242" s="7">
        <v>23.222000000000001</v>
      </c>
      <c r="BJ242" s="7">
        <v>23.169</v>
      </c>
      <c r="BK242" s="7">
        <v>23.131</v>
      </c>
      <c r="BL242" s="7">
        <v>23.106999999999999</v>
      </c>
    </row>
    <row r="243" spans="1:64">
      <c r="A243" s="7" t="s">
        <v>858</v>
      </c>
      <c r="B243" s="7" t="s">
        <v>859</v>
      </c>
      <c r="C243" s="7" t="s">
        <v>897</v>
      </c>
      <c r="D243" s="7" t="s">
        <v>898</v>
      </c>
      <c r="E243" s="7">
        <v>16.743606546631401</v>
      </c>
      <c r="F243" s="7">
        <v>16.875733308281099</v>
      </c>
      <c r="G243" s="7">
        <v>17.063870091306899</v>
      </c>
      <c r="H243" s="7">
        <v>17.253775135547599</v>
      </c>
      <c r="I243" s="7">
        <v>17.445316204526701</v>
      </c>
      <c r="J243" s="7">
        <v>17.636937997028699</v>
      </c>
      <c r="K243" s="7">
        <v>17.830040007510199</v>
      </c>
      <c r="L243" s="7">
        <v>18.025125068795401</v>
      </c>
      <c r="M243" s="7">
        <v>18.223375513353101</v>
      </c>
      <c r="N243" s="7">
        <v>18.426928720206501</v>
      </c>
      <c r="O243" s="7">
        <v>18.637718602026901</v>
      </c>
      <c r="P243" s="7">
        <v>18.880500137496899</v>
      </c>
      <c r="Q243" s="7">
        <v>19.207908053730399</v>
      </c>
      <c r="R243" s="7">
        <v>19.544146596715599</v>
      </c>
      <c r="S243" s="7">
        <v>19.899222334399902</v>
      </c>
      <c r="T243" s="7">
        <v>20.282956125683199</v>
      </c>
      <c r="U243" s="7">
        <v>20.6732328523128</v>
      </c>
      <c r="V243" s="7">
        <v>21.070960967499701</v>
      </c>
      <c r="W243" s="7">
        <v>21.478125588934201</v>
      </c>
      <c r="X243" s="7">
        <v>21.896504597922799</v>
      </c>
      <c r="Y243" s="7">
        <v>22.329414581655801</v>
      </c>
      <c r="Z243" s="7">
        <v>22.709667224254801</v>
      </c>
      <c r="AA243" s="7">
        <v>22.965553246544399</v>
      </c>
      <c r="AB243" s="7">
        <v>23.2242057660151</v>
      </c>
      <c r="AC243" s="7">
        <v>23.485185410182499</v>
      </c>
      <c r="AD243" s="7">
        <v>23.746771668186302</v>
      </c>
      <c r="AE243" s="7">
        <v>24.010104977913102</v>
      </c>
      <c r="AF243" s="7">
        <v>24.2747149692613</v>
      </c>
      <c r="AG243" s="7">
        <v>24.541378085661702</v>
      </c>
      <c r="AH243" s="7">
        <v>24.803034643218901</v>
      </c>
      <c r="AI243" s="7">
        <v>25.064820237908599</v>
      </c>
      <c r="AJ243" s="7">
        <v>25.313857262678798</v>
      </c>
      <c r="AK243" s="7">
        <v>25.535350926776601</v>
      </c>
      <c r="AL243" s="7">
        <v>25.757907931720599</v>
      </c>
      <c r="AM243" s="7">
        <v>25.982979232592601</v>
      </c>
      <c r="AN243" s="7">
        <v>26.210375682172501</v>
      </c>
      <c r="AO243" s="7">
        <v>26.442436416534399</v>
      </c>
      <c r="AP243" s="7">
        <v>26.6776286080751</v>
      </c>
      <c r="AQ243" s="7">
        <v>26.913584438944401</v>
      </c>
      <c r="AR243" s="7">
        <v>27.147057621919298</v>
      </c>
      <c r="AS243" s="7">
        <v>27.3813026238155</v>
      </c>
      <c r="AT243" s="7">
        <v>27.653538562286901</v>
      </c>
      <c r="AU243" s="7">
        <v>27.9916966690005</v>
      </c>
      <c r="AV243" s="7">
        <v>28.332171283397798</v>
      </c>
      <c r="AW243" s="7">
        <v>28.677328693916699</v>
      </c>
      <c r="AX243" s="7">
        <v>29.025864260586701</v>
      </c>
      <c r="AY243" s="7">
        <v>29.3778274891074</v>
      </c>
      <c r="AZ243" s="7">
        <v>29.7336382141307</v>
      </c>
      <c r="BA243" s="7">
        <v>30.092978646812799</v>
      </c>
      <c r="BB243" s="7">
        <v>30.453944787610801</v>
      </c>
      <c r="BC243" s="7">
        <v>30.817367249710699</v>
      </c>
      <c r="BD243" s="7">
        <v>31.1838911739091</v>
      </c>
      <c r="BE243" s="7">
        <v>31.560707264005298</v>
      </c>
      <c r="BF243" s="7">
        <v>31.9444456764314</v>
      </c>
      <c r="BG243" s="7">
        <v>32.3368459178729</v>
      </c>
      <c r="BH243" s="7">
        <v>32.737561291840599</v>
      </c>
      <c r="BI243" s="7">
        <v>33.1463250923278</v>
      </c>
      <c r="BJ243" s="7">
        <v>33.564137140501302</v>
      </c>
      <c r="BK243" s="7">
        <v>33.992361245642698</v>
      </c>
      <c r="BL243" s="7">
        <v>34.431897356929802</v>
      </c>
    </row>
    <row r="244" spans="1:64">
      <c r="A244" s="7" t="s">
        <v>860</v>
      </c>
      <c r="B244" s="7" t="s">
        <v>861</v>
      </c>
      <c r="C244" s="7" t="s">
        <v>897</v>
      </c>
      <c r="D244" s="7" t="s">
        <v>898</v>
      </c>
      <c r="E244" s="7">
        <v>14.6901098150203</v>
      </c>
      <c r="F244" s="7">
        <v>14.9906319366075</v>
      </c>
      <c r="G244" s="7">
        <v>15.296898743284601</v>
      </c>
      <c r="H244" s="7">
        <v>15.6210885767786</v>
      </c>
      <c r="I244" s="7">
        <v>15.960970148067901</v>
      </c>
      <c r="J244" s="7">
        <v>16.3117921860139</v>
      </c>
      <c r="K244" s="7">
        <v>16.658670631249599</v>
      </c>
      <c r="L244" s="7">
        <v>17.014166797785101</v>
      </c>
      <c r="M244" s="7">
        <v>17.379856318428399</v>
      </c>
      <c r="N244" s="7">
        <v>17.7568031113132</v>
      </c>
      <c r="O244" s="7">
        <v>18.125076949331401</v>
      </c>
      <c r="P244" s="7">
        <v>18.529017711066601</v>
      </c>
      <c r="Q244" s="7">
        <v>18.948370686966701</v>
      </c>
      <c r="R244" s="7">
        <v>19.371096638757201</v>
      </c>
      <c r="S244" s="7">
        <v>19.7934812565735</v>
      </c>
      <c r="T244" s="7">
        <v>20.228019498617002</v>
      </c>
      <c r="U244" s="7">
        <v>20.677853525416001</v>
      </c>
      <c r="V244" s="7">
        <v>21.1211512600159</v>
      </c>
      <c r="W244" s="7">
        <v>21.569872868612901</v>
      </c>
      <c r="X244" s="7">
        <v>21.964644683662701</v>
      </c>
      <c r="Y244" s="7">
        <v>22.3394231956763</v>
      </c>
      <c r="Z244" s="7">
        <v>22.767147816640101</v>
      </c>
      <c r="AA244" s="7">
        <v>23.200895217661401</v>
      </c>
      <c r="AB244" s="7">
        <v>23.653165954054</v>
      </c>
      <c r="AC244" s="7">
        <v>24.138009346030199</v>
      </c>
      <c r="AD244" s="7">
        <v>24.660597584097399</v>
      </c>
      <c r="AE244" s="7">
        <v>25.199041419690499</v>
      </c>
      <c r="AF244" s="7">
        <v>25.735028912422599</v>
      </c>
      <c r="AG244" s="7">
        <v>26.272088537021101</v>
      </c>
      <c r="AH244" s="7">
        <v>26.805680763959401</v>
      </c>
      <c r="AI244" s="7">
        <v>27.3640811686932</v>
      </c>
      <c r="AJ244" s="7">
        <v>27.842323327260399</v>
      </c>
      <c r="AK244" s="7">
        <v>28.311255857401601</v>
      </c>
      <c r="AL244" s="7">
        <v>28.7667638462162</v>
      </c>
      <c r="AM244" s="7">
        <v>29.165808395174398</v>
      </c>
      <c r="AN244" s="7">
        <v>29.543268001510199</v>
      </c>
      <c r="AO244" s="7">
        <v>29.910347756414701</v>
      </c>
      <c r="AP244" s="7">
        <v>30.2796806227445</v>
      </c>
      <c r="AQ244" s="7">
        <v>30.6368055126696</v>
      </c>
      <c r="AR244" s="7">
        <v>30.9935112098694</v>
      </c>
      <c r="AS244" s="7">
        <v>31.353649205149999</v>
      </c>
      <c r="AT244" s="7">
        <v>31.780327511563101</v>
      </c>
      <c r="AU244" s="7">
        <v>32.2203617286156</v>
      </c>
      <c r="AV244" s="7">
        <v>32.665130475915099</v>
      </c>
      <c r="AW244" s="7">
        <v>33.115687618679502</v>
      </c>
      <c r="AX244" s="7">
        <v>33.579255816538698</v>
      </c>
      <c r="AY244" s="7">
        <v>34.039391001768102</v>
      </c>
      <c r="AZ244" s="7">
        <v>34.458102372616203</v>
      </c>
      <c r="BA244" s="7">
        <v>34.965593138101497</v>
      </c>
      <c r="BB244" s="7">
        <v>35.478037720363403</v>
      </c>
      <c r="BC244" s="7">
        <v>35.998382693893099</v>
      </c>
      <c r="BD244" s="7">
        <v>36.523855617980303</v>
      </c>
      <c r="BE244" s="7">
        <v>37.037229334802397</v>
      </c>
      <c r="BF244" s="7">
        <v>37.551112630095702</v>
      </c>
      <c r="BG244" s="7">
        <v>38.069104030466903</v>
      </c>
      <c r="BH244" s="7">
        <v>38.591072736246304</v>
      </c>
      <c r="BI244" s="7">
        <v>39.116164613193199</v>
      </c>
      <c r="BJ244" s="7">
        <v>39.6446620067182</v>
      </c>
      <c r="BK244" s="7">
        <v>40.176823372951503</v>
      </c>
      <c r="BL244" s="7">
        <v>40.712778795305198</v>
      </c>
    </row>
    <row r="245" spans="1:64">
      <c r="A245" s="7" t="s">
        <v>172</v>
      </c>
      <c r="B245" s="7" t="s">
        <v>862</v>
      </c>
      <c r="C245" s="7" t="s">
        <v>897</v>
      </c>
      <c r="D245" s="7" t="s">
        <v>898</v>
      </c>
      <c r="E245" s="7">
        <v>34.155000000000001</v>
      </c>
      <c r="F245" s="7">
        <v>35.003999999999998</v>
      </c>
      <c r="G245" s="7">
        <v>35.863999999999997</v>
      </c>
      <c r="H245" s="7">
        <v>36.734000000000002</v>
      </c>
      <c r="I245" s="7">
        <v>37.613</v>
      </c>
      <c r="J245" s="7">
        <v>38.497999999999998</v>
      </c>
      <c r="K245" s="7">
        <v>39.392000000000003</v>
      </c>
      <c r="L245" s="7">
        <v>40.293999999999997</v>
      </c>
      <c r="M245" s="7">
        <v>41.203000000000003</v>
      </c>
      <c r="N245" s="7">
        <v>42.115000000000002</v>
      </c>
      <c r="O245" s="7">
        <v>43.034999999999997</v>
      </c>
      <c r="P245" s="7">
        <v>43.959000000000003</v>
      </c>
      <c r="Q245" s="7">
        <v>44.887999999999998</v>
      </c>
      <c r="R245" s="7">
        <v>45.819000000000003</v>
      </c>
      <c r="S245" s="7">
        <v>46.753999999999998</v>
      </c>
      <c r="T245" s="7">
        <v>47.691000000000003</v>
      </c>
      <c r="U245" s="7">
        <v>48.631</v>
      </c>
      <c r="V245" s="7">
        <v>49.57</v>
      </c>
      <c r="W245" s="7">
        <v>50.51</v>
      </c>
      <c r="X245" s="7">
        <v>51.448999999999998</v>
      </c>
      <c r="Y245" s="7">
        <v>52.283999999999999</v>
      </c>
      <c r="Z245" s="7">
        <v>52.468000000000004</v>
      </c>
      <c r="AA245" s="7">
        <v>52.652999999999999</v>
      </c>
      <c r="AB245" s="7">
        <v>52.837000000000003</v>
      </c>
      <c r="AC245" s="7">
        <v>53.021000000000001</v>
      </c>
      <c r="AD245" s="7">
        <v>53.204999999999998</v>
      </c>
      <c r="AE245" s="7">
        <v>53.389000000000003</v>
      </c>
      <c r="AF245" s="7">
        <v>53.573</v>
      </c>
      <c r="AG245" s="7">
        <v>53.756999999999998</v>
      </c>
      <c r="AH245" s="7">
        <v>53.941000000000003</v>
      </c>
      <c r="AI245" s="7">
        <v>54.124000000000002</v>
      </c>
      <c r="AJ245" s="7">
        <v>54.308</v>
      </c>
      <c r="AK245" s="7">
        <v>54.491</v>
      </c>
      <c r="AL245" s="7">
        <v>54.673999999999999</v>
      </c>
      <c r="AM245" s="7">
        <v>54.856999999999999</v>
      </c>
      <c r="AN245" s="7">
        <v>55.04</v>
      </c>
      <c r="AO245" s="7">
        <v>55.223999999999997</v>
      </c>
      <c r="AP245" s="7">
        <v>55.405999999999999</v>
      </c>
      <c r="AQ245" s="7">
        <v>55.588999999999999</v>
      </c>
      <c r="AR245" s="7">
        <v>55.771000000000001</v>
      </c>
      <c r="AS245" s="7">
        <v>55.905000000000001</v>
      </c>
      <c r="AT245" s="7">
        <v>55.718000000000004</v>
      </c>
      <c r="AU245" s="7">
        <v>55.53</v>
      </c>
      <c r="AV245" s="7">
        <v>55.343000000000004</v>
      </c>
      <c r="AW245" s="7">
        <v>55.155000000000001</v>
      </c>
      <c r="AX245" s="7">
        <v>54.966999999999999</v>
      </c>
      <c r="AY245" s="7">
        <v>54.779000000000003</v>
      </c>
      <c r="AZ245" s="7">
        <v>54.59</v>
      </c>
      <c r="BA245" s="7">
        <v>54.402000000000001</v>
      </c>
      <c r="BB245" s="7">
        <v>54.213000000000001</v>
      </c>
      <c r="BC245" s="7">
        <v>54.024999999999999</v>
      </c>
      <c r="BD245" s="7">
        <v>53.835999999999999</v>
      </c>
      <c r="BE245" s="7">
        <v>53.670999999999999</v>
      </c>
      <c r="BF245" s="7">
        <v>53.53</v>
      </c>
      <c r="BG245" s="7">
        <v>53.412999999999997</v>
      </c>
      <c r="BH245" s="7">
        <v>53.319000000000003</v>
      </c>
      <c r="BI245" s="7">
        <v>53.25</v>
      </c>
      <c r="BJ245" s="7">
        <v>53.204999999999998</v>
      </c>
      <c r="BK245" s="7">
        <v>53.183999999999997</v>
      </c>
      <c r="BL245" s="7">
        <v>53.186999999999998</v>
      </c>
    </row>
    <row r="246" spans="1:64">
      <c r="A246" s="7" t="s">
        <v>338</v>
      </c>
      <c r="B246" s="7" t="s">
        <v>863</v>
      </c>
      <c r="C246" s="7" t="s">
        <v>897</v>
      </c>
      <c r="D246" s="7" t="s">
        <v>898</v>
      </c>
      <c r="E246" s="7">
        <v>37.511000000000003</v>
      </c>
      <c r="F246" s="7">
        <v>37.950000000000003</v>
      </c>
      <c r="G246" s="7">
        <v>38.390999999999998</v>
      </c>
      <c r="H246" s="7">
        <v>38.832999999999998</v>
      </c>
      <c r="I246" s="7">
        <v>39.279000000000003</v>
      </c>
      <c r="J246" s="7">
        <v>39.723999999999997</v>
      </c>
      <c r="K246" s="7">
        <v>40.229999999999997</v>
      </c>
      <c r="L246" s="7">
        <v>41.036000000000001</v>
      </c>
      <c r="M246" s="7">
        <v>41.847999999999999</v>
      </c>
      <c r="N246" s="7">
        <v>42.661999999999999</v>
      </c>
      <c r="O246" s="7">
        <v>43.481999999999999</v>
      </c>
      <c r="P246" s="7">
        <v>44.305</v>
      </c>
      <c r="Q246" s="7">
        <v>45.131999999999998</v>
      </c>
      <c r="R246" s="7">
        <v>45.959000000000003</v>
      </c>
      <c r="S246" s="7">
        <v>46.79</v>
      </c>
      <c r="T246" s="7">
        <v>47.588000000000001</v>
      </c>
      <c r="U246" s="7">
        <v>48.183999999999997</v>
      </c>
      <c r="V246" s="7">
        <v>48.779000000000003</v>
      </c>
      <c r="W246" s="7">
        <v>49.375</v>
      </c>
      <c r="X246" s="7">
        <v>49.972000000000001</v>
      </c>
      <c r="Y246" s="7">
        <v>50.569000000000003</v>
      </c>
      <c r="Z246" s="7">
        <v>51.164000000000001</v>
      </c>
      <c r="AA246" s="7">
        <v>51.76</v>
      </c>
      <c r="AB246" s="7">
        <v>52.356000000000002</v>
      </c>
      <c r="AC246" s="7">
        <v>53.011000000000003</v>
      </c>
      <c r="AD246" s="7">
        <v>53.838999999999999</v>
      </c>
      <c r="AE246" s="7">
        <v>54.667000000000002</v>
      </c>
      <c r="AF246" s="7">
        <v>55.491</v>
      </c>
      <c r="AG246" s="7">
        <v>56.314</v>
      </c>
      <c r="AH246" s="7">
        <v>57.131</v>
      </c>
      <c r="AI246" s="7">
        <v>57.945999999999998</v>
      </c>
      <c r="AJ246" s="7">
        <v>58.756</v>
      </c>
      <c r="AK246" s="7">
        <v>59.561999999999998</v>
      </c>
      <c r="AL246" s="7">
        <v>60.362000000000002</v>
      </c>
      <c r="AM246" s="7">
        <v>61.078000000000003</v>
      </c>
      <c r="AN246" s="7">
        <v>61.473999999999997</v>
      </c>
      <c r="AO246" s="7">
        <v>61.87</v>
      </c>
      <c r="AP246" s="7">
        <v>62.262</v>
      </c>
      <c r="AQ246" s="7">
        <v>62.652999999999999</v>
      </c>
      <c r="AR246" s="7">
        <v>63.042999999999999</v>
      </c>
      <c r="AS246" s="7">
        <v>63.432000000000002</v>
      </c>
      <c r="AT246" s="7">
        <v>63.817999999999998</v>
      </c>
      <c r="AU246" s="7">
        <v>64.201999999999998</v>
      </c>
      <c r="AV246" s="7">
        <v>64.584999999999994</v>
      </c>
      <c r="AW246" s="7">
        <v>64.95</v>
      </c>
      <c r="AX246" s="7">
        <v>65.236999999999995</v>
      </c>
      <c r="AY246" s="7">
        <v>65.524000000000001</v>
      </c>
      <c r="AZ246" s="7">
        <v>65.808999999999997</v>
      </c>
      <c r="BA246" s="7">
        <v>66.093000000000004</v>
      </c>
      <c r="BB246" s="7">
        <v>66.376000000000005</v>
      </c>
      <c r="BC246" s="7">
        <v>66.656999999999996</v>
      </c>
      <c r="BD246" s="7">
        <v>66.938000000000002</v>
      </c>
      <c r="BE246" s="7">
        <v>67.218000000000004</v>
      </c>
      <c r="BF246" s="7">
        <v>67.495000000000005</v>
      </c>
      <c r="BG246" s="7">
        <v>67.772000000000006</v>
      </c>
      <c r="BH246" s="7">
        <v>68.055999999999997</v>
      </c>
      <c r="BI246" s="7">
        <v>68.346000000000004</v>
      </c>
      <c r="BJ246" s="7">
        <v>68.641999999999996</v>
      </c>
      <c r="BK246" s="7">
        <v>68.944999999999993</v>
      </c>
      <c r="BL246" s="7">
        <v>69.254000000000005</v>
      </c>
    </row>
    <row r="247" spans="1:64">
      <c r="A247" s="7" t="s">
        <v>436</v>
      </c>
      <c r="B247" s="7" t="s">
        <v>864</v>
      </c>
      <c r="C247" s="7" t="s">
        <v>897</v>
      </c>
      <c r="D247" s="7" t="s">
        <v>898</v>
      </c>
      <c r="E247" s="7">
        <v>31.515000000000001</v>
      </c>
      <c r="F247" s="7">
        <v>32.064</v>
      </c>
      <c r="G247" s="7">
        <v>32.597999999999999</v>
      </c>
      <c r="H247" s="7">
        <v>33.137</v>
      </c>
      <c r="I247" s="7">
        <v>33.68</v>
      </c>
      <c r="J247" s="7">
        <v>34.226999999999997</v>
      </c>
      <c r="K247" s="7">
        <v>34.948999999999998</v>
      </c>
      <c r="L247" s="7">
        <v>35.759</v>
      </c>
      <c r="M247" s="7">
        <v>36.576999999999998</v>
      </c>
      <c r="N247" s="7">
        <v>37.401000000000003</v>
      </c>
      <c r="O247" s="7">
        <v>38.234000000000002</v>
      </c>
      <c r="P247" s="7">
        <v>38.945</v>
      </c>
      <c r="Q247" s="7">
        <v>39.6</v>
      </c>
      <c r="R247" s="7">
        <v>40.258000000000003</v>
      </c>
      <c r="S247" s="7">
        <v>40.92</v>
      </c>
      <c r="T247" s="7">
        <v>41.585999999999999</v>
      </c>
      <c r="U247" s="7">
        <v>42.087000000000003</v>
      </c>
      <c r="V247" s="7">
        <v>42.508000000000003</v>
      </c>
      <c r="W247" s="7">
        <v>42.930999999999997</v>
      </c>
      <c r="X247" s="7">
        <v>43.354999999999997</v>
      </c>
      <c r="Y247" s="7">
        <v>43.78</v>
      </c>
      <c r="Z247" s="7">
        <v>45.189</v>
      </c>
      <c r="AA247" s="7">
        <v>46.997</v>
      </c>
      <c r="AB247" s="7">
        <v>48.811999999999998</v>
      </c>
      <c r="AC247" s="7">
        <v>50.634</v>
      </c>
      <c r="AD247" s="7">
        <v>52.448</v>
      </c>
      <c r="AE247" s="7">
        <v>53.93</v>
      </c>
      <c r="AF247" s="7">
        <v>55.261000000000003</v>
      </c>
      <c r="AG247" s="7">
        <v>56.587000000000003</v>
      </c>
      <c r="AH247" s="7">
        <v>57.899000000000001</v>
      </c>
      <c r="AI247" s="7">
        <v>59.203000000000003</v>
      </c>
      <c r="AJ247" s="7">
        <v>59.975999999999999</v>
      </c>
      <c r="AK247" s="7">
        <v>60.518000000000001</v>
      </c>
      <c r="AL247" s="7">
        <v>61.055</v>
      </c>
      <c r="AM247" s="7">
        <v>61.59</v>
      </c>
      <c r="AN247" s="7">
        <v>62.122999999999998</v>
      </c>
      <c r="AO247" s="7">
        <v>62.652999999999999</v>
      </c>
      <c r="AP247" s="7">
        <v>63.179000000000002</v>
      </c>
      <c r="AQ247" s="7">
        <v>63.703000000000003</v>
      </c>
      <c r="AR247" s="7">
        <v>64.222999999999999</v>
      </c>
      <c r="AS247" s="7">
        <v>64.741</v>
      </c>
      <c r="AT247" s="7">
        <v>65.34</v>
      </c>
      <c r="AU247" s="7">
        <v>65.974000000000004</v>
      </c>
      <c r="AV247" s="7">
        <v>66.602000000000004</v>
      </c>
      <c r="AW247" s="7">
        <v>67.224999999999994</v>
      </c>
      <c r="AX247" s="7">
        <v>67.84</v>
      </c>
      <c r="AY247" s="7">
        <v>68.45</v>
      </c>
      <c r="AZ247" s="7">
        <v>69.052999999999997</v>
      </c>
      <c r="BA247" s="7">
        <v>69.650999999999996</v>
      </c>
      <c r="BB247" s="7">
        <v>70.241</v>
      </c>
      <c r="BC247" s="7">
        <v>70.825000000000003</v>
      </c>
      <c r="BD247" s="7">
        <v>71.402000000000001</v>
      </c>
      <c r="BE247" s="7">
        <v>71.974000000000004</v>
      </c>
      <c r="BF247" s="7">
        <v>72.531000000000006</v>
      </c>
      <c r="BG247" s="7">
        <v>73.076999999999998</v>
      </c>
      <c r="BH247" s="7">
        <v>73.611000000000004</v>
      </c>
      <c r="BI247" s="7">
        <v>74.134</v>
      </c>
      <c r="BJ247" s="7">
        <v>74.644000000000005</v>
      </c>
      <c r="BK247" s="7">
        <v>75.143000000000001</v>
      </c>
      <c r="BL247" s="7">
        <v>75.63</v>
      </c>
    </row>
    <row r="248" spans="1:64">
      <c r="A248" s="7" t="s">
        <v>865</v>
      </c>
      <c r="B248" s="7" t="s">
        <v>866</v>
      </c>
      <c r="C248" s="7" t="s">
        <v>897</v>
      </c>
      <c r="D248" s="7" t="s">
        <v>898</v>
      </c>
      <c r="E248" s="7">
        <v>15.895</v>
      </c>
      <c r="F248" s="7">
        <v>16.443999999999999</v>
      </c>
      <c r="G248" s="7">
        <v>17.007999999999999</v>
      </c>
      <c r="H248" s="7">
        <v>17.587</v>
      </c>
      <c r="I248" s="7">
        <v>18.183</v>
      </c>
      <c r="J248" s="7">
        <v>18.792999999999999</v>
      </c>
      <c r="K248" s="7">
        <v>19.419</v>
      </c>
      <c r="L248" s="7">
        <v>20.061</v>
      </c>
      <c r="M248" s="7">
        <v>20.719000000000001</v>
      </c>
      <c r="N248" s="7">
        <v>21.391999999999999</v>
      </c>
      <c r="O248" s="7">
        <v>22.081</v>
      </c>
      <c r="P248" s="7">
        <v>22.786000000000001</v>
      </c>
      <c r="Q248" s="7">
        <v>23.507000000000001</v>
      </c>
      <c r="R248" s="7">
        <v>24.242000000000001</v>
      </c>
      <c r="S248" s="7">
        <v>24.994</v>
      </c>
      <c r="T248" s="7">
        <v>25.760999999999999</v>
      </c>
      <c r="U248" s="7">
        <v>26.545000000000002</v>
      </c>
      <c r="V248" s="7">
        <v>27.341000000000001</v>
      </c>
      <c r="W248" s="7">
        <v>28.152999999999999</v>
      </c>
      <c r="X248" s="7">
        <v>28.98</v>
      </c>
      <c r="Y248" s="7">
        <v>29.821999999999999</v>
      </c>
      <c r="Z248" s="7">
        <v>30.675000000000001</v>
      </c>
      <c r="AA248" s="7">
        <v>31.544</v>
      </c>
      <c r="AB248" s="7">
        <v>32.424999999999997</v>
      </c>
      <c r="AC248" s="7">
        <v>33.32</v>
      </c>
      <c r="AD248" s="7">
        <v>34.250999999999998</v>
      </c>
      <c r="AE248" s="7">
        <v>35.496000000000002</v>
      </c>
      <c r="AF248" s="7">
        <v>36.762</v>
      </c>
      <c r="AG248" s="7">
        <v>38.046999999999997</v>
      </c>
      <c r="AH248" s="7">
        <v>39.345999999999997</v>
      </c>
      <c r="AI248" s="7">
        <v>40.661000000000001</v>
      </c>
      <c r="AJ248" s="7">
        <v>41.991</v>
      </c>
      <c r="AK248" s="7">
        <v>42.750999999999998</v>
      </c>
      <c r="AL248" s="7">
        <v>43.155999999999999</v>
      </c>
      <c r="AM248" s="7">
        <v>43.563000000000002</v>
      </c>
      <c r="AN248" s="7">
        <v>43.97</v>
      </c>
      <c r="AO248" s="7">
        <v>44.378999999999998</v>
      </c>
      <c r="AP248" s="7">
        <v>44.786999999999999</v>
      </c>
      <c r="AQ248" s="7">
        <v>45.197000000000003</v>
      </c>
      <c r="AR248" s="7">
        <v>45.606999999999999</v>
      </c>
      <c r="AS248" s="7">
        <v>46.018000000000001</v>
      </c>
      <c r="AT248" s="7">
        <v>46.429000000000002</v>
      </c>
      <c r="AU248" s="7">
        <v>46.841000000000001</v>
      </c>
      <c r="AV248" s="7">
        <v>47.655999999999999</v>
      </c>
      <c r="AW248" s="7">
        <v>48.677999999999997</v>
      </c>
      <c r="AX248" s="7">
        <v>49.698999999999998</v>
      </c>
      <c r="AY248" s="7">
        <v>50.720999999999997</v>
      </c>
      <c r="AZ248" s="7">
        <v>51.743000000000002</v>
      </c>
      <c r="BA248" s="7">
        <v>52.765000000000001</v>
      </c>
      <c r="BB248" s="7">
        <v>53.781999999999996</v>
      </c>
      <c r="BC248" s="7">
        <v>54.795999999999999</v>
      </c>
      <c r="BD248" s="7">
        <v>55.807000000000002</v>
      </c>
      <c r="BE248" s="7">
        <v>56.814999999999998</v>
      </c>
      <c r="BF248" s="7">
        <v>57.814</v>
      </c>
      <c r="BG248" s="7">
        <v>58.786000000000001</v>
      </c>
      <c r="BH248" s="7">
        <v>59.73</v>
      </c>
      <c r="BI248" s="7">
        <v>60.645000000000003</v>
      </c>
      <c r="BJ248" s="7">
        <v>61.53</v>
      </c>
      <c r="BK248" s="7">
        <v>62.387</v>
      </c>
      <c r="BL248" s="7">
        <v>63.215000000000003</v>
      </c>
    </row>
    <row r="249" spans="1:64">
      <c r="A249" s="7" t="s">
        <v>867</v>
      </c>
      <c r="B249" s="7" t="s">
        <v>868</v>
      </c>
      <c r="C249" s="7" t="s">
        <v>897</v>
      </c>
      <c r="D249" s="7" t="s">
        <v>898</v>
      </c>
      <c r="E249" s="7">
        <v>5.2460000000000004</v>
      </c>
      <c r="F249" s="7">
        <v>5.3940000000000001</v>
      </c>
      <c r="G249" s="7">
        <v>5.5469999999999997</v>
      </c>
      <c r="H249" s="7">
        <v>5.7039999999999997</v>
      </c>
      <c r="I249" s="7">
        <v>5.8650000000000002</v>
      </c>
      <c r="J249" s="7">
        <v>6.03</v>
      </c>
      <c r="K249" s="7">
        <v>6.1989999999999998</v>
      </c>
      <c r="L249" s="7">
        <v>6.3730000000000002</v>
      </c>
      <c r="M249" s="7">
        <v>6.8040000000000003</v>
      </c>
      <c r="N249" s="7">
        <v>7.3109999999999999</v>
      </c>
      <c r="O249" s="7">
        <v>7.8520000000000003</v>
      </c>
      <c r="P249" s="7">
        <v>8.4309999999999992</v>
      </c>
      <c r="Q249" s="7">
        <v>9.048</v>
      </c>
      <c r="R249" s="7">
        <v>9.7040000000000006</v>
      </c>
      <c r="S249" s="7">
        <v>10.403</v>
      </c>
      <c r="T249" s="7">
        <v>11.146000000000001</v>
      </c>
      <c r="U249" s="7">
        <v>11.936999999999999</v>
      </c>
      <c r="V249" s="7">
        <v>12.773</v>
      </c>
      <c r="W249" s="7">
        <v>13.659000000000001</v>
      </c>
      <c r="X249" s="7">
        <v>14.141</v>
      </c>
      <c r="Y249" s="7">
        <v>14.555</v>
      </c>
      <c r="Z249" s="7">
        <v>14.976000000000001</v>
      </c>
      <c r="AA249" s="7">
        <v>15.409000000000001</v>
      </c>
      <c r="AB249" s="7">
        <v>15.851000000000001</v>
      </c>
      <c r="AC249" s="7">
        <v>16.305</v>
      </c>
      <c r="AD249" s="7">
        <v>16.766999999999999</v>
      </c>
      <c r="AE249" s="7">
        <v>17.241</v>
      </c>
      <c r="AF249" s="7">
        <v>17.725000000000001</v>
      </c>
      <c r="AG249" s="7">
        <v>18.221</v>
      </c>
      <c r="AH249" s="7">
        <v>18.565000000000001</v>
      </c>
      <c r="AI249" s="7">
        <v>18.884</v>
      </c>
      <c r="AJ249" s="7">
        <v>19.207999999999998</v>
      </c>
      <c r="AK249" s="7">
        <v>19.536000000000001</v>
      </c>
      <c r="AL249" s="7">
        <v>19.867000000000001</v>
      </c>
      <c r="AM249" s="7">
        <v>20.202999999999999</v>
      </c>
      <c r="AN249" s="7">
        <v>20.542999999999999</v>
      </c>
      <c r="AO249" s="7">
        <v>20.888000000000002</v>
      </c>
      <c r="AP249" s="7">
        <v>21.236999999999998</v>
      </c>
      <c r="AQ249" s="7">
        <v>21.59</v>
      </c>
      <c r="AR249" s="7">
        <v>21.946999999999999</v>
      </c>
      <c r="AS249" s="7">
        <v>22.309000000000001</v>
      </c>
      <c r="AT249" s="7">
        <v>22.673999999999999</v>
      </c>
      <c r="AU249" s="7">
        <v>23.044</v>
      </c>
      <c r="AV249" s="7">
        <v>23.611000000000001</v>
      </c>
      <c r="AW249" s="7">
        <v>24.222999999999999</v>
      </c>
      <c r="AX249" s="7">
        <v>24.844999999999999</v>
      </c>
      <c r="AY249" s="7">
        <v>25.478000000000002</v>
      </c>
      <c r="AZ249" s="7">
        <v>26.120999999999999</v>
      </c>
      <c r="BA249" s="7">
        <v>26.776</v>
      </c>
      <c r="BB249" s="7">
        <v>27.439</v>
      </c>
      <c r="BC249" s="7">
        <v>28.114000000000001</v>
      </c>
      <c r="BD249" s="7">
        <v>28.797999999999998</v>
      </c>
      <c r="BE249" s="7">
        <v>29.492999999999999</v>
      </c>
      <c r="BF249" s="7">
        <v>30.196000000000002</v>
      </c>
      <c r="BG249" s="7">
        <v>30.904</v>
      </c>
      <c r="BH249" s="7">
        <v>31.617000000000001</v>
      </c>
      <c r="BI249" s="7">
        <v>32.332999999999998</v>
      </c>
      <c r="BJ249" s="7">
        <v>33.052999999999997</v>
      </c>
      <c r="BK249" s="7">
        <v>33.776000000000003</v>
      </c>
      <c r="BL249" s="7">
        <v>34.5</v>
      </c>
    </row>
    <row r="250" spans="1:64">
      <c r="A250" s="7" t="s">
        <v>253</v>
      </c>
      <c r="B250" s="7" t="s">
        <v>869</v>
      </c>
      <c r="C250" s="7" t="s">
        <v>897</v>
      </c>
      <c r="D250" s="7" t="s">
        <v>898</v>
      </c>
      <c r="E250" s="7">
        <v>4.4169999999999998</v>
      </c>
      <c r="F250" s="7">
        <v>4.617</v>
      </c>
      <c r="G250" s="7">
        <v>4.8259999999999996</v>
      </c>
      <c r="H250" s="7">
        <v>5.0449999999999999</v>
      </c>
      <c r="I250" s="7">
        <v>5.2729999999999997</v>
      </c>
      <c r="J250" s="7">
        <v>5.5090000000000003</v>
      </c>
      <c r="K250" s="7">
        <v>5.7569999999999997</v>
      </c>
      <c r="L250" s="7">
        <v>6.0140000000000002</v>
      </c>
      <c r="M250" s="7">
        <v>6.2830000000000004</v>
      </c>
      <c r="N250" s="7">
        <v>6.5620000000000003</v>
      </c>
      <c r="O250" s="7">
        <v>6.6639999999999997</v>
      </c>
      <c r="P250" s="7">
        <v>6.7370000000000001</v>
      </c>
      <c r="Q250" s="7">
        <v>6.8120000000000003</v>
      </c>
      <c r="R250" s="7">
        <v>6.8869999999999996</v>
      </c>
      <c r="S250" s="7">
        <v>6.9630000000000001</v>
      </c>
      <c r="T250" s="7">
        <v>7.04</v>
      </c>
      <c r="U250" s="7">
        <v>7.1180000000000003</v>
      </c>
      <c r="V250" s="7">
        <v>7.1970000000000001</v>
      </c>
      <c r="W250" s="7">
        <v>7.2759999999999998</v>
      </c>
      <c r="X250" s="7">
        <v>7.3559999999999999</v>
      </c>
      <c r="Y250" s="7">
        <v>7.5339999999999998</v>
      </c>
      <c r="Z250" s="7">
        <v>7.8339999999999996</v>
      </c>
      <c r="AA250" s="7">
        <v>8.1470000000000002</v>
      </c>
      <c r="AB250" s="7">
        <v>8.4700000000000006</v>
      </c>
      <c r="AC250" s="7">
        <v>8.8049999999999997</v>
      </c>
      <c r="AD250" s="7">
        <v>9.1519999999999992</v>
      </c>
      <c r="AE250" s="7">
        <v>9.5109999999999992</v>
      </c>
      <c r="AF250" s="7">
        <v>9.8819999999999997</v>
      </c>
      <c r="AG250" s="7">
        <v>10.266999999999999</v>
      </c>
      <c r="AH250" s="7">
        <v>10.664999999999999</v>
      </c>
      <c r="AI250" s="7">
        <v>11.076000000000001</v>
      </c>
      <c r="AJ250" s="7">
        <v>11.454000000000001</v>
      </c>
      <c r="AK250" s="7">
        <v>11.79</v>
      </c>
      <c r="AL250" s="7">
        <v>12.132999999999999</v>
      </c>
      <c r="AM250" s="7">
        <v>12.484999999999999</v>
      </c>
      <c r="AN250" s="7">
        <v>12.846</v>
      </c>
      <c r="AO250" s="7">
        <v>13.215999999999999</v>
      </c>
      <c r="AP250" s="7">
        <v>13.593999999999999</v>
      </c>
      <c r="AQ250" s="7">
        <v>13.981999999999999</v>
      </c>
      <c r="AR250" s="7">
        <v>14.379</v>
      </c>
      <c r="AS250" s="7">
        <v>14.786</v>
      </c>
      <c r="AT250" s="7">
        <v>15.201000000000001</v>
      </c>
      <c r="AU250" s="7">
        <v>15.625999999999999</v>
      </c>
      <c r="AV250" s="7">
        <v>16.061</v>
      </c>
      <c r="AW250" s="7">
        <v>16.507000000000001</v>
      </c>
      <c r="AX250" s="7">
        <v>16.96</v>
      </c>
      <c r="AY250" s="7">
        <v>17.425000000000001</v>
      </c>
      <c r="AZ250" s="7">
        <v>17.899000000000001</v>
      </c>
      <c r="BA250" s="7">
        <v>18.384</v>
      </c>
      <c r="BB250" s="7">
        <v>18.878</v>
      </c>
      <c r="BC250" s="7">
        <v>19.382999999999999</v>
      </c>
      <c r="BD250" s="7">
        <v>19.898</v>
      </c>
      <c r="BE250" s="7">
        <v>20.423999999999999</v>
      </c>
      <c r="BF250" s="7">
        <v>20.957999999999998</v>
      </c>
      <c r="BG250" s="7">
        <v>21.504000000000001</v>
      </c>
      <c r="BH250" s="7">
        <v>22.06</v>
      </c>
      <c r="BI250" s="7">
        <v>22.623999999999999</v>
      </c>
      <c r="BJ250" s="7">
        <v>23.196000000000002</v>
      </c>
      <c r="BK250" s="7">
        <v>23.774000000000001</v>
      </c>
      <c r="BL250" s="7">
        <v>24.361000000000001</v>
      </c>
    </row>
    <row r="251" spans="1:64">
      <c r="A251" s="7" t="s">
        <v>417</v>
      </c>
      <c r="B251" s="7" t="s">
        <v>870</v>
      </c>
      <c r="C251" s="7" t="s">
        <v>897</v>
      </c>
      <c r="D251" s="7" t="s">
        <v>898</v>
      </c>
      <c r="E251" s="7">
        <v>46.792000000000002</v>
      </c>
      <c r="F251" s="7">
        <v>47.542000000000002</v>
      </c>
      <c r="G251" s="7">
        <v>48.293999999999997</v>
      </c>
      <c r="H251" s="7">
        <v>49.045999999999999</v>
      </c>
      <c r="I251" s="7">
        <v>49.8</v>
      </c>
      <c r="J251" s="7">
        <v>50.649000000000001</v>
      </c>
      <c r="K251" s="7">
        <v>51.499000000000002</v>
      </c>
      <c r="L251" s="7">
        <v>52.347999999999999</v>
      </c>
      <c r="M251" s="7">
        <v>53.197000000000003</v>
      </c>
      <c r="N251" s="7">
        <v>54.042000000000002</v>
      </c>
      <c r="O251" s="7">
        <v>54.831000000000003</v>
      </c>
      <c r="P251" s="7">
        <v>55.552</v>
      </c>
      <c r="Q251" s="7">
        <v>56.271999999999998</v>
      </c>
      <c r="R251" s="7">
        <v>56.987000000000002</v>
      </c>
      <c r="S251" s="7">
        <v>57.7</v>
      </c>
      <c r="T251" s="7">
        <v>58.389000000000003</v>
      </c>
      <c r="U251" s="7">
        <v>59.075000000000003</v>
      </c>
      <c r="V251" s="7">
        <v>59.756</v>
      </c>
      <c r="W251" s="7">
        <v>60.433999999999997</v>
      </c>
      <c r="X251" s="7">
        <v>61.081000000000003</v>
      </c>
      <c r="Y251" s="7">
        <v>61.692999999999998</v>
      </c>
      <c r="Z251" s="7">
        <v>62.3</v>
      </c>
      <c r="AA251" s="7">
        <v>62.904000000000003</v>
      </c>
      <c r="AB251" s="7">
        <v>63.503999999999998</v>
      </c>
      <c r="AC251" s="7">
        <v>64.099999999999994</v>
      </c>
      <c r="AD251" s="7">
        <v>64.680999999999997</v>
      </c>
      <c r="AE251" s="7">
        <v>65.257999999999996</v>
      </c>
      <c r="AF251" s="7">
        <v>65.83</v>
      </c>
      <c r="AG251" s="7">
        <v>66.399000000000001</v>
      </c>
      <c r="AH251" s="7">
        <v>66.718000000000004</v>
      </c>
      <c r="AI251" s="7">
        <v>66.757000000000005</v>
      </c>
      <c r="AJ251" s="7">
        <v>66.796000000000006</v>
      </c>
      <c r="AK251" s="7">
        <v>66.834999999999994</v>
      </c>
      <c r="AL251" s="7">
        <v>66.873999999999995</v>
      </c>
      <c r="AM251" s="7">
        <v>66.912000000000006</v>
      </c>
      <c r="AN251" s="7">
        <v>66.950999999999993</v>
      </c>
      <c r="AO251" s="7">
        <v>66.989999999999995</v>
      </c>
      <c r="AP251" s="7">
        <v>67.028999999999996</v>
      </c>
      <c r="AQ251" s="7">
        <v>67.066999999999993</v>
      </c>
      <c r="AR251" s="7">
        <v>67.105999999999995</v>
      </c>
      <c r="AS251" s="7">
        <v>67.144999999999996</v>
      </c>
      <c r="AT251" s="7">
        <v>67.183000000000007</v>
      </c>
      <c r="AU251" s="7">
        <v>67.283000000000001</v>
      </c>
      <c r="AV251" s="7">
        <v>67.427000000000007</v>
      </c>
      <c r="AW251" s="7">
        <v>67.596999999999994</v>
      </c>
      <c r="AX251" s="7">
        <v>67.790000000000006</v>
      </c>
      <c r="AY251" s="7">
        <v>67.968999999999994</v>
      </c>
      <c r="AZ251" s="7">
        <v>68.147000000000006</v>
      </c>
      <c r="BA251" s="7">
        <v>68.325000000000003</v>
      </c>
      <c r="BB251" s="7">
        <v>68.501999999999995</v>
      </c>
      <c r="BC251" s="7">
        <v>68.596000000000004</v>
      </c>
      <c r="BD251" s="7">
        <v>68.688999999999993</v>
      </c>
      <c r="BE251" s="7">
        <v>68.781999999999996</v>
      </c>
      <c r="BF251" s="7">
        <v>68.875</v>
      </c>
      <c r="BG251" s="7">
        <v>68.968000000000004</v>
      </c>
      <c r="BH251" s="7">
        <v>69.061000000000007</v>
      </c>
      <c r="BI251" s="7">
        <v>69.153999999999996</v>
      </c>
      <c r="BJ251" s="7">
        <v>69.245999999999995</v>
      </c>
      <c r="BK251" s="7">
        <v>69.352000000000004</v>
      </c>
      <c r="BL251" s="7">
        <v>69.472999999999999</v>
      </c>
    </row>
    <row r="252" spans="1:64">
      <c r="A252" s="7" t="s">
        <v>871</v>
      </c>
      <c r="B252" s="7" t="s">
        <v>872</v>
      </c>
      <c r="C252" s="7" t="s">
        <v>897</v>
      </c>
      <c r="D252" s="7" t="s">
        <v>898</v>
      </c>
      <c r="E252" s="7">
        <v>27.279721625818102</v>
      </c>
      <c r="F252" s="7">
        <v>28.055794978983901</v>
      </c>
      <c r="G252" s="7">
        <v>28.730295763017399</v>
      </c>
      <c r="H252" s="7">
        <v>29.3119481671316</v>
      </c>
      <c r="I252" s="7">
        <v>29.9069576442783</v>
      </c>
      <c r="J252" s="7">
        <v>30.088050384456899</v>
      </c>
      <c r="K252" s="7">
        <v>30.248288656031299</v>
      </c>
      <c r="L252" s="7">
        <v>30.4425370011956</v>
      </c>
      <c r="M252" s="7">
        <v>30.6328126420463</v>
      </c>
      <c r="N252" s="7">
        <v>30.8099670857451</v>
      </c>
      <c r="O252" s="7">
        <v>30.982814753089801</v>
      </c>
      <c r="P252" s="7">
        <v>31.168280079997501</v>
      </c>
      <c r="Q252" s="7">
        <v>31.380406792354702</v>
      </c>
      <c r="R252" s="7">
        <v>31.661765362545001</v>
      </c>
      <c r="S252" s="7">
        <v>32.014008288857603</v>
      </c>
      <c r="T252" s="7">
        <v>32.385991742617101</v>
      </c>
      <c r="U252" s="7">
        <v>32.748979201527703</v>
      </c>
      <c r="V252" s="7">
        <v>33.121915877486003</v>
      </c>
      <c r="W252" s="7">
        <v>33.665818486967297</v>
      </c>
      <c r="X252" s="7">
        <v>34.379033377010202</v>
      </c>
      <c r="Y252" s="7">
        <v>35.098892174491297</v>
      </c>
      <c r="Z252" s="7">
        <v>35.8442419958008</v>
      </c>
      <c r="AA252" s="7">
        <v>36.594817584404502</v>
      </c>
      <c r="AB252" s="7">
        <v>37.270954507256498</v>
      </c>
      <c r="AC252" s="7">
        <v>37.969524429392202</v>
      </c>
      <c r="AD252" s="7">
        <v>38.666251483431402</v>
      </c>
      <c r="AE252" s="7">
        <v>39.350666743503403</v>
      </c>
      <c r="AF252" s="7">
        <v>40.022496201146801</v>
      </c>
      <c r="AG252" s="7">
        <v>40.692393945674901</v>
      </c>
      <c r="AH252" s="7">
        <v>41.348193023536503</v>
      </c>
      <c r="AI252" s="7">
        <v>41.985037826692498</v>
      </c>
      <c r="AJ252" s="7">
        <v>42.6868323050345</v>
      </c>
      <c r="AK252" s="7">
        <v>43.407317505026803</v>
      </c>
      <c r="AL252" s="7">
        <v>44.138913214226299</v>
      </c>
      <c r="AM252" s="7">
        <v>44.881055312849099</v>
      </c>
      <c r="AN252" s="7">
        <v>45.632227045047301</v>
      </c>
      <c r="AO252" s="7">
        <v>46.388471037436503</v>
      </c>
      <c r="AP252" s="7">
        <v>47.151313723573203</v>
      </c>
      <c r="AQ252" s="7">
        <v>47.927372703306801</v>
      </c>
      <c r="AR252" s="7">
        <v>48.7153865175232</v>
      </c>
      <c r="AS252" s="7">
        <v>49.522100927485802</v>
      </c>
      <c r="AT252" s="7">
        <v>50.396208802839801</v>
      </c>
      <c r="AU252" s="7">
        <v>51.3288746377183</v>
      </c>
      <c r="AV252" s="7">
        <v>52.275524055664398</v>
      </c>
      <c r="AW252" s="7">
        <v>53.230742389424996</v>
      </c>
      <c r="AX252" s="7">
        <v>54.189379936212198</v>
      </c>
      <c r="AY252" s="7">
        <v>55.130625398605602</v>
      </c>
      <c r="AZ252" s="7">
        <v>56.062980625188302</v>
      </c>
      <c r="BA252" s="7">
        <v>56.996669691325401</v>
      </c>
      <c r="BB252" s="7">
        <v>57.929067016353201</v>
      </c>
      <c r="BC252" s="7">
        <v>58.861753986014797</v>
      </c>
      <c r="BD252" s="7">
        <v>59.742975756901799</v>
      </c>
      <c r="BE252" s="7">
        <v>60.603304963056097</v>
      </c>
      <c r="BF252" s="7">
        <v>61.4558789034635</v>
      </c>
      <c r="BG252" s="7">
        <v>62.302304768740399</v>
      </c>
      <c r="BH252" s="7">
        <v>63.137913856689998</v>
      </c>
      <c r="BI252" s="7">
        <v>63.9637993418647</v>
      </c>
      <c r="BJ252" s="7">
        <v>64.777274328645902</v>
      </c>
      <c r="BK252" s="7">
        <v>65.573606628608303</v>
      </c>
      <c r="BL252" s="7">
        <v>66.351833473207193</v>
      </c>
    </row>
    <row r="253" spans="1:64">
      <c r="A253" s="7" t="s">
        <v>249</v>
      </c>
      <c r="B253" s="7" t="s">
        <v>873</v>
      </c>
      <c r="C253" s="7" t="s">
        <v>897</v>
      </c>
      <c r="D253" s="7" t="s">
        <v>898</v>
      </c>
      <c r="E253" s="7">
        <v>80.241</v>
      </c>
      <c r="F253" s="7">
        <v>80.462000000000003</v>
      </c>
      <c r="G253" s="7">
        <v>80.680999999999997</v>
      </c>
      <c r="H253" s="7">
        <v>80.899000000000001</v>
      </c>
      <c r="I253" s="7">
        <v>81.114000000000004</v>
      </c>
      <c r="J253" s="7">
        <v>81.328000000000003</v>
      </c>
      <c r="K253" s="7">
        <v>81.539000000000001</v>
      </c>
      <c r="L253" s="7">
        <v>81.748999999999995</v>
      </c>
      <c r="M253" s="7">
        <v>81.957999999999998</v>
      </c>
      <c r="N253" s="7">
        <v>82.164000000000001</v>
      </c>
      <c r="O253" s="7">
        <v>82.367999999999995</v>
      </c>
      <c r="P253" s="7">
        <v>82.57</v>
      </c>
      <c r="Q253" s="7">
        <v>82.771000000000001</v>
      </c>
      <c r="R253" s="7">
        <v>82.97</v>
      </c>
      <c r="S253" s="7">
        <v>83.167000000000002</v>
      </c>
      <c r="T253" s="7">
        <v>83.387</v>
      </c>
      <c r="U253" s="7">
        <v>83.805999999999997</v>
      </c>
      <c r="V253" s="7">
        <v>84.215000000000003</v>
      </c>
      <c r="W253" s="7">
        <v>84.616</v>
      </c>
      <c r="X253" s="7">
        <v>85.009</v>
      </c>
      <c r="Y253" s="7">
        <v>85.394000000000005</v>
      </c>
      <c r="Z253" s="7">
        <v>85.769000000000005</v>
      </c>
      <c r="AA253" s="7">
        <v>86.138000000000005</v>
      </c>
      <c r="AB253" s="7">
        <v>86.498000000000005</v>
      </c>
      <c r="AC253" s="7">
        <v>86.85</v>
      </c>
      <c r="AD253" s="7">
        <v>87.194000000000003</v>
      </c>
      <c r="AE253" s="7">
        <v>87.558000000000007</v>
      </c>
      <c r="AF253" s="7">
        <v>87.926000000000002</v>
      </c>
      <c r="AG253" s="7">
        <v>88.284999999999997</v>
      </c>
      <c r="AH253" s="7">
        <v>88.632999999999996</v>
      </c>
      <c r="AI253" s="7">
        <v>88.972999999999999</v>
      </c>
      <c r="AJ253" s="7">
        <v>89.304000000000002</v>
      </c>
      <c r="AK253" s="7">
        <v>89.626999999999995</v>
      </c>
      <c r="AL253" s="7">
        <v>89.94</v>
      </c>
      <c r="AM253" s="7">
        <v>90.245000000000005</v>
      </c>
      <c r="AN253" s="7">
        <v>90.542000000000002</v>
      </c>
      <c r="AO253" s="7">
        <v>90.834999999999994</v>
      </c>
      <c r="AP253" s="7">
        <v>91.147000000000006</v>
      </c>
      <c r="AQ253" s="7">
        <v>91.45</v>
      </c>
      <c r="AR253" s="7">
        <v>91.742999999999995</v>
      </c>
      <c r="AS253" s="7">
        <v>92.028000000000006</v>
      </c>
      <c r="AT253" s="7">
        <v>92.302999999999997</v>
      </c>
      <c r="AU253" s="7">
        <v>92.569000000000003</v>
      </c>
      <c r="AV253" s="7">
        <v>92.828000000000003</v>
      </c>
      <c r="AW253" s="7">
        <v>93.078000000000003</v>
      </c>
      <c r="AX253" s="7">
        <v>93.319000000000003</v>
      </c>
      <c r="AY253" s="7">
        <v>93.552999999999997</v>
      </c>
      <c r="AZ253" s="7">
        <v>93.778999999999996</v>
      </c>
      <c r="BA253" s="7">
        <v>93.998000000000005</v>
      </c>
      <c r="BB253" s="7">
        <v>94.209000000000003</v>
      </c>
      <c r="BC253" s="7">
        <v>94.414000000000001</v>
      </c>
      <c r="BD253" s="7">
        <v>94.611999999999995</v>
      </c>
      <c r="BE253" s="7">
        <v>94.739000000000004</v>
      </c>
      <c r="BF253" s="7">
        <v>94.843000000000004</v>
      </c>
      <c r="BG253" s="7">
        <v>94.944999999999993</v>
      </c>
      <c r="BH253" s="7">
        <v>95.045000000000002</v>
      </c>
      <c r="BI253" s="7">
        <v>95.144000000000005</v>
      </c>
      <c r="BJ253" s="7">
        <v>95.24</v>
      </c>
      <c r="BK253" s="7">
        <v>95.334000000000003</v>
      </c>
      <c r="BL253" s="7">
        <v>95.426000000000002</v>
      </c>
    </row>
    <row r="254" spans="1:64">
      <c r="A254" s="40" t="s">
        <v>452</v>
      </c>
      <c r="B254" s="7" t="s">
        <v>452</v>
      </c>
      <c r="C254" s="7" t="s">
        <v>897</v>
      </c>
      <c r="D254" s="7" t="s">
        <v>898</v>
      </c>
      <c r="E254" s="7">
        <v>69.995999999999995</v>
      </c>
      <c r="F254" s="7">
        <v>70.376999999999995</v>
      </c>
      <c r="G254" s="7">
        <v>70.757000000000005</v>
      </c>
      <c r="H254" s="7">
        <v>71.134</v>
      </c>
      <c r="I254" s="7">
        <v>71.507999999999996</v>
      </c>
      <c r="J254" s="7">
        <v>71.879000000000005</v>
      </c>
      <c r="K254" s="7">
        <v>72.247</v>
      </c>
      <c r="L254" s="7">
        <v>72.611999999999995</v>
      </c>
      <c r="M254" s="7">
        <v>72.974000000000004</v>
      </c>
      <c r="N254" s="7">
        <v>73.332999999999998</v>
      </c>
      <c r="O254" s="7">
        <v>73.602000000000004</v>
      </c>
      <c r="P254" s="7">
        <v>73.613</v>
      </c>
      <c r="Q254" s="7">
        <v>73.623000000000005</v>
      </c>
      <c r="R254" s="7">
        <v>73.632999999999996</v>
      </c>
      <c r="S254" s="7">
        <v>73.643000000000001</v>
      </c>
      <c r="T254" s="7">
        <v>73.653000000000006</v>
      </c>
      <c r="U254" s="7">
        <v>73.662999999999997</v>
      </c>
      <c r="V254" s="7">
        <v>73.673000000000002</v>
      </c>
      <c r="W254" s="7">
        <v>73.682000000000002</v>
      </c>
      <c r="X254" s="7">
        <v>73.691999999999993</v>
      </c>
      <c r="Y254" s="7">
        <v>73.738</v>
      </c>
      <c r="Z254" s="7">
        <v>73.89</v>
      </c>
      <c r="AA254" s="7">
        <v>74.042000000000002</v>
      </c>
      <c r="AB254" s="7">
        <v>74.194000000000003</v>
      </c>
      <c r="AC254" s="7">
        <v>74.343999999999994</v>
      </c>
      <c r="AD254" s="7">
        <v>74.494</v>
      </c>
      <c r="AE254" s="7">
        <v>74.644000000000005</v>
      </c>
      <c r="AF254" s="7">
        <v>74.793000000000006</v>
      </c>
      <c r="AG254" s="7">
        <v>74.941999999999993</v>
      </c>
      <c r="AH254" s="7">
        <v>75.088999999999999</v>
      </c>
      <c r="AI254" s="7">
        <v>75.3</v>
      </c>
      <c r="AJ254" s="7">
        <v>75.700999999999993</v>
      </c>
      <c r="AK254" s="7">
        <v>76.096999999999994</v>
      </c>
      <c r="AL254" s="7">
        <v>76.488</v>
      </c>
      <c r="AM254" s="7">
        <v>76.875</v>
      </c>
      <c r="AN254" s="7">
        <v>77.257000000000005</v>
      </c>
      <c r="AO254" s="7">
        <v>77.635999999999996</v>
      </c>
      <c r="AP254" s="7">
        <v>78.007999999999996</v>
      </c>
      <c r="AQ254" s="7">
        <v>78.376999999999995</v>
      </c>
      <c r="AR254" s="7">
        <v>78.742000000000004</v>
      </c>
      <c r="AS254" s="7">
        <v>79.057000000000002</v>
      </c>
      <c r="AT254" s="7">
        <v>79.233999999999995</v>
      </c>
      <c r="AU254" s="7">
        <v>79.409000000000006</v>
      </c>
      <c r="AV254" s="7">
        <v>79.582999999999998</v>
      </c>
      <c r="AW254" s="7">
        <v>79.757000000000005</v>
      </c>
      <c r="AX254" s="7">
        <v>79.927999999999997</v>
      </c>
      <c r="AY254" s="7">
        <v>80.099000000000004</v>
      </c>
      <c r="AZ254" s="7">
        <v>80.269000000000005</v>
      </c>
      <c r="BA254" s="7">
        <v>80.438000000000002</v>
      </c>
      <c r="BB254" s="7">
        <v>80.605999999999995</v>
      </c>
      <c r="BC254" s="7">
        <v>80.772000000000006</v>
      </c>
      <c r="BD254" s="7">
        <v>80.944000000000003</v>
      </c>
      <c r="BE254" s="7">
        <v>81.119</v>
      </c>
      <c r="BF254" s="7">
        <v>81.299000000000007</v>
      </c>
      <c r="BG254" s="7">
        <v>81.483000000000004</v>
      </c>
      <c r="BH254" s="7">
        <v>81.671000000000006</v>
      </c>
      <c r="BI254" s="7">
        <v>81.861999999999995</v>
      </c>
      <c r="BJ254" s="7">
        <v>82.058000000000007</v>
      </c>
      <c r="BK254" s="7">
        <v>82.256</v>
      </c>
      <c r="BL254" s="7">
        <v>82.459000000000003</v>
      </c>
    </row>
    <row r="255" spans="1:64">
      <c r="A255" s="7" t="s">
        <v>283</v>
      </c>
      <c r="B255" s="7" t="s">
        <v>874</v>
      </c>
      <c r="C255" s="7" t="s">
        <v>897</v>
      </c>
      <c r="D255" s="7" t="s">
        <v>898</v>
      </c>
      <c r="E255" s="7">
        <v>33.978000000000002</v>
      </c>
      <c r="F255" s="7">
        <v>34.238</v>
      </c>
      <c r="G255" s="7">
        <v>34.5</v>
      </c>
      <c r="H255" s="7">
        <v>34.762</v>
      </c>
      <c r="I255" s="7">
        <v>35.024999999999999</v>
      </c>
      <c r="J255" s="7">
        <v>35.289000000000001</v>
      </c>
      <c r="K255" s="7">
        <v>35.554000000000002</v>
      </c>
      <c r="L255" s="7">
        <v>35.82</v>
      </c>
      <c r="M255" s="7">
        <v>36.087000000000003</v>
      </c>
      <c r="N255" s="7">
        <v>36.353999999999999</v>
      </c>
      <c r="O255" s="7">
        <v>36.713999999999999</v>
      </c>
      <c r="P255" s="7">
        <v>37.183999999999997</v>
      </c>
      <c r="Q255" s="7">
        <v>37.656999999999996</v>
      </c>
      <c r="R255" s="7">
        <v>38.131</v>
      </c>
      <c r="S255" s="7">
        <v>38.607999999999997</v>
      </c>
      <c r="T255" s="7">
        <v>39.087000000000003</v>
      </c>
      <c r="U255" s="7">
        <v>39.567999999999998</v>
      </c>
      <c r="V255" s="7">
        <v>40.051000000000002</v>
      </c>
      <c r="W255" s="7">
        <v>40.536000000000001</v>
      </c>
      <c r="X255" s="7">
        <v>40.793999999999997</v>
      </c>
      <c r="Y255" s="7">
        <v>40.781999999999996</v>
      </c>
      <c r="Z255" s="7">
        <v>40.770000000000003</v>
      </c>
      <c r="AA255" s="7">
        <v>40.758000000000003</v>
      </c>
      <c r="AB255" s="7">
        <v>40.746000000000002</v>
      </c>
      <c r="AC255" s="7">
        <v>40.734000000000002</v>
      </c>
      <c r="AD255" s="7">
        <v>40.722000000000001</v>
      </c>
      <c r="AE255" s="7">
        <v>40.71</v>
      </c>
      <c r="AF255" s="7">
        <v>40.697000000000003</v>
      </c>
      <c r="AG255" s="7">
        <v>40.685000000000002</v>
      </c>
      <c r="AH255" s="7">
        <v>40.896999999999998</v>
      </c>
      <c r="AI255" s="7">
        <v>41.365000000000002</v>
      </c>
      <c r="AJ255" s="7">
        <v>41.835999999999999</v>
      </c>
      <c r="AK255" s="7">
        <v>42.308</v>
      </c>
      <c r="AL255" s="7">
        <v>42.78</v>
      </c>
      <c r="AM255" s="7">
        <v>43.255000000000003</v>
      </c>
      <c r="AN255" s="7">
        <v>43.731000000000002</v>
      </c>
      <c r="AO255" s="7">
        <v>44.207999999999998</v>
      </c>
      <c r="AP255" s="7">
        <v>44.685000000000002</v>
      </c>
      <c r="AQ255" s="7">
        <v>45.164000000000001</v>
      </c>
      <c r="AR255" s="7">
        <v>45.643999999999998</v>
      </c>
      <c r="AS255" s="7">
        <v>46.125999999999998</v>
      </c>
      <c r="AT255" s="7">
        <v>46.606000000000002</v>
      </c>
      <c r="AU255" s="7">
        <v>47.088000000000001</v>
      </c>
      <c r="AV255" s="7">
        <v>47.570999999999998</v>
      </c>
      <c r="AW255" s="7">
        <v>48.054000000000002</v>
      </c>
      <c r="AX255" s="7">
        <v>48.536999999999999</v>
      </c>
      <c r="AY255" s="7">
        <v>49.021000000000001</v>
      </c>
      <c r="AZ255" s="7">
        <v>49.505000000000003</v>
      </c>
      <c r="BA255" s="7">
        <v>49.988999999999997</v>
      </c>
      <c r="BB255" s="7">
        <v>50.472000000000001</v>
      </c>
      <c r="BC255" s="7">
        <v>50.956000000000003</v>
      </c>
      <c r="BD255" s="7">
        <v>51.15</v>
      </c>
      <c r="BE255" s="7">
        <v>51.05</v>
      </c>
      <c r="BF255" s="7">
        <v>50.95</v>
      </c>
      <c r="BG255" s="7">
        <v>50.85</v>
      </c>
      <c r="BH255" s="7">
        <v>50.75</v>
      </c>
      <c r="BI255" s="7">
        <v>50.65</v>
      </c>
      <c r="BJ255" s="7">
        <v>50.55</v>
      </c>
      <c r="BK255" s="7">
        <v>50.478000000000002</v>
      </c>
      <c r="BL255" s="7">
        <v>50.433</v>
      </c>
    </row>
    <row r="256" spans="1:64">
      <c r="A256" s="7" t="s">
        <v>875</v>
      </c>
      <c r="B256" s="7" t="s">
        <v>876</v>
      </c>
      <c r="C256" s="7" t="s">
        <v>897</v>
      </c>
      <c r="D256" s="7" t="s">
        <v>898</v>
      </c>
      <c r="E256" s="7">
        <v>25.943000000000001</v>
      </c>
      <c r="F256" s="7">
        <v>26.393999999999998</v>
      </c>
      <c r="G256" s="7">
        <v>26.850999999999999</v>
      </c>
      <c r="H256" s="7">
        <v>27.314</v>
      </c>
      <c r="I256" s="7">
        <v>27.780999999999999</v>
      </c>
      <c r="J256" s="7">
        <v>28.251999999999999</v>
      </c>
      <c r="K256" s="7">
        <v>28.728999999999999</v>
      </c>
      <c r="L256" s="7">
        <v>29.21</v>
      </c>
      <c r="M256" s="7">
        <v>29.696999999999999</v>
      </c>
      <c r="N256" s="7">
        <v>30.187000000000001</v>
      </c>
      <c r="O256" s="7">
        <v>30.683</v>
      </c>
      <c r="P256" s="7">
        <v>31.181999999999999</v>
      </c>
      <c r="Q256" s="7">
        <v>31.687000000000001</v>
      </c>
      <c r="R256" s="7">
        <v>32.195</v>
      </c>
      <c r="S256" s="7">
        <v>32.707999999999998</v>
      </c>
      <c r="T256" s="7">
        <v>33.225000000000001</v>
      </c>
      <c r="U256" s="7">
        <v>33.747</v>
      </c>
      <c r="V256" s="7">
        <v>34.271000000000001</v>
      </c>
      <c r="W256" s="7">
        <v>34.799999999999997</v>
      </c>
      <c r="X256" s="7">
        <v>35.332999999999998</v>
      </c>
      <c r="Y256" s="7">
        <v>35.869999999999997</v>
      </c>
      <c r="Z256" s="7">
        <v>36.408999999999999</v>
      </c>
      <c r="AA256" s="7">
        <v>36.953000000000003</v>
      </c>
      <c r="AB256" s="7">
        <v>37.5</v>
      </c>
      <c r="AC256" s="7">
        <v>38.049999999999997</v>
      </c>
      <c r="AD256" s="7">
        <v>38.601999999999997</v>
      </c>
      <c r="AE256" s="7">
        <v>39.158000000000001</v>
      </c>
      <c r="AF256" s="7">
        <v>39.716999999999999</v>
      </c>
      <c r="AG256" s="7">
        <v>40.28</v>
      </c>
      <c r="AH256" s="7">
        <v>40.843000000000004</v>
      </c>
      <c r="AI256" s="7">
        <v>41.408999999999999</v>
      </c>
      <c r="AJ256" s="7">
        <v>41.948999999999998</v>
      </c>
      <c r="AK256" s="7">
        <v>42.305999999999997</v>
      </c>
      <c r="AL256" s="7">
        <v>42.662999999999997</v>
      </c>
      <c r="AM256" s="7">
        <v>43.021000000000001</v>
      </c>
      <c r="AN256" s="7">
        <v>43.38</v>
      </c>
      <c r="AO256" s="7">
        <v>43.741</v>
      </c>
      <c r="AP256" s="7">
        <v>44.1</v>
      </c>
      <c r="AQ256" s="7">
        <v>44.460999999999999</v>
      </c>
      <c r="AR256" s="7">
        <v>44.823</v>
      </c>
      <c r="AS256" s="7">
        <v>45.186</v>
      </c>
      <c r="AT256" s="7">
        <v>45.548000000000002</v>
      </c>
      <c r="AU256" s="7">
        <v>45.914000000000001</v>
      </c>
      <c r="AV256" s="7">
        <v>46.283000000000001</v>
      </c>
      <c r="AW256" s="7">
        <v>46.655999999999999</v>
      </c>
      <c r="AX256" s="7">
        <v>47.031999999999996</v>
      </c>
      <c r="AY256" s="7">
        <v>47.411999999999999</v>
      </c>
      <c r="AZ256" s="7">
        <v>47.793999999999997</v>
      </c>
      <c r="BA256" s="7">
        <v>48.18</v>
      </c>
      <c r="BB256" s="7">
        <v>48.569000000000003</v>
      </c>
      <c r="BC256" s="7">
        <v>48.960999999999999</v>
      </c>
      <c r="BD256" s="7">
        <v>49.356000000000002</v>
      </c>
      <c r="BE256" s="7">
        <v>49.753999999999998</v>
      </c>
      <c r="BF256" s="7">
        <v>50.154000000000003</v>
      </c>
      <c r="BG256" s="7">
        <v>50.558</v>
      </c>
      <c r="BH256" s="7">
        <v>50.963999999999999</v>
      </c>
      <c r="BI256" s="7">
        <v>51.372999999999998</v>
      </c>
      <c r="BJ256" s="7">
        <v>51.783999999999999</v>
      </c>
      <c r="BK256" s="7">
        <v>52.198</v>
      </c>
      <c r="BL256" s="7">
        <v>52.613999999999997</v>
      </c>
    </row>
    <row r="257" spans="1:64">
      <c r="A257" s="7" t="s">
        <v>877</v>
      </c>
      <c r="B257" s="7" t="s">
        <v>878</v>
      </c>
      <c r="C257" s="7" t="s">
        <v>897</v>
      </c>
      <c r="D257" s="7" t="s">
        <v>898</v>
      </c>
      <c r="E257" s="7">
        <v>61.613</v>
      </c>
      <c r="F257" s="7">
        <v>62.875</v>
      </c>
      <c r="G257" s="7">
        <v>63.933</v>
      </c>
      <c r="H257" s="7">
        <v>64.977000000000004</v>
      </c>
      <c r="I257" s="7">
        <v>66.009</v>
      </c>
      <c r="J257" s="7">
        <v>67.022000000000006</v>
      </c>
      <c r="K257" s="7">
        <v>68.022000000000006</v>
      </c>
      <c r="L257" s="7">
        <v>69.004999999999995</v>
      </c>
      <c r="M257" s="7">
        <v>69.972999999999999</v>
      </c>
      <c r="N257" s="7">
        <v>70.92</v>
      </c>
      <c r="O257" s="7">
        <v>71.852000000000004</v>
      </c>
      <c r="P257" s="7">
        <v>72.763999999999996</v>
      </c>
      <c r="Q257" s="7">
        <v>73.575000000000003</v>
      </c>
      <c r="R257" s="7">
        <v>74.325000000000003</v>
      </c>
      <c r="S257" s="7">
        <v>75.063000000000002</v>
      </c>
      <c r="T257" s="7">
        <v>75.786000000000001</v>
      </c>
      <c r="U257" s="7">
        <v>76.495999999999995</v>
      </c>
      <c r="V257" s="7">
        <v>77.188999999999993</v>
      </c>
      <c r="W257" s="7">
        <v>77.867999999999995</v>
      </c>
      <c r="X257" s="7">
        <v>78.533000000000001</v>
      </c>
      <c r="Y257" s="7">
        <v>79.185000000000002</v>
      </c>
      <c r="Z257" s="7">
        <v>79.819999999999993</v>
      </c>
      <c r="AA257" s="7">
        <v>80.382000000000005</v>
      </c>
      <c r="AB257" s="7">
        <v>80.906999999999996</v>
      </c>
      <c r="AC257" s="7">
        <v>81.421999999999997</v>
      </c>
      <c r="AD257" s="7">
        <v>81.924999999999997</v>
      </c>
      <c r="AE257" s="7">
        <v>82.418000000000006</v>
      </c>
      <c r="AF257" s="7">
        <v>82.9</v>
      </c>
      <c r="AG257" s="7">
        <v>83.372</v>
      </c>
      <c r="AH257" s="7">
        <v>83.832999999999998</v>
      </c>
      <c r="AI257" s="7">
        <v>84.284000000000006</v>
      </c>
      <c r="AJ257" s="7">
        <v>84.664000000000001</v>
      </c>
      <c r="AK257" s="7">
        <v>85.012</v>
      </c>
      <c r="AL257" s="7">
        <v>85.352000000000004</v>
      </c>
      <c r="AM257" s="7">
        <v>85.686000000000007</v>
      </c>
      <c r="AN257" s="7">
        <v>86.013999999999996</v>
      </c>
      <c r="AO257" s="7">
        <v>86.335999999999999</v>
      </c>
      <c r="AP257" s="7">
        <v>86.65</v>
      </c>
      <c r="AQ257" s="7">
        <v>86.959000000000003</v>
      </c>
      <c r="AR257" s="7">
        <v>87.262</v>
      </c>
      <c r="AS257" s="7">
        <v>87.558999999999997</v>
      </c>
      <c r="AT257" s="7">
        <v>87.85</v>
      </c>
      <c r="AU257" s="7">
        <v>87.876000000000005</v>
      </c>
      <c r="AV257" s="7">
        <v>87.902000000000001</v>
      </c>
      <c r="AW257" s="7">
        <v>87.927999999999997</v>
      </c>
      <c r="AX257" s="7">
        <v>87.953999999999994</v>
      </c>
      <c r="AY257" s="7">
        <v>87.98</v>
      </c>
      <c r="AZ257" s="7">
        <v>88.006</v>
      </c>
      <c r="BA257" s="7">
        <v>88.031000000000006</v>
      </c>
      <c r="BB257" s="7">
        <v>88.057000000000002</v>
      </c>
      <c r="BC257" s="7">
        <v>88.082999999999998</v>
      </c>
      <c r="BD257" s="7">
        <v>88.108000000000004</v>
      </c>
      <c r="BE257" s="7">
        <v>88.123000000000005</v>
      </c>
      <c r="BF257" s="7">
        <v>88.132999999999996</v>
      </c>
      <c r="BG257" s="7">
        <v>88.144000000000005</v>
      </c>
      <c r="BH257" s="7">
        <v>88.153999999999996</v>
      </c>
      <c r="BI257" s="7">
        <v>88.165000000000006</v>
      </c>
      <c r="BJ257" s="7">
        <v>88.183000000000007</v>
      </c>
      <c r="BK257" s="7">
        <v>88.207999999999998</v>
      </c>
      <c r="BL257" s="7">
        <v>88.24</v>
      </c>
    </row>
    <row r="258" spans="1:64">
      <c r="A258" s="7" t="s">
        <v>879</v>
      </c>
      <c r="B258" s="7" t="s">
        <v>880</v>
      </c>
      <c r="C258" s="7" t="s">
        <v>897</v>
      </c>
      <c r="D258" s="7" t="s">
        <v>898</v>
      </c>
      <c r="E258" s="7">
        <v>12.228</v>
      </c>
      <c r="F258" s="7">
        <v>12.618</v>
      </c>
      <c r="G258" s="7">
        <v>13.019</v>
      </c>
      <c r="H258" s="7">
        <v>13.43</v>
      </c>
      <c r="I258" s="7">
        <v>13.853999999999999</v>
      </c>
      <c r="J258" s="7">
        <v>14.287000000000001</v>
      </c>
      <c r="K258" s="7">
        <v>14.731999999999999</v>
      </c>
      <c r="L258" s="7">
        <v>15.188000000000001</v>
      </c>
      <c r="M258" s="7">
        <v>15.657</v>
      </c>
      <c r="N258" s="7">
        <v>16.135000000000002</v>
      </c>
      <c r="O258" s="7">
        <v>16.635000000000002</v>
      </c>
      <c r="P258" s="7">
        <v>17.173999999999999</v>
      </c>
      <c r="Q258" s="7">
        <v>17.728000000000002</v>
      </c>
      <c r="R258" s="7">
        <v>18.294</v>
      </c>
      <c r="S258" s="7">
        <v>18.875</v>
      </c>
      <c r="T258" s="7">
        <v>19.47</v>
      </c>
      <c r="U258" s="7">
        <v>20.081</v>
      </c>
      <c r="V258" s="7">
        <v>20.702999999999999</v>
      </c>
      <c r="W258" s="7">
        <v>21.34</v>
      </c>
      <c r="X258" s="7">
        <v>21.992000000000001</v>
      </c>
      <c r="Y258" s="7">
        <v>22.741</v>
      </c>
      <c r="Z258" s="7">
        <v>24.039000000000001</v>
      </c>
      <c r="AA258" s="7">
        <v>25.388999999999999</v>
      </c>
      <c r="AB258" s="7">
        <v>26.788</v>
      </c>
      <c r="AC258" s="7">
        <v>28.236999999999998</v>
      </c>
      <c r="AD258" s="7">
        <v>29.728000000000002</v>
      </c>
      <c r="AE258" s="7">
        <v>31.265999999999998</v>
      </c>
      <c r="AF258" s="7">
        <v>32.845999999999997</v>
      </c>
      <c r="AG258" s="7">
        <v>34.468000000000004</v>
      </c>
      <c r="AH258" s="7">
        <v>36.122999999999998</v>
      </c>
      <c r="AI258" s="7">
        <v>37.814</v>
      </c>
      <c r="AJ258" s="7">
        <v>39.334000000000003</v>
      </c>
      <c r="AK258" s="7">
        <v>39.603000000000002</v>
      </c>
      <c r="AL258" s="7">
        <v>39.872</v>
      </c>
      <c r="AM258" s="7">
        <v>40.142000000000003</v>
      </c>
      <c r="AN258" s="7">
        <v>40.412999999999997</v>
      </c>
      <c r="AO258" s="7">
        <v>40.683999999999997</v>
      </c>
      <c r="AP258" s="7">
        <v>40.954999999999998</v>
      </c>
      <c r="AQ258" s="7">
        <v>41.228000000000002</v>
      </c>
      <c r="AR258" s="7">
        <v>41.5</v>
      </c>
      <c r="AS258" s="7">
        <v>41.774000000000001</v>
      </c>
      <c r="AT258" s="7">
        <v>42.048000000000002</v>
      </c>
      <c r="AU258" s="7">
        <v>42.328000000000003</v>
      </c>
      <c r="AV258" s="7">
        <v>42.615000000000002</v>
      </c>
      <c r="AW258" s="7">
        <v>42.908999999999999</v>
      </c>
      <c r="AX258" s="7">
        <v>43.21</v>
      </c>
      <c r="AY258" s="7">
        <v>43.517000000000003</v>
      </c>
      <c r="AZ258" s="7">
        <v>43.831000000000003</v>
      </c>
      <c r="BA258" s="7">
        <v>44.152000000000001</v>
      </c>
      <c r="BB258" s="7">
        <v>44.478999999999999</v>
      </c>
      <c r="BC258" s="7">
        <v>44.814</v>
      </c>
      <c r="BD258" s="7">
        <v>45.154000000000003</v>
      </c>
      <c r="BE258" s="7">
        <v>45.502000000000002</v>
      </c>
      <c r="BF258" s="7">
        <v>45.856000000000002</v>
      </c>
      <c r="BG258" s="7">
        <v>46.216000000000001</v>
      </c>
      <c r="BH258" s="7">
        <v>46.582999999999998</v>
      </c>
      <c r="BI258" s="7">
        <v>46.957000000000001</v>
      </c>
      <c r="BJ258" s="7">
        <v>47.337000000000003</v>
      </c>
      <c r="BK258" s="7">
        <v>47.722999999999999</v>
      </c>
      <c r="BL258" s="7">
        <v>48.116</v>
      </c>
    </row>
    <row r="259" spans="1:64">
      <c r="A259" s="7" t="s">
        <v>881</v>
      </c>
      <c r="B259" s="7" t="s">
        <v>882</v>
      </c>
      <c r="C259" s="7" t="s">
        <v>897</v>
      </c>
      <c r="D259" s="7" t="s">
        <v>898</v>
      </c>
      <c r="E259" s="7">
        <v>56.476999999999997</v>
      </c>
      <c r="F259" s="7">
        <v>57.863999999999997</v>
      </c>
      <c r="G259" s="7">
        <v>59.241</v>
      </c>
      <c r="H259" s="7">
        <v>60.603999999999999</v>
      </c>
      <c r="I259" s="7">
        <v>61.951999999999998</v>
      </c>
      <c r="J259" s="7">
        <v>63.279000000000003</v>
      </c>
      <c r="K259" s="7">
        <v>64.587000000000003</v>
      </c>
      <c r="L259" s="7">
        <v>65.873999999999995</v>
      </c>
      <c r="M259" s="7">
        <v>67.14</v>
      </c>
      <c r="N259" s="7">
        <v>68.378</v>
      </c>
      <c r="O259" s="7">
        <v>69.591999999999999</v>
      </c>
      <c r="P259" s="7">
        <v>70.778999999999996</v>
      </c>
      <c r="Q259" s="7">
        <v>71.941000000000003</v>
      </c>
      <c r="R259" s="7">
        <v>73.069999999999993</v>
      </c>
      <c r="S259" s="7">
        <v>74.171999999999997</v>
      </c>
      <c r="T259" s="7">
        <v>75.245000000000005</v>
      </c>
      <c r="U259" s="7">
        <v>76.287999999999997</v>
      </c>
      <c r="V259" s="7">
        <v>77.298000000000002</v>
      </c>
      <c r="W259" s="7">
        <v>78.278000000000006</v>
      </c>
      <c r="X259" s="7">
        <v>79.227999999999994</v>
      </c>
      <c r="Y259" s="7">
        <v>80.147000000000006</v>
      </c>
      <c r="Z259" s="7">
        <v>81.034000000000006</v>
      </c>
      <c r="AA259" s="7">
        <v>81.891000000000005</v>
      </c>
      <c r="AB259" s="7">
        <v>82.716999999999999</v>
      </c>
      <c r="AC259" s="7">
        <v>83.513999999999996</v>
      </c>
      <c r="AD259" s="7">
        <v>84.28</v>
      </c>
      <c r="AE259" s="7">
        <v>85.016999999999996</v>
      </c>
      <c r="AF259" s="7">
        <v>85.725999999999999</v>
      </c>
      <c r="AG259" s="7">
        <v>86.406999999999996</v>
      </c>
      <c r="AH259" s="7">
        <v>87.058999999999997</v>
      </c>
      <c r="AI259" s="7">
        <v>87.685000000000002</v>
      </c>
      <c r="AJ259" s="7">
        <v>88.284999999999997</v>
      </c>
      <c r="AK259" s="7">
        <v>88.86</v>
      </c>
      <c r="AL259" s="7">
        <v>89.409000000000006</v>
      </c>
      <c r="AM259" s="7">
        <v>89.933999999999997</v>
      </c>
      <c r="AN259" s="7">
        <v>90.436999999999998</v>
      </c>
      <c r="AO259" s="7">
        <v>90.917000000000002</v>
      </c>
      <c r="AP259" s="7">
        <v>91.373999999999995</v>
      </c>
      <c r="AQ259" s="7">
        <v>91.811000000000007</v>
      </c>
      <c r="AR259" s="7">
        <v>92.227999999999994</v>
      </c>
      <c r="AS259" s="7">
        <v>92.585999999999999</v>
      </c>
      <c r="AT259" s="7">
        <v>92.813999999999993</v>
      </c>
      <c r="AU259" s="7">
        <v>93.036000000000001</v>
      </c>
      <c r="AV259" s="7">
        <v>93.251000000000005</v>
      </c>
      <c r="AW259" s="7">
        <v>93.460999999999999</v>
      </c>
      <c r="AX259" s="7">
        <v>93.664000000000001</v>
      </c>
      <c r="AY259" s="7">
        <v>93.861000000000004</v>
      </c>
      <c r="AZ259" s="7">
        <v>94.052999999999997</v>
      </c>
      <c r="BA259" s="7">
        <v>94.239000000000004</v>
      </c>
      <c r="BB259" s="7">
        <v>94.418999999999997</v>
      </c>
      <c r="BC259" s="7">
        <v>94.593999999999994</v>
      </c>
      <c r="BD259" s="7">
        <v>94.760999999999996</v>
      </c>
      <c r="BE259" s="7">
        <v>94.918999999999997</v>
      </c>
      <c r="BF259" s="7">
        <v>95.07</v>
      </c>
      <c r="BG259" s="7">
        <v>95.212999999999994</v>
      </c>
      <c r="BH259" s="7">
        <v>95.35</v>
      </c>
      <c r="BI259" s="7">
        <v>95.48</v>
      </c>
      <c r="BJ259" s="7">
        <v>95.602999999999994</v>
      </c>
      <c r="BK259" s="7">
        <v>95.721000000000004</v>
      </c>
      <c r="BL259" s="7">
        <v>95.831999999999994</v>
      </c>
    </row>
    <row r="260" spans="1:64">
      <c r="A260" s="7" t="s">
        <v>125</v>
      </c>
      <c r="B260" s="7" t="s">
        <v>883</v>
      </c>
      <c r="C260" s="7" t="s">
        <v>897</v>
      </c>
      <c r="D260" s="7" t="s">
        <v>898</v>
      </c>
      <c r="E260" s="7">
        <v>14.7</v>
      </c>
      <c r="F260" s="7">
        <v>15.031000000000001</v>
      </c>
      <c r="G260" s="7">
        <v>15.369</v>
      </c>
      <c r="H260" s="7">
        <v>15.714</v>
      </c>
      <c r="I260" s="7">
        <v>16.064</v>
      </c>
      <c r="J260" s="7">
        <v>16.420999999999999</v>
      </c>
      <c r="K260" s="7">
        <v>16.783999999999999</v>
      </c>
      <c r="L260" s="7">
        <v>17.152999999999999</v>
      </c>
      <c r="M260" s="7">
        <v>17.529</v>
      </c>
      <c r="N260" s="7">
        <v>17.911000000000001</v>
      </c>
      <c r="O260" s="7">
        <v>18.3</v>
      </c>
      <c r="P260" s="7">
        <v>18.396000000000001</v>
      </c>
      <c r="Q260" s="7">
        <v>18.492000000000001</v>
      </c>
      <c r="R260" s="7">
        <v>18.588000000000001</v>
      </c>
      <c r="S260" s="7">
        <v>18.684999999999999</v>
      </c>
      <c r="T260" s="7">
        <v>18.782</v>
      </c>
      <c r="U260" s="7">
        <v>18.88</v>
      </c>
      <c r="V260" s="7">
        <v>18.978000000000002</v>
      </c>
      <c r="W260" s="7">
        <v>19.076000000000001</v>
      </c>
      <c r="X260" s="7">
        <v>19.175000000000001</v>
      </c>
      <c r="Y260" s="7">
        <v>19.247</v>
      </c>
      <c r="Z260" s="7">
        <v>19.309000000000001</v>
      </c>
      <c r="AA260" s="7">
        <v>19.372</v>
      </c>
      <c r="AB260" s="7">
        <v>19.434999999999999</v>
      </c>
      <c r="AC260" s="7">
        <v>19.498000000000001</v>
      </c>
      <c r="AD260" s="7">
        <v>19.561</v>
      </c>
      <c r="AE260" s="7">
        <v>19.625</v>
      </c>
      <c r="AF260" s="7">
        <v>19.687999999999999</v>
      </c>
      <c r="AG260" s="7">
        <v>19.751999999999999</v>
      </c>
      <c r="AH260" s="7">
        <v>19.890999999999998</v>
      </c>
      <c r="AI260" s="7">
        <v>20.257000000000001</v>
      </c>
      <c r="AJ260" s="7">
        <v>20.629000000000001</v>
      </c>
      <c r="AK260" s="7">
        <v>21.006</v>
      </c>
      <c r="AL260" s="7">
        <v>21.387</v>
      </c>
      <c r="AM260" s="7">
        <v>21.774000000000001</v>
      </c>
      <c r="AN260" s="7">
        <v>22.166</v>
      </c>
      <c r="AO260" s="7">
        <v>22.562999999999999</v>
      </c>
      <c r="AP260" s="7">
        <v>22.965</v>
      </c>
      <c r="AQ260" s="7">
        <v>23.370999999999999</v>
      </c>
      <c r="AR260" s="7">
        <v>23.817</v>
      </c>
      <c r="AS260" s="7">
        <v>24.373999999999999</v>
      </c>
      <c r="AT260" s="7">
        <v>24.937000000000001</v>
      </c>
      <c r="AU260" s="7">
        <v>25.510999999999999</v>
      </c>
      <c r="AV260" s="7">
        <v>26.091999999999999</v>
      </c>
      <c r="AW260" s="7">
        <v>26.683</v>
      </c>
      <c r="AX260" s="7">
        <v>27.280999999999999</v>
      </c>
      <c r="AY260" s="7">
        <v>27.888000000000002</v>
      </c>
      <c r="AZ260" s="7">
        <v>28.504000000000001</v>
      </c>
      <c r="BA260" s="7">
        <v>29.128</v>
      </c>
      <c r="BB260" s="7">
        <v>29.762</v>
      </c>
      <c r="BC260" s="7">
        <v>30.417000000000002</v>
      </c>
      <c r="BD260" s="7">
        <v>31.08</v>
      </c>
      <c r="BE260" s="7">
        <v>31.751999999999999</v>
      </c>
      <c r="BF260" s="7">
        <v>32.429000000000002</v>
      </c>
      <c r="BG260" s="7">
        <v>33.115000000000002</v>
      </c>
      <c r="BH260" s="7">
        <v>33.808999999999997</v>
      </c>
      <c r="BI260" s="7">
        <v>34.51</v>
      </c>
      <c r="BJ260" s="7">
        <v>35.213000000000001</v>
      </c>
      <c r="BK260" s="7">
        <v>35.918999999999997</v>
      </c>
      <c r="BL260" s="7">
        <v>36.628</v>
      </c>
    </row>
    <row r="261" spans="1:64">
      <c r="A261" s="7" t="s">
        <v>884</v>
      </c>
      <c r="B261" s="7" t="s">
        <v>885</v>
      </c>
      <c r="C261" s="7" t="s">
        <v>897</v>
      </c>
      <c r="D261" s="7" t="s">
        <v>898</v>
      </c>
      <c r="E261" s="7">
        <v>10.404</v>
      </c>
      <c r="F261" s="7">
        <v>10.583</v>
      </c>
      <c r="G261" s="7">
        <v>10.765000000000001</v>
      </c>
      <c r="H261" s="7">
        <v>10.95</v>
      </c>
      <c r="I261" s="7">
        <v>11.138</v>
      </c>
      <c r="J261" s="7">
        <v>11.329000000000001</v>
      </c>
      <c r="K261" s="7">
        <v>11.522</v>
      </c>
      <c r="L261" s="7">
        <v>11.718</v>
      </c>
      <c r="M261" s="7">
        <v>11.917999999999999</v>
      </c>
      <c r="N261" s="7">
        <v>12.12</v>
      </c>
      <c r="O261" s="7">
        <v>12.324999999999999</v>
      </c>
      <c r="P261" s="7">
        <v>12.532999999999999</v>
      </c>
      <c r="Q261" s="7">
        <v>12.744</v>
      </c>
      <c r="R261" s="7">
        <v>12.958</v>
      </c>
      <c r="S261" s="7">
        <v>13.175000000000001</v>
      </c>
      <c r="T261" s="7">
        <v>13.395</v>
      </c>
      <c r="U261" s="7">
        <v>13.619</v>
      </c>
      <c r="V261" s="7">
        <v>13.845000000000001</v>
      </c>
      <c r="W261" s="7">
        <v>14.074</v>
      </c>
      <c r="X261" s="7">
        <v>14.368</v>
      </c>
      <c r="Y261" s="7">
        <v>14.74</v>
      </c>
      <c r="Z261" s="7">
        <v>15.12</v>
      </c>
      <c r="AA261" s="7">
        <v>15.507999999999999</v>
      </c>
      <c r="AB261" s="7">
        <v>15.904999999999999</v>
      </c>
      <c r="AC261" s="7">
        <v>16.309999999999999</v>
      </c>
      <c r="AD261" s="7">
        <v>16.722000000000001</v>
      </c>
      <c r="AE261" s="7">
        <v>17.143000000000001</v>
      </c>
      <c r="AF261" s="7">
        <v>17.573</v>
      </c>
      <c r="AG261" s="7">
        <v>18.010999999999999</v>
      </c>
      <c r="AH261" s="7">
        <v>18.434999999999999</v>
      </c>
      <c r="AI261" s="7">
        <v>18.715</v>
      </c>
      <c r="AJ261" s="7">
        <v>18.998000000000001</v>
      </c>
      <c r="AK261" s="7">
        <v>19.285</v>
      </c>
      <c r="AL261" s="7">
        <v>19.574000000000002</v>
      </c>
      <c r="AM261" s="7">
        <v>19.867999999999999</v>
      </c>
      <c r="AN261" s="7">
        <v>20.164000000000001</v>
      </c>
      <c r="AO261" s="7">
        <v>20.463999999999999</v>
      </c>
      <c r="AP261" s="7">
        <v>20.765999999999998</v>
      </c>
      <c r="AQ261" s="7">
        <v>21.073</v>
      </c>
      <c r="AR261" s="7">
        <v>21.382000000000001</v>
      </c>
      <c r="AS261" s="7">
        <v>21.672999999999998</v>
      </c>
      <c r="AT261" s="7">
        <v>21.952999999999999</v>
      </c>
      <c r="AU261" s="7">
        <v>22.234999999999999</v>
      </c>
      <c r="AV261" s="7">
        <v>22.521000000000001</v>
      </c>
      <c r="AW261" s="7">
        <v>22.809000000000001</v>
      </c>
      <c r="AX261" s="7">
        <v>23.099</v>
      </c>
      <c r="AY261" s="7">
        <v>23.391999999999999</v>
      </c>
      <c r="AZ261" s="7">
        <v>23.687000000000001</v>
      </c>
      <c r="BA261" s="7">
        <v>23.984999999999999</v>
      </c>
      <c r="BB261" s="7">
        <v>24.286000000000001</v>
      </c>
      <c r="BC261" s="7">
        <v>24.462</v>
      </c>
      <c r="BD261" s="7">
        <v>24.561</v>
      </c>
      <c r="BE261" s="7">
        <v>24.661000000000001</v>
      </c>
      <c r="BF261" s="7">
        <v>24.760999999999999</v>
      </c>
      <c r="BG261" s="7">
        <v>24.861000000000001</v>
      </c>
      <c r="BH261" s="7">
        <v>24.960999999999999</v>
      </c>
      <c r="BI261" s="7">
        <v>25.062000000000001</v>
      </c>
      <c r="BJ261" s="7">
        <v>25.163</v>
      </c>
      <c r="BK261" s="7">
        <v>25.274000000000001</v>
      </c>
      <c r="BL261" s="7">
        <v>25.393999999999998</v>
      </c>
    </row>
    <row r="262" spans="1:64">
      <c r="A262" s="7" t="s">
        <v>886</v>
      </c>
      <c r="B262" s="7" t="s">
        <v>887</v>
      </c>
      <c r="C262" s="7" t="s">
        <v>897</v>
      </c>
      <c r="D262" s="7" t="s">
        <v>898</v>
      </c>
      <c r="E262" s="7">
        <v>33.610908654286497</v>
      </c>
      <c r="F262" s="7">
        <v>34.124124868734597</v>
      </c>
      <c r="G262" s="7">
        <v>34.565878783366202</v>
      </c>
      <c r="H262" s="7">
        <v>34.9525568385856</v>
      </c>
      <c r="I262" s="7">
        <v>35.3450434954594</v>
      </c>
      <c r="J262" s="7">
        <v>35.565650670698702</v>
      </c>
      <c r="K262" s="7">
        <v>35.762573419006401</v>
      </c>
      <c r="L262" s="7">
        <v>35.971590514901997</v>
      </c>
      <c r="M262" s="7">
        <v>36.169942290834399</v>
      </c>
      <c r="N262" s="7">
        <v>36.374670494989601</v>
      </c>
      <c r="O262" s="7">
        <v>36.563271689843198</v>
      </c>
      <c r="P262" s="7">
        <v>36.7490099571408</v>
      </c>
      <c r="Q262" s="7">
        <v>36.956512752419798</v>
      </c>
      <c r="R262" s="7">
        <v>37.185908883523098</v>
      </c>
      <c r="S262" s="7">
        <v>37.458948237171498</v>
      </c>
      <c r="T262" s="7">
        <v>37.688785211243399</v>
      </c>
      <c r="U262" s="7">
        <v>37.939240833709498</v>
      </c>
      <c r="V262" s="7">
        <v>38.198347101137699</v>
      </c>
      <c r="W262" s="7">
        <v>38.533990217268403</v>
      </c>
      <c r="X262" s="7">
        <v>38.938361471528097</v>
      </c>
      <c r="Y262" s="7">
        <v>39.349275748315897</v>
      </c>
      <c r="Z262" s="7">
        <v>39.771553993197898</v>
      </c>
      <c r="AA262" s="7">
        <v>40.152412317089798</v>
      </c>
      <c r="AB262" s="7">
        <v>40.498869541072899</v>
      </c>
      <c r="AC262" s="7">
        <v>40.856159108810502</v>
      </c>
      <c r="AD262" s="7">
        <v>41.216145587727702</v>
      </c>
      <c r="AE262" s="7">
        <v>41.580836794081399</v>
      </c>
      <c r="AF262" s="7">
        <v>41.946104709274501</v>
      </c>
      <c r="AG262" s="7">
        <v>42.310727756792701</v>
      </c>
      <c r="AH262" s="7">
        <v>42.665491342164103</v>
      </c>
      <c r="AI262" s="7">
        <v>43.028802242551599</v>
      </c>
      <c r="AJ262" s="7">
        <v>43.396525061575403</v>
      </c>
      <c r="AK262" s="7">
        <v>43.740108190200402</v>
      </c>
      <c r="AL262" s="7">
        <v>44.103971231231498</v>
      </c>
      <c r="AM262" s="7">
        <v>44.465767709393603</v>
      </c>
      <c r="AN262" s="7">
        <v>44.841572742476998</v>
      </c>
      <c r="AO262" s="7">
        <v>45.202635134786497</v>
      </c>
      <c r="AP262" s="7">
        <v>45.566545872101997</v>
      </c>
      <c r="AQ262" s="7">
        <v>45.935449282563198</v>
      </c>
      <c r="AR262" s="7">
        <v>46.307859613810599</v>
      </c>
      <c r="AS262" s="7">
        <v>46.689322595024997</v>
      </c>
      <c r="AT262" s="7">
        <v>47.137546538028303</v>
      </c>
      <c r="AU262" s="7">
        <v>47.6362248832191</v>
      </c>
      <c r="AV262" s="7">
        <v>48.137857891129897</v>
      </c>
      <c r="AW262" s="7">
        <v>48.643661418500102</v>
      </c>
      <c r="AX262" s="7">
        <v>49.152598002589102</v>
      </c>
      <c r="AY262" s="7">
        <v>49.653292965413499</v>
      </c>
      <c r="AZ262" s="7">
        <v>50.144525988551699</v>
      </c>
      <c r="BA262" s="7">
        <v>50.649092822497202</v>
      </c>
      <c r="BB262" s="7">
        <v>51.1491289953821</v>
      </c>
      <c r="BC262" s="7">
        <v>51.6462789653581</v>
      </c>
      <c r="BD262" s="7">
        <v>52.103954162490197</v>
      </c>
      <c r="BE262" s="7">
        <v>52.555064236562998</v>
      </c>
      <c r="BF262" s="7">
        <v>53.005592892025497</v>
      </c>
      <c r="BG262" s="7">
        <v>53.457940596719403</v>
      </c>
      <c r="BH262" s="7">
        <v>53.914247536687803</v>
      </c>
      <c r="BI262" s="7">
        <v>54.370281472123501</v>
      </c>
      <c r="BJ262" s="7">
        <v>54.823078478368203</v>
      </c>
      <c r="BK262" s="7">
        <v>55.270467617655797</v>
      </c>
      <c r="BL262" s="7">
        <v>55.714284667544902</v>
      </c>
    </row>
    <row r="263" spans="1:64">
      <c r="A263" s="7" t="s">
        <v>888</v>
      </c>
      <c r="B263" s="7" t="s">
        <v>889</v>
      </c>
      <c r="C263" s="7" t="s">
        <v>897</v>
      </c>
      <c r="D263" s="7" t="s">
        <v>898</v>
      </c>
      <c r="E263" s="7">
        <v>18.925999999999998</v>
      </c>
      <c r="F263" s="7">
        <v>18.986000000000001</v>
      </c>
      <c r="G263" s="7">
        <v>19.061</v>
      </c>
      <c r="H263" s="7">
        <v>19.140999999999998</v>
      </c>
      <c r="I263" s="7">
        <v>19.221</v>
      </c>
      <c r="J263" s="7">
        <v>19.300999999999998</v>
      </c>
      <c r="K263" s="7">
        <v>19.382000000000001</v>
      </c>
      <c r="L263" s="7">
        <v>19.593</v>
      </c>
      <c r="M263" s="7">
        <v>19.844000000000001</v>
      </c>
      <c r="N263" s="7">
        <v>20.097000000000001</v>
      </c>
      <c r="O263" s="7">
        <v>20.353000000000002</v>
      </c>
      <c r="P263" s="7">
        <v>20.611000000000001</v>
      </c>
      <c r="Q263" s="7">
        <v>20.751999999999999</v>
      </c>
      <c r="R263" s="7">
        <v>20.832000000000001</v>
      </c>
      <c r="S263" s="7">
        <v>20.911999999999999</v>
      </c>
      <c r="T263" s="7">
        <v>20.992000000000001</v>
      </c>
      <c r="U263" s="7">
        <v>21.073</v>
      </c>
      <c r="V263" s="7">
        <v>21.113</v>
      </c>
      <c r="W263" s="7">
        <v>21.132999999999999</v>
      </c>
      <c r="X263" s="7">
        <v>21.152999999999999</v>
      </c>
      <c r="Y263" s="7">
        <v>21.172999999999998</v>
      </c>
      <c r="Z263" s="7">
        <v>21.193000000000001</v>
      </c>
      <c r="AA263" s="7">
        <v>21.2</v>
      </c>
      <c r="AB263" s="7">
        <v>21.2</v>
      </c>
      <c r="AC263" s="7">
        <v>21.2</v>
      </c>
      <c r="AD263" s="7">
        <v>21.2</v>
      </c>
      <c r="AE263" s="7">
        <v>21.2</v>
      </c>
      <c r="AF263" s="7">
        <v>21.2</v>
      </c>
      <c r="AG263" s="7">
        <v>21.2</v>
      </c>
      <c r="AH263" s="7">
        <v>21.2</v>
      </c>
      <c r="AI263" s="7">
        <v>21.2</v>
      </c>
      <c r="AJ263" s="7">
        <v>21.2</v>
      </c>
      <c r="AK263" s="7">
        <v>21.257999999999999</v>
      </c>
      <c r="AL263" s="7">
        <v>21.347000000000001</v>
      </c>
      <c r="AM263" s="7">
        <v>21.436</v>
      </c>
      <c r="AN263" s="7">
        <v>21.526</v>
      </c>
      <c r="AO263" s="7">
        <v>21.616</v>
      </c>
      <c r="AP263" s="7">
        <v>21.704999999999998</v>
      </c>
      <c r="AQ263" s="7">
        <v>21.795999999999999</v>
      </c>
      <c r="AR263" s="7">
        <v>21.885999999999999</v>
      </c>
      <c r="AS263" s="7">
        <v>21.977</v>
      </c>
      <c r="AT263" s="7">
        <v>22.068000000000001</v>
      </c>
      <c r="AU263" s="7">
        <v>21.940999999999999</v>
      </c>
      <c r="AV263" s="7">
        <v>21.698</v>
      </c>
      <c r="AW263" s="7">
        <v>21.457000000000001</v>
      </c>
      <c r="AX263" s="7">
        <v>21.218</v>
      </c>
      <c r="AY263" s="7">
        <v>20.981000000000002</v>
      </c>
      <c r="AZ263" s="7">
        <v>20.75</v>
      </c>
      <c r="BA263" s="7">
        <v>20.524000000000001</v>
      </c>
      <c r="BB263" s="7">
        <v>20.3</v>
      </c>
      <c r="BC263" s="7">
        <v>20.077999999999999</v>
      </c>
      <c r="BD263" s="7">
        <v>19.856999999999999</v>
      </c>
      <c r="BE263" s="7">
        <v>19.623999999999999</v>
      </c>
      <c r="BF263" s="7">
        <v>19.385000000000002</v>
      </c>
      <c r="BG263" s="7">
        <v>19.149000000000001</v>
      </c>
      <c r="BH263" s="7">
        <v>18.914000000000001</v>
      </c>
      <c r="BI263" s="7">
        <v>18.681000000000001</v>
      </c>
      <c r="BJ263" s="7">
        <v>18.452000000000002</v>
      </c>
      <c r="BK263" s="7">
        <v>18.242999999999999</v>
      </c>
      <c r="BL263" s="7">
        <v>18.056000000000001</v>
      </c>
    </row>
    <row r="264" spans="1:64">
      <c r="A264" s="7" t="s">
        <v>890</v>
      </c>
      <c r="B264" s="7" t="s">
        <v>891</v>
      </c>
      <c r="C264" s="7" t="s">
        <v>897</v>
      </c>
      <c r="D264" s="7" t="s">
        <v>898</v>
      </c>
    </row>
    <row r="265" spans="1:64">
      <c r="A265" s="7" t="s">
        <v>892</v>
      </c>
      <c r="B265" s="7" t="s">
        <v>893</v>
      </c>
      <c r="C265" s="7" t="s">
        <v>897</v>
      </c>
      <c r="D265" s="7" t="s">
        <v>898</v>
      </c>
      <c r="E265" s="7">
        <v>9.1</v>
      </c>
      <c r="F265" s="7">
        <v>9.4589999999999996</v>
      </c>
      <c r="G265" s="7">
        <v>9.8309999999999995</v>
      </c>
      <c r="H265" s="7">
        <v>10.215999999999999</v>
      </c>
      <c r="I265" s="7">
        <v>10.614000000000001</v>
      </c>
      <c r="J265" s="7">
        <v>11.026</v>
      </c>
      <c r="K265" s="7">
        <v>11.451000000000001</v>
      </c>
      <c r="L265" s="7">
        <v>11.891</v>
      </c>
      <c r="M265" s="7">
        <v>12.347</v>
      </c>
      <c r="N265" s="7">
        <v>12.815</v>
      </c>
      <c r="O265" s="7">
        <v>13.3</v>
      </c>
      <c r="P265" s="7">
        <v>13.598000000000001</v>
      </c>
      <c r="Q265" s="7">
        <v>13.901</v>
      </c>
      <c r="R265" s="7">
        <v>14.209</v>
      </c>
      <c r="S265" s="7">
        <v>14.523999999999999</v>
      </c>
      <c r="T265" s="7">
        <v>14.843999999999999</v>
      </c>
      <c r="U265" s="7">
        <v>15.170999999999999</v>
      </c>
      <c r="V265" s="7">
        <v>15.502000000000001</v>
      </c>
      <c r="W265" s="7">
        <v>15.84</v>
      </c>
      <c r="X265" s="7">
        <v>16.183</v>
      </c>
      <c r="Y265" s="7">
        <v>16.533999999999999</v>
      </c>
      <c r="Z265" s="7">
        <v>16.888999999999999</v>
      </c>
      <c r="AA265" s="7">
        <v>17.251000000000001</v>
      </c>
      <c r="AB265" s="7">
        <v>17.619</v>
      </c>
      <c r="AC265" s="7">
        <v>17.992999999999999</v>
      </c>
      <c r="AD265" s="7">
        <v>18.373000000000001</v>
      </c>
      <c r="AE265" s="7">
        <v>18.808</v>
      </c>
      <c r="AF265" s="7">
        <v>19.323</v>
      </c>
      <c r="AG265" s="7">
        <v>19.849</v>
      </c>
      <c r="AH265" s="7">
        <v>20.385000000000002</v>
      </c>
      <c r="AI265" s="7">
        <v>20.931000000000001</v>
      </c>
      <c r="AJ265" s="7">
        <v>21.489000000000001</v>
      </c>
      <c r="AK265" s="7">
        <v>22.058</v>
      </c>
      <c r="AL265" s="7">
        <v>22.635999999999999</v>
      </c>
      <c r="AM265" s="7">
        <v>23.225000000000001</v>
      </c>
      <c r="AN265" s="7">
        <v>23.76</v>
      </c>
      <c r="AO265" s="7">
        <v>24.248999999999999</v>
      </c>
      <c r="AP265" s="7">
        <v>24.742999999999999</v>
      </c>
      <c r="AQ265" s="7">
        <v>25.244</v>
      </c>
      <c r="AR265" s="7">
        <v>25.751999999999999</v>
      </c>
      <c r="AS265" s="7">
        <v>26.266999999999999</v>
      </c>
      <c r="AT265" s="7">
        <v>26.786999999999999</v>
      </c>
      <c r="AU265" s="7">
        <v>27.315000000000001</v>
      </c>
      <c r="AV265" s="7">
        <v>27.849</v>
      </c>
      <c r="AW265" s="7">
        <v>28.39</v>
      </c>
      <c r="AX265" s="7">
        <v>28.936</v>
      </c>
      <c r="AY265" s="7">
        <v>29.49</v>
      </c>
      <c r="AZ265" s="7">
        <v>30.050999999999998</v>
      </c>
      <c r="BA265" s="7">
        <v>30.619</v>
      </c>
      <c r="BB265" s="7">
        <v>31.193999999999999</v>
      </c>
      <c r="BC265" s="7">
        <v>31.776</v>
      </c>
      <c r="BD265" s="7">
        <v>32.363999999999997</v>
      </c>
      <c r="BE265" s="7">
        <v>32.957999999999998</v>
      </c>
      <c r="BF265" s="7">
        <v>33.558999999999997</v>
      </c>
      <c r="BG265" s="7">
        <v>34.164999999999999</v>
      </c>
      <c r="BH265" s="7">
        <v>34.777000000000001</v>
      </c>
      <c r="BI265" s="7">
        <v>35.393999999999998</v>
      </c>
      <c r="BJ265" s="7">
        <v>36.015999999999998</v>
      </c>
      <c r="BK265" s="7">
        <v>36.642000000000003</v>
      </c>
      <c r="BL265" s="7">
        <v>37.273000000000003</v>
      </c>
    </row>
    <row r="266" spans="1:64">
      <c r="A266" s="7" t="s">
        <v>422</v>
      </c>
      <c r="B266" s="7" t="s">
        <v>894</v>
      </c>
      <c r="C266" s="7" t="s">
        <v>897</v>
      </c>
      <c r="D266" s="7" t="s">
        <v>898</v>
      </c>
      <c r="E266" s="7">
        <v>46.619</v>
      </c>
      <c r="F266" s="7">
        <v>46.792999999999999</v>
      </c>
      <c r="G266" s="7">
        <v>46.905999999999999</v>
      </c>
      <c r="H266" s="7">
        <v>47.02</v>
      </c>
      <c r="I266" s="7">
        <v>47.134</v>
      </c>
      <c r="J266" s="7">
        <v>47.247999999999998</v>
      </c>
      <c r="K266" s="7">
        <v>47.362000000000002</v>
      </c>
      <c r="L266" s="7">
        <v>47.475999999999999</v>
      </c>
      <c r="M266" s="7">
        <v>47.59</v>
      </c>
      <c r="N266" s="7">
        <v>47.704000000000001</v>
      </c>
      <c r="O266" s="7">
        <v>47.808999999999997</v>
      </c>
      <c r="P266" s="7">
        <v>47.869</v>
      </c>
      <c r="Q266" s="7">
        <v>47.929000000000002</v>
      </c>
      <c r="R266" s="7">
        <v>47.988999999999997</v>
      </c>
      <c r="S266" s="7">
        <v>48.048999999999999</v>
      </c>
      <c r="T266" s="7">
        <v>48.109000000000002</v>
      </c>
      <c r="U266" s="7">
        <v>48.168999999999997</v>
      </c>
      <c r="V266" s="7">
        <v>48.228999999999999</v>
      </c>
      <c r="W266" s="7">
        <v>48.289000000000001</v>
      </c>
      <c r="X266" s="7">
        <v>48.348999999999997</v>
      </c>
      <c r="Y266" s="7">
        <v>48.424999999999997</v>
      </c>
      <c r="Z266" s="7">
        <v>48.591000000000001</v>
      </c>
      <c r="AA266" s="7">
        <v>48.756</v>
      </c>
      <c r="AB266" s="7">
        <v>48.921999999999997</v>
      </c>
      <c r="AC266" s="7">
        <v>49.088000000000001</v>
      </c>
      <c r="AD266" s="7">
        <v>49.372</v>
      </c>
      <c r="AE266" s="7">
        <v>49.905000000000001</v>
      </c>
      <c r="AF266" s="7">
        <v>50.439</v>
      </c>
      <c r="AG266" s="7">
        <v>50.972000000000001</v>
      </c>
      <c r="AH266" s="7">
        <v>51.505000000000003</v>
      </c>
      <c r="AI266" s="7">
        <v>52.036999999999999</v>
      </c>
      <c r="AJ266" s="7">
        <v>52.554000000000002</v>
      </c>
      <c r="AK266" s="7">
        <v>53.037999999999997</v>
      </c>
      <c r="AL266" s="7">
        <v>53.521000000000001</v>
      </c>
      <c r="AM266" s="7">
        <v>54.003999999999998</v>
      </c>
      <c r="AN266" s="7">
        <v>54.485999999999997</v>
      </c>
      <c r="AO266" s="7">
        <v>54.966999999999999</v>
      </c>
      <c r="AP266" s="7">
        <v>55.448999999999998</v>
      </c>
      <c r="AQ266" s="7">
        <v>55.93</v>
      </c>
      <c r="AR266" s="7">
        <v>56.411000000000001</v>
      </c>
      <c r="AS266" s="7">
        <v>56.890999999999998</v>
      </c>
      <c r="AT266" s="7">
        <v>57.368000000000002</v>
      </c>
      <c r="AU266" s="7">
        <v>57.898000000000003</v>
      </c>
      <c r="AV266" s="7">
        <v>58.445999999999998</v>
      </c>
      <c r="AW266" s="7">
        <v>58.993000000000002</v>
      </c>
      <c r="AX266" s="7">
        <v>59.536000000000001</v>
      </c>
      <c r="AY266" s="7">
        <v>60.076999999999998</v>
      </c>
      <c r="AZ266" s="7">
        <v>60.616</v>
      </c>
      <c r="BA266" s="7">
        <v>61.154000000000003</v>
      </c>
      <c r="BB266" s="7">
        <v>61.686999999999998</v>
      </c>
      <c r="BC266" s="7">
        <v>62.218000000000004</v>
      </c>
      <c r="BD266" s="7">
        <v>62.746000000000002</v>
      </c>
      <c r="BE266" s="7">
        <v>63.271999999999998</v>
      </c>
      <c r="BF266" s="7">
        <v>63.792999999999999</v>
      </c>
      <c r="BG266" s="7">
        <v>64.311999999999998</v>
      </c>
      <c r="BH266" s="7">
        <v>64.828000000000003</v>
      </c>
      <c r="BI266" s="7">
        <v>65.340999999999994</v>
      </c>
      <c r="BJ266" s="7">
        <v>65.849999999999994</v>
      </c>
      <c r="BK266" s="7">
        <v>66.355000000000004</v>
      </c>
      <c r="BL266" s="7">
        <v>66.855999999999995</v>
      </c>
    </row>
    <row r="267" spans="1:64">
      <c r="A267" s="7" t="s">
        <v>255</v>
      </c>
      <c r="B267" s="7" t="s">
        <v>895</v>
      </c>
      <c r="C267" s="7" t="s">
        <v>897</v>
      </c>
      <c r="D267" s="7" t="s">
        <v>898</v>
      </c>
      <c r="E267" s="7">
        <v>18.145</v>
      </c>
      <c r="F267" s="7">
        <v>18.951000000000001</v>
      </c>
      <c r="G267" s="7">
        <v>19.785</v>
      </c>
      <c r="H267" s="7">
        <v>20.712</v>
      </c>
      <c r="I267" s="7">
        <v>22.015000000000001</v>
      </c>
      <c r="J267" s="7">
        <v>23.372</v>
      </c>
      <c r="K267" s="7">
        <v>24.789000000000001</v>
      </c>
      <c r="L267" s="7">
        <v>26.260999999999999</v>
      </c>
      <c r="M267" s="7">
        <v>27.791</v>
      </c>
      <c r="N267" s="7">
        <v>29.37</v>
      </c>
      <c r="O267" s="7">
        <v>30.350999999999999</v>
      </c>
      <c r="P267" s="7">
        <v>31.241</v>
      </c>
      <c r="Q267" s="7">
        <v>32.146000000000001</v>
      </c>
      <c r="R267" s="7">
        <v>33.061</v>
      </c>
      <c r="S267" s="7">
        <v>33.991999999999997</v>
      </c>
      <c r="T267" s="7">
        <v>34.933999999999997</v>
      </c>
      <c r="U267" s="7">
        <v>35.89</v>
      </c>
      <c r="V267" s="7">
        <v>36.854999999999997</v>
      </c>
      <c r="W267" s="7">
        <v>37.832000000000001</v>
      </c>
      <c r="X267" s="7">
        <v>38.817999999999998</v>
      </c>
      <c r="Y267" s="7">
        <v>39.814999999999998</v>
      </c>
      <c r="Z267" s="7">
        <v>39.853999999999999</v>
      </c>
      <c r="AA267" s="7">
        <v>39.805</v>
      </c>
      <c r="AB267" s="7">
        <v>39.755000000000003</v>
      </c>
      <c r="AC267" s="7">
        <v>39.704999999999998</v>
      </c>
      <c r="AD267" s="7">
        <v>39.655000000000001</v>
      </c>
      <c r="AE267" s="7">
        <v>39.606000000000002</v>
      </c>
      <c r="AF267" s="7">
        <v>39.555999999999997</v>
      </c>
      <c r="AG267" s="7">
        <v>39.506</v>
      </c>
      <c r="AH267" s="7">
        <v>39.456000000000003</v>
      </c>
      <c r="AI267" s="7">
        <v>39.406999999999996</v>
      </c>
      <c r="AJ267" s="7">
        <v>38.988999999999997</v>
      </c>
      <c r="AK267" s="7">
        <v>38.514000000000003</v>
      </c>
      <c r="AL267" s="7">
        <v>38.042000000000002</v>
      </c>
      <c r="AM267" s="7">
        <v>37.572000000000003</v>
      </c>
      <c r="AN267" s="7">
        <v>37.103999999999999</v>
      </c>
      <c r="AO267" s="7">
        <v>36.637999999999998</v>
      </c>
      <c r="AP267" s="7">
        <v>36.176000000000002</v>
      </c>
      <c r="AQ267" s="7">
        <v>35.716000000000001</v>
      </c>
      <c r="AR267" s="7">
        <v>35.258000000000003</v>
      </c>
      <c r="AS267" s="7">
        <v>34.802</v>
      </c>
      <c r="AT267" s="7">
        <v>35.002000000000002</v>
      </c>
      <c r="AU267" s="7">
        <v>35.475000000000001</v>
      </c>
      <c r="AV267" s="7">
        <v>35.951000000000001</v>
      </c>
      <c r="AW267" s="7">
        <v>36.43</v>
      </c>
      <c r="AX267" s="7">
        <v>36.911000000000001</v>
      </c>
      <c r="AY267" s="7">
        <v>37.395000000000003</v>
      </c>
      <c r="AZ267" s="7">
        <v>37.881</v>
      </c>
      <c r="BA267" s="7">
        <v>38.371000000000002</v>
      </c>
      <c r="BB267" s="7">
        <v>38.860999999999997</v>
      </c>
      <c r="BC267" s="7">
        <v>39.354999999999997</v>
      </c>
      <c r="BD267" s="7">
        <v>39.850999999999999</v>
      </c>
      <c r="BE267" s="7">
        <v>40.353999999999999</v>
      </c>
      <c r="BF267" s="7">
        <v>40.865000000000002</v>
      </c>
      <c r="BG267" s="7">
        <v>41.381999999999998</v>
      </c>
      <c r="BH267" s="7">
        <v>41.906999999999996</v>
      </c>
      <c r="BI267" s="7">
        <v>42.438000000000002</v>
      </c>
      <c r="BJ267" s="7">
        <v>42.975999999999999</v>
      </c>
      <c r="BK267" s="7">
        <v>43.521000000000001</v>
      </c>
      <c r="BL267" s="7">
        <v>44.072000000000003</v>
      </c>
    </row>
    <row r="268" spans="1:64">
      <c r="A268" s="7" t="s">
        <v>241</v>
      </c>
      <c r="B268" s="7" t="s">
        <v>896</v>
      </c>
      <c r="C268" s="7" t="s">
        <v>897</v>
      </c>
      <c r="D268" s="7" t="s">
        <v>898</v>
      </c>
      <c r="E268" s="7">
        <v>12.608000000000001</v>
      </c>
      <c r="F268" s="7">
        <v>12.821</v>
      </c>
      <c r="G268" s="7">
        <v>13.082000000000001</v>
      </c>
      <c r="H268" s="7">
        <v>13.577999999999999</v>
      </c>
      <c r="I268" s="7">
        <v>14.092000000000001</v>
      </c>
      <c r="J268" s="7">
        <v>14.62</v>
      </c>
      <c r="K268" s="7">
        <v>15.164999999999999</v>
      </c>
      <c r="L268" s="7">
        <v>15.727</v>
      </c>
      <c r="M268" s="7">
        <v>16.306000000000001</v>
      </c>
      <c r="N268" s="7">
        <v>16.88</v>
      </c>
      <c r="O268" s="7">
        <v>17.361999999999998</v>
      </c>
      <c r="P268" s="7">
        <v>17.855</v>
      </c>
      <c r="Q268" s="7">
        <v>18.36</v>
      </c>
      <c r="R268" s="7">
        <v>18.873999999999999</v>
      </c>
      <c r="S268" s="7">
        <v>19.399999999999999</v>
      </c>
      <c r="T268" s="7">
        <v>19.873000000000001</v>
      </c>
      <c r="U268" s="7">
        <v>20.356000000000002</v>
      </c>
      <c r="V268" s="7">
        <v>20.846</v>
      </c>
      <c r="W268" s="7">
        <v>21.344999999999999</v>
      </c>
      <c r="X268" s="7">
        <v>21.853000000000002</v>
      </c>
      <c r="Y268" s="7">
        <v>22.370999999999999</v>
      </c>
      <c r="Z268" s="7">
        <v>22.895</v>
      </c>
      <c r="AA268" s="7">
        <v>23.428999999999998</v>
      </c>
      <c r="AB268" s="7">
        <v>24.068999999999999</v>
      </c>
      <c r="AC268" s="7">
        <v>24.736000000000001</v>
      </c>
      <c r="AD268" s="7">
        <v>25.414000000000001</v>
      </c>
      <c r="AE268" s="7">
        <v>26.105</v>
      </c>
      <c r="AF268" s="7">
        <v>26.809000000000001</v>
      </c>
      <c r="AG268" s="7">
        <v>27.524000000000001</v>
      </c>
      <c r="AH268" s="7">
        <v>28.25</v>
      </c>
      <c r="AI268" s="7">
        <v>28.988</v>
      </c>
      <c r="AJ268" s="7">
        <v>29.738</v>
      </c>
      <c r="AK268" s="7">
        <v>30.498999999999999</v>
      </c>
      <c r="AL268" s="7">
        <v>30.94</v>
      </c>
      <c r="AM268" s="7">
        <v>31.335000000000001</v>
      </c>
      <c r="AN268" s="7">
        <v>31.731999999999999</v>
      </c>
      <c r="AO268" s="7">
        <v>32.131999999999998</v>
      </c>
      <c r="AP268" s="7">
        <v>32.533999999999999</v>
      </c>
      <c r="AQ268" s="7">
        <v>32.939</v>
      </c>
      <c r="AR268" s="7">
        <v>33.347000000000001</v>
      </c>
      <c r="AS268" s="7">
        <v>33.758000000000003</v>
      </c>
      <c r="AT268" s="7">
        <v>34.17</v>
      </c>
      <c r="AU268" s="7">
        <v>34.585000000000001</v>
      </c>
      <c r="AV268" s="7">
        <v>34.478999999999999</v>
      </c>
      <c r="AW268" s="7">
        <v>34.293999999999997</v>
      </c>
      <c r="AX268" s="7">
        <v>34.11</v>
      </c>
      <c r="AY268" s="7">
        <v>33.926000000000002</v>
      </c>
      <c r="AZ268" s="7">
        <v>33.743000000000002</v>
      </c>
      <c r="BA268" s="7">
        <v>33.56</v>
      </c>
      <c r="BB268" s="7">
        <v>33.378</v>
      </c>
      <c r="BC268" s="7">
        <v>33.195999999999998</v>
      </c>
      <c r="BD268" s="7">
        <v>33.015000000000001</v>
      </c>
      <c r="BE268" s="7">
        <v>32.834000000000003</v>
      </c>
      <c r="BF268" s="7">
        <v>32.654000000000003</v>
      </c>
      <c r="BG268" s="7">
        <v>32.503999999999998</v>
      </c>
      <c r="BH268" s="7">
        <v>32.384999999999998</v>
      </c>
      <c r="BI268" s="7">
        <v>32.295999999999999</v>
      </c>
      <c r="BJ268" s="7">
        <v>32.237000000000002</v>
      </c>
      <c r="BK268" s="7">
        <v>32.209000000000003</v>
      </c>
      <c r="BL268" s="7">
        <v>32.21</v>
      </c>
    </row>
  </sheetData>
  <autoFilter ref="A4:BM268" xr:uid="{00000000-0009-0000-0000-000004000000}"/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A41D-37F0-467F-9CB9-7F25F61EAD1B}">
  <dimension ref="A1:E49"/>
  <sheetViews>
    <sheetView topLeftCell="A19" workbookViewId="0">
      <selection activeCell="B49" sqref="B49:B50"/>
    </sheetView>
  </sheetViews>
  <sheetFormatPr baseColWidth="10" defaultColWidth="8.83203125" defaultRowHeight="15"/>
  <cols>
    <col min="2" max="2" width="51.6640625" bestFit="1" customWidth="1"/>
    <col min="4" max="4" width="51.6640625" bestFit="1" customWidth="1"/>
  </cols>
  <sheetData>
    <row r="1" spans="1:5">
      <c r="A1">
        <v>1</v>
      </c>
      <c r="B1" t="s">
        <v>900</v>
      </c>
      <c r="C1">
        <v>1</v>
      </c>
      <c r="D1" t="s">
        <v>1075</v>
      </c>
      <c r="E1" t="b">
        <f>(B1=D1)</f>
        <v>0</v>
      </c>
    </row>
    <row r="2" spans="1:5">
      <c r="A2">
        <v>2</v>
      </c>
      <c r="B2" t="s">
        <v>46</v>
      </c>
      <c r="C2">
        <v>2</v>
      </c>
      <c r="D2" t="s">
        <v>46</v>
      </c>
      <c r="E2" t="b">
        <f t="shared" ref="E2:E39" si="0">(B2=D2)</f>
        <v>1</v>
      </c>
    </row>
    <row r="3" spans="1:5">
      <c r="A3">
        <v>3</v>
      </c>
      <c r="B3" t="s">
        <v>44</v>
      </c>
      <c r="C3">
        <v>3</v>
      </c>
      <c r="D3" t="s">
        <v>44</v>
      </c>
      <c r="E3" t="b">
        <f t="shared" si="0"/>
        <v>1</v>
      </c>
    </row>
    <row r="4" spans="1:5">
      <c r="A4">
        <v>4</v>
      </c>
      <c r="B4" t="s">
        <v>45</v>
      </c>
      <c r="C4">
        <v>4</v>
      </c>
      <c r="D4" t="s">
        <v>45</v>
      </c>
      <c r="E4" t="b">
        <f t="shared" si="0"/>
        <v>1</v>
      </c>
    </row>
    <row r="5" spans="1:5">
      <c r="A5">
        <v>5</v>
      </c>
      <c r="B5" t="s">
        <v>458</v>
      </c>
      <c r="C5">
        <v>5</v>
      </c>
      <c r="D5" t="s">
        <v>458</v>
      </c>
      <c r="E5" t="b">
        <f t="shared" si="0"/>
        <v>1</v>
      </c>
    </row>
    <row r="6" spans="1:5">
      <c r="A6">
        <v>6</v>
      </c>
      <c r="B6" t="s">
        <v>43</v>
      </c>
      <c r="C6">
        <v>6</v>
      </c>
      <c r="D6" t="s">
        <v>43</v>
      </c>
      <c r="E6" t="b">
        <f t="shared" si="0"/>
        <v>1</v>
      </c>
    </row>
    <row r="7" spans="1:5">
      <c r="A7">
        <v>7</v>
      </c>
      <c r="B7" t="s">
        <v>39</v>
      </c>
      <c r="C7">
        <v>7</v>
      </c>
      <c r="D7" t="s">
        <v>39</v>
      </c>
      <c r="E7" t="b">
        <f t="shared" si="0"/>
        <v>1</v>
      </c>
    </row>
    <row r="8" spans="1:5">
      <c r="A8">
        <v>8</v>
      </c>
      <c r="B8" t="s">
        <v>41</v>
      </c>
      <c r="C8">
        <v>8</v>
      </c>
      <c r="D8" t="s">
        <v>41</v>
      </c>
      <c r="E8" t="b">
        <f t="shared" si="0"/>
        <v>1</v>
      </c>
    </row>
    <row r="9" spans="1:5">
      <c r="A9">
        <v>9</v>
      </c>
      <c r="B9" t="s">
        <v>40</v>
      </c>
      <c r="C9">
        <v>9</v>
      </c>
      <c r="D9" t="s">
        <v>40</v>
      </c>
      <c r="E9" t="b">
        <f t="shared" si="0"/>
        <v>1</v>
      </c>
    </row>
    <row r="10" spans="1:5">
      <c r="A10">
        <v>10</v>
      </c>
      <c r="B10" t="s">
        <v>457</v>
      </c>
      <c r="C10">
        <v>10</v>
      </c>
      <c r="D10" t="s">
        <v>457</v>
      </c>
      <c r="E10" t="b">
        <f t="shared" si="0"/>
        <v>1</v>
      </c>
    </row>
    <row r="11" spans="1:5">
      <c r="A11">
        <v>11</v>
      </c>
      <c r="B11" t="s">
        <v>456</v>
      </c>
      <c r="C11">
        <v>11</v>
      </c>
      <c r="D11" t="s">
        <v>456</v>
      </c>
      <c r="E11" t="b">
        <f t="shared" si="0"/>
        <v>1</v>
      </c>
    </row>
    <row r="12" spans="1:5">
      <c r="A12">
        <v>12</v>
      </c>
      <c r="B12" t="s">
        <v>455</v>
      </c>
      <c r="C12">
        <v>12</v>
      </c>
      <c r="D12" t="s">
        <v>455</v>
      </c>
      <c r="E12" t="b">
        <f t="shared" si="0"/>
        <v>1</v>
      </c>
    </row>
    <row r="13" spans="1:5">
      <c r="A13">
        <v>13</v>
      </c>
      <c r="B13" t="s">
        <v>42</v>
      </c>
      <c r="C13">
        <v>13</v>
      </c>
      <c r="D13" t="s">
        <v>42</v>
      </c>
      <c r="E13" t="b">
        <f t="shared" si="0"/>
        <v>1</v>
      </c>
    </row>
    <row r="14" spans="1:5">
      <c r="A14">
        <v>14</v>
      </c>
      <c r="B14" t="s">
        <v>29</v>
      </c>
      <c r="C14">
        <v>14</v>
      </c>
      <c r="D14" t="s">
        <v>29</v>
      </c>
      <c r="E14" t="b">
        <f t="shared" si="0"/>
        <v>1</v>
      </c>
    </row>
    <row r="15" spans="1:5">
      <c r="A15">
        <v>15</v>
      </c>
      <c r="B15" s="50" t="s">
        <v>38</v>
      </c>
      <c r="C15">
        <v>15</v>
      </c>
      <c r="D15" t="s">
        <v>38</v>
      </c>
      <c r="E15" t="b">
        <f t="shared" si="0"/>
        <v>1</v>
      </c>
    </row>
    <row r="16" spans="1:5">
      <c r="A16">
        <v>16</v>
      </c>
      <c r="B16" t="s">
        <v>37</v>
      </c>
      <c r="C16">
        <v>16</v>
      </c>
      <c r="D16" t="s">
        <v>37</v>
      </c>
      <c r="E16" t="b">
        <f t="shared" si="0"/>
        <v>1</v>
      </c>
    </row>
    <row r="17" spans="1:5">
      <c r="A17">
        <v>17</v>
      </c>
      <c r="B17" s="50" t="s">
        <v>36</v>
      </c>
      <c r="C17">
        <v>17</v>
      </c>
      <c r="D17" t="s">
        <v>36</v>
      </c>
      <c r="E17" t="b">
        <f t="shared" si="0"/>
        <v>1</v>
      </c>
    </row>
    <row r="18" spans="1:5">
      <c r="A18">
        <v>18</v>
      </c>
      <c r="B18" t="s">
        <v>35</v>
      </c>
      <c r="C18">
        <v>18</v>
      </c>
      <c r="D18" t="s">
        <v>35</v>
      </c>
      <c r="E18" t="b">
        <f t="shared" si="0"/>
        <v>1</v>
      </c>
    </row>
    <row r="19" spans="1:5">
      <c r="A19">
        <v>19</v>
      </c>
      <c r="B19" t="s">
        <v>34</v>
      </c>
      <c r="C19">
        <v>19</v>
      </c>
      <c r="D19" t="s">
        <v>34</v>
      </c>
      <c r="E19" t="b">
        <f t="shared" si="0"/>
        <v>1</v>
      </c>
    </row>
    <row r="20" spans="1:5">
      <c r="A20">
        <v>20</v>
      </c>
      <c r="B20" s="50" t="s">
        <v>33</v>
      </c>
      <c r="C20">
        <v>20</v>
      </c>
      <c r="D20" t="s">
        <v>33</v>
      </c>
      <c r="E20" t="b">
        <f t="shared" si="0"/>
        <v>1</v>
      </c>
    </row>
    <row r="21" spans="1:5">
      <c r="A21">
        <v>21</v>
      </c>
      <c r="B21" t="s">
        <v>32</v>
      </c>
      <c r="C21">
        <v>21</v>
      </c>
      <c r="D21" t="s">
        <v>32</v>
      </c>
      <c r="E21" t="b">
        <f t="shared" si="0"/>
        <v>1</v>
      </c>
    </row>
    <row r="22" spans="1:5">
      <c r="A22">
        <v>22</v>
      </c>
      <c r="B22" t="s">
        <v>31</v>
      </c>
      <c r="C22">
        <v>22</v>
      </c>
      <c r="D22" t="s">
        <v>31</v>
      </c>
      <c r="E22" t="b">
        <f t="shared" si="0"/>
        <v>1</v>
      </c>
    </row>
    <row r="23" spans="1:5">
      <c r="A23">
        <v>23</v>
      </c>
      <c r="B23" t="s">
        <v>30</v>
      </c>
      <c r="C23">
        <v>23</v>
      </c>
      <c r="D23" t="s">
        <v>30</v>
      </c>
      <c r="E23" t="b">
        <f t="shared" si="0"/>
        <v>1</v>
      </c>
    </row>
    <row r="24" spans="1:5">
      <c r="A24">
        <v>24</v>
      </c>
      <c r="B24" t="s">
        <v>28</v>
      </c>
      <c r="C24">
        <v>24</v>
      </c>
      <c r="D24" t="s">
        <v>28</v>
      </c>
      <c r="E24" t="b">
        <f t="shared" si="0"/>
        <v>1</v>
      </c>
    </row>
    <row r="25" spans="1:5">
      <c r="A25">
        <v>25</v>
      </c>
      <c r="B25" t="s">
        <v>27</v>
      </c>
      <c r="C25">
        <v>25</v>
      </c>
      <c r="D25" t="s">
        <v>27</v>
      </c>
      <c r="E25" t="b">
        <f t="shared" si="0"/>
        <v>1</v>
      </c>
    </row>
    <row r="26" spans="1:5">
      <c r="A26">
        <v>26</v>
      </c>
      <c r="B26" t="s">
        <v>26</v>
      </c>
      <c r="C26">
        <v>26</v>
      </c>
      <c r="D26" t="s">
        <v>26</v>
      </c>
      <c r="E26" t="b">
        <f t="shared" si="0"/>
        <v>1</v>
      </c>
    </row>
    <row r="27" spans="1:5">
      <c r="A27">
        <v>27</v>
      </c>
      <c r="B27" t="s">
        <v>901</v>
      </c>
      <c r="C27">
        <v>27</v>
      </c>
      <c r="D27" t="s">
        <v>901</v>
      </c>
      <c r="E27" t="b">
        <f t="shared" si="0"/>
        <v>1</v>
      </c>
    </row>
    <row r="28" spans="1:5">
      <c r="A28">
        <v>28</v>
      </c>
      <c r="B28" t="s">
        <v>902</v>
      </c>
      <c r="C28">
        <v>28</v>
      </c>
      <c r="D28" t="s">
        <v>902</v>
      </c>
      <c r="E28" t="b">
        <f t="shared" si="0"/>
        <v>1</v>
      </c>
    </row>
    <row r="29" spans="1:5">
      <c r="A29">
        <v>29</v>
      </c>
      <c r="B29" t="s">
        <v>903</v>
      </c>
      <c r="C29">
        <v>29</v>
      </c>
      <c r="D29" t="s">
        <v>903</v>
      </c>
      <c r="E29" t="b">
        <f t="shared" si="0"/>
        <v>1</v>
      </c>
    </row>
    <row r="30" spans="1:5">
      <c r="A30">
        <v>30</v>
      </c>
      <c r="B30" t="s">
        <v>904</v>
      </c>
      <c r="C30">
        <v>30</v>
      </c>
      <c r="D30" t="s">
        <v>904</v>
      </c>
      <c r="E30" t="b">
        <f t="shared" si="0"/>
        <v>1</v>
      </c>
    </row>
    <row r="31" spans="1:5">
      <c r="C31">
        <v>31</v>
      </c>
      <c r="D31" t="s">
        <v>1074</v>
      </c>
      <c r="E31" t="b">
        <f t="shared" si="0"/>
        <v>0</v>
      </c>
    </row>
    <row r="32" spans="1:5">
      <c r="A32">
        <v>31</v>
      </c>
      <c r="B32" s="50" t="s">
        <v>905</v>
      </c>
      <c r="C32">
        <v>32</v>
      </c>
      <c r="D32" s="50" t="s">
        <v>905</v>
      </c>
      <c r="E32" t="b">
        <f t="shared" si="0"/>
        <v>1</v>
      </c>
    </row>
    <row r="33" spans="1:5">
      <c r="A33">
        <v>32</v>
      </c>
      <c r="B33" s="53" t="s">
        <v>906</v>
      </c>
      <c r="C33" s="53">
        <v>33</v>
      </c>
      <c r="D33" s="53" t="s">
        <v>906</v>
      </c>
      <c r="E33" t="b">
        <f t="shared" si="0"/>
        <v>1</v>
      </c>
    </row>
    <row r="34" spans="1:5">
      <c r="A34">
        <v>33</v>
      </c>
      <c r="B34" t="s">
        <v>907</v>
      </c>
      <c r="C34">
        <v>34</v>
      </c>
      <c r="D34" t="s">
        <v>907</v>
      </c>
      <c r="E34" t="b">
        <f t="shared" si="0"/>
        <v>1</v>
      </c>
    </row>
    <row r="35" spans="1:5">
      <c r="A35">
        <v>34</v>
      </c>
      <c r="B35" t="s">
        <v>908</v>
      </c>
    </row>
    <row r="36" spans="1:5">
      <c r="A36">
        <v>35</v>
      </c>
      <c r="B36" t="s">
        <v>909</v>
      </c>
    </row>
    <row r="37" spans="1:5">
      <c r="A37">
        <v>36</v>
      </c>
      <c r="B37" t="s">
        <v>910</v>
      </c>
      <c r="C37">
        <v>35</v>
      </c>
      <c r="D37" t="s">
        <v>910</v>
      </c>
      <c r="E37" t="b">
        <f t="shared" si="0"/>
        <v>1</v>
      </c>
    </row>
    <row r="38" spans="1:5">
      <c r="A38">
        <v>37</v>
      </c>
      <c r="B38" t="s">
        <v>911</v>
      </c>
      <c r="C38">
        <v>36</v>
      </c>
      <c r="D38" t="s">
        <v>911</v>
      </c>
      <c r="E38" t="b">
        <f t="shared" si="0"/>
        <v>1</v>
      </c>
    </row>
    <row r="39" spans="1:5">
      <c r="A39">
        <v>38</v>
      </c>
      <c r="B39" s="50" t="s">
        <v>912</v>
      </c>
      <c r="C39">
        <v>37</v>
      </c>
      <c r="D39" s="50" t="s">
        <v>1073</v>
      </c>
      <c r="E39" t="b">
        <f t="shared" si="0"/>
        <v>0</v>
      </c>
    </row>
    <row r="40" spans="1:5">
      <c r="C40">
        <v>38</v>
      </c>
      <c r="D40" s="50" t="s">
        <v>1072</v>
      </c>
      <c r="E40" t="b">
        <f t="shared" ref="E40:E47" si="1">(B43=D40)</f>
        <v>0</v>
      </c>
    </row>
    <row r="41" spans="1:5">
      <c r="C41">
        <v>39</v>
      </c>
      <c r="D41" t="s">
        <v>1071</v>
      </c>
      <c r="E41" t="b">
        <f t="shared" si="1"/>
        <v>0</v>
      </c>
    </row>
    <row r="42" spans="1:5">
      <c r="C42">
        <v>40</v>
      </c>
      <c r="D42" t="s">
        <v>1070</v>
      </c>
      <c r="E42" t="b">
        <f t="shared" si="1"/>
        <v>0</v>
      </c>
    </row>
    <row r="43" spans="1:5">
      <c r="A43">
        <v>39</v>
      </c>
      <c r="B43" t="s">
        <v>913</v>
      </c>
      <c r="C43">
        <v>41</v>
      </c>
      <c r="D43" t="s">
        <v>1069</v>
      </c>
      <c r="E43" t="b">
        <f t="shared" si="1"/>
        <v>0</v>
      </c>
    </row>
    <row r="44" spans="1:5">
      <c r="A44">
        <v>40</v>
      </c>
      <c r="B44" s="50" t="s">
        <v>914</v>
      </c>
      <c r="C44">
        <v>42</v>
      </c>
      <c r="D44" s="50" t="s">
        <v>1068</v>
      </c>
      <c r="E44" t="b">
        <f t="shared" si="1"/>
        <v>0</v>
      </c>
    </row>
    <row r="45" spans="1:5">
      <c r="A45">
        <v>41</v>
      </c>
      <c r="B45" t="s">
        <v>915</v>
      </c>
      <c r="C45">
        <v>43</v>
      </c>
      <c r="D45" t="s">
        <v>1067</v>
      </c>
      <c r="E45" t="b">
        <f t="shared" si="1"/>
        <v>0</v>
      </c>
    </row>
    <row r="46" spans="1:5">
      <c r="A46">
        <v>42</v>
      </c>
      <c r="B46" t="s">
        <v>916</v>
      </c>
      <c r="C46">
        <v>44</v>
      </c>
      <c r="D46" t="s">
        <v>1066</v>
      </c>
      <c r="E46" t="b">
        <f t="shared" si="1"/>
        <v>0</v>
      </c>
    </row>
    <row r="47" spans="1:5">
      <c r="A47">
        <v>43</v>
      </c>
      <c r="B47" t="s">
        <v>917</v>
      </c>
      <c r="C47">
        <v>45</v>
      </c>
      <c r="D47" t="s">
        <v>1065</v>
      </c>
      <c r="E47" t="b">
        <f t="shared" si="1"/>
        <v>0</v>
      </c>
    </row>
    <row r="48" spans="1:5">
      <c r="C48">
        <v>46</v>
      </c>
      <c r="D48" t="s">
        <v>1064</v>
      </c>
    </row>
    <row r="49" spans="3:4">
      <c r="C49">
        <v>47</v>
      </c>
      <c r="D49" s="50" t="s">
        <v>1063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3</vt:i4>
      </vt:variant>
    </vt:vector>
  </HeadingPairs>
  <TitlesOfParts>
    <vt:vector size="10" baseType="lpstr">
      <vt:lpstr>input</vt:lpstr>
      <vt:lpstr>global_parameter</vt:lpstr>
      <vt:lpstr>World_0301</vt:lpstr>
      <vt:lpstr>20220109</vt:lpstr>
      <vt:lpstr>Demo65</vt:lpstr>
      <vt:lpstr>Urban</vt:lpstr>
      <vt:lpstr>Index</vt:lpstr>
      <vt:lpstr>death_multi</vt:lpstr>
      <vt:lpstr>death_mutli</vt:lpstr>
      <vt:lpstr>vac_multi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revision>3</cp:revision>
  <dcterms:created xsi:type="dcterms:W3CDTF">2021-03-06T05:46:04Z</dcterms:created>
  <dcterms:modified xsi:type="dcterms:W3CDTF">2022-01-12T16:44:52Z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0x010100A6BDD858B1DD1B48BFDF199783557BFF</vt:lpwstr>
  </property>
</Properties>
</file>