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 filterPrivacy="1"/>
  <xr:revisionPtr revIDLastSave="0" documentId="13_ncr:1_{BDD8CED9-50FC-4C32-8FBD-2ADD398E9D0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8" i="1" l="1"/>
  <c r="Y17" i="1"/>
  <c r="Y16" i="1"/>
  <c r="Y15" i="1"/>
  <c r="Y5" i="1"/>
  <c r="Y6" i="1"/>
  <c r="Y7" i="1"/>
  <c r="Y8" i="1"/>
  <c r="Y9" i="1"/>
  <c r="Y10" i="1"/>
  <c r="Y11" i="1"/>
  <c r="Y12" i="1"/>
  <c r="Y13" i="1"/>
  <c r="Y4" i="1"/>
  <c r="E3" i="1"/>
  <c r="F3" i="1" s="1"/>
  <c r="G3" i="1" s="1"/>
  <c r="U3" i="1"/>
  <c r="V3" i="1" s="1"/>
  <c r="W3" i="1" s="1"/>
  <c r="R3" i="1"/>
  <c r="S3" i="1" s="1"/>
  <c r="Q3" i="1"/>
  <c r="N3" i="1"/>
  <c r="O3" i="1" s="1"/>
  <c r="M3" i="1"/>
  <c r="J3" i="1"/>
  <c r="K3" i="1" s="1"/>
  <c r="I3" i="1"/>
  <c r="S7" i="1"/>
  <c r="S5" i="1"/>
  <c r="R8" i="1"/>
  <c r="R10" i="1"/>
  <c r="R12" i="1"/>
  <c r="Q5" i="1"/>
  <c r="Q9" i="1"/>
  <c r="Q13" i="1"/>
  <c r="I4" i="1"/>
  <c r="Q4" i="1" s="1"/>
  <c r="J4" i="1"/>
  <c r="R4" i="1" s="1"/>
  <c r="K4" i="1"/>
  <c r="S4" i="1" s="1"/>
  <c r="I5" i="1"/>
  <c r="J5" i="1"/>
  <c r="R5" i="1" s="1"/>
  <c r="K5" i="1"/>
  <c r="I6" i="1"/>
  <c r="Q6" i="1" s="1"/>
  <c r="J6" i="1"/>
  <c r="R6" i="1" s="1"/>
  <c r="K6" i="1"/>
  <c r="S6" i="1" s="1"/>
  <c r="W6" i="1" s="1"/>
  <c r="I7" i="1"/>
  <c r="Q7" i="1" s="1"/>
  <c r="J7" i="1"/>
  <c r="R7" i="1" s="1"/>
  <c r="K7" i="1"/>
  <c r="I8" i="1"/>
  <c r="Q8" i="1" s="1"/>
  <c r="J8" i="1"/>
  <c r="K8" i="1"/>
  <c r="S8" i="1" s="1"/>
  <c r="I9" i="1"/>
  <c r="J9" i="1"/>
  <c r="R9" i="1" s="1"/>
  <c r="K9" i="1"/>
  <c r="S9" i="1" s="1"/>
  <c r="I10" i="1"/>
  <c r="Q10" i="1" s="1"/>
  <c r="J10" i="1"/>
  <c r="K10" i="1"/>
  <c r="S10" i="1" s="1"/>
  <c r="W10" i="1" s="1"/>
  <c r="I11" i="1"/>
  <c r="Q11" i="1" s="1"/>
  <c r="J11" i="1"/>
  <c r="R11" i="1" s="1"/>
  <c r="K11" i="1"/>
  <c r="S11" i="1" s="1"/>
  <c r="I12" i="1"/>
  <c r="Q12" i="1" s="1"/>
  <c r="J12" i="1"/>
  <c r="K12" i="1"/>
  <c r="S12" i="1" s="1"/>
  <c r="I13" i="1"/>
  <c r="J13" i="1"/>
  <c r="R13" i="1" s="1"/>
  <c r="K13" i="1"/>
  <c r="S13" i="1" s="1"/>
  <c r="H5" i="1"/>
  <c r="H6" i="1"/>
  <c r="H7" i="1"/>
  <c r="H8" i="1"/>
  <c r="H9" i="1"/>
  <c r="H10" i="1"/>
  <c r="H11" i="1"/>
  <c r="H12" i="1"/>
  <c r="H13" i="1"/>
  <c r="H4" i="1"/>
  <c r="P4" i="1" s="1"/>
  <c r="N5" i="1"/>
  <c r="V5" i="1" s="1"/>
  <c r="O5" i="1"/>
  <c r="W5" i="1" s="1"/>
  <c r="N6" i="1"/>
  <c r="O6" i="1"/>
  <c r="N7" i="1"/>
  <c r="V7" i="1" s="1"/>
  <c r="O7" i="1"/>
  <c r="W7" i="1" s="1"/>
  <c r="N8" i="1"/>
  <c r="V8" i="1" s="1"/>
  <c r="O8" i="1"/>
  <c r="W8" i="1" s="1"/>
  <c r="N9" i="1"/>
  <c r="V9" i="1" s="1"/>
  <c r="O9" i="1"/>
  <c r="W9" i="1" s="1"/>
  <c r="N10" i="1"/>
  <c r="V10" i="1" s="1"/>
  <c r="O10" i="1"/>
  <c r="N11" i="1"/>
  <c r="V11" i="1" s="1"/>
  <c r="O11" i="1"/>
  <c r="N12" i="1"/>
  <c r="V12" i="1" s="1"/>
  <c r="O12" i="1"/>
  <c r="W12" i="1" s="1"/>
  <c r="N13" i="1"/>
  <c r="V13" i="1" s="1"/>
  <c r="O13" i="1"/>
  <c r="W13" i="1" s="1"/>
  <c r="O4" i="1"/>
  <c r="O17" i="1" s="1"/>
  <c r="N4" i="1"/>
  <c r="N18" i="1" s="1"/>
  <c r="M6" i="1"/>
  <c r="U6" i="1" s="1"/>
  <c r="M5" i="1"/>
  <c r="U5" i="1" s="1"/>
  <c r="M4" i="1"/>
  <c r="U4" i="1" s="1"/>
  <c r="M7" i="1"/>
  <c r="U7" i="1" s="1"/>
  <c r="M8" i="1"/>
  <c r="U8" i="1" s="1"/>
  <c r="M9" i="1"/>
  <c r="U9" i="1" s="1"/>
  <c r="M10" i="1"/>
  <c r="U10" i="1" s="1"/>
  <c r="M11" i="1"/>
  <c r="U11" i="1" s="1"/>
  <c r="M12" i="1"/>
  <c r="U12" i="1" s="1"/>
  <c r="M13" i="1"/>
  <c r="U13" i="1" s="1"/>
  <c r="L4" i="1"/>
  <c r="L5" i="1"/>
  <c r="L6" i="1"/>
  <c r="L7" i="1"/>
  <c r="L8" i="1"/>
  <c r="L9" i="1"/>
  <c r="L10" i="1"/>
  <c r="L11" i="1"/>
  <c r="L12" i="1"/>
  <c r="L13" i="1"/>
  <c r="V6" i="1" l="1"/>
  <c r="S16" i="1"/>
  <c r="S17" i="1"/>
  <c r="S15" i="1"/>
  <c r="S18" i="1"/>
  <c r="W11" i="1"/>
  <c r="R16" i="1"/>
  <c r="R15" i="1"/>
  <c r="R17" i="1"/>
  <c r="R18" i="1"/>
  <c r="U17" i="1"/>
  <c r="U18" i="1"/>
  <c r="U15" i="1"/>
  <c r="U16" i="1"/>
  <c r="Q17" i="1"/>
  <c r="Q18" i="1"/>
  <c r="Q15" i="1"/>
  <c r="Q16" i="1"/>
  <c r="N15" i="1"/>
  <c r="O16" i="1"/>
  <c r="O18" i="1"/>
  <c r="N17" i="1"/>
  <c r="V4" i="1"/>
  <c r="N16" i="1"/>
  <c r="W4" i="1"/>
  <c r="L17" i="1"/>
  <c r="M18" i="1"/>
  <c r="O15" i="1"/>
  <c r="L16" i="1"/>
  <c r="L15" i="1"/>
  <c r="L18" i="1"/>
  <c r="T4" i="1"/>
  <c r="M17" i="1"/>
  <c r="M16" i="1"/>
  <c r="M15" i="1"/>
  <c r="P5" i="1"/>
  <c r="P6" i="1"/>
  <c r="T6" i="1" s="1"/>
  <c r="P7" i="1"/>
  <c r="P8" i="1"/>
  <c r="P9" i="1"/>
  <c r="P10" i="1"/>
  <c r="P11" i="1"/>
  <c r="P12" i="1"/>
  <c r="P13" i="1"/>
  <c r="D18" i="1"/>
  <c r="D16" i="1"/>
  <c r="D17" i="1"/>
  <c r="C16" i="1"/>
  <c r="C17" i="1"/>
  <c r="D15" i="1"/>
  <c r="C15" i="1"/>
  <c r="T10" i="1"/>
  <c r="V16" i="1" l="1"/>
  <c r="V17" i="1"/>
  <c r="V15" i="1"/>
  <c r="V18" i="1"/>
  <c r="W15" i="1"/>
  <c r="W16" i="1"/>
  <c r="W17" i="1"/>
  <c r="W18" i="1"/>
  <c r="P17" i="1"/>
  <c r="P15" i="1"/>
  <c r="P18" i="1"/>
  <c r="T13" i="1"/>
  <c r="T9" i="1"/>
  <c r="T5" i="1"/>
  <c r="P16" i="1"/>
  <c r="T7" i="1"/>
  <c r="T11" i="1"/>
  <c r="T12" i="1"/>
  <c r="T8" i="1"/>
  <c r="T15" i="1" l="1"/>
  <c r="T18" i="1"/>
  <c r="T16" i="1"/>
  <c r="T17" i="1"/>
</calcChain>
</file>

<file path=xl/sharedStrings.xml><?xml version="1.0" encoding="utf-8"?>
<sst xmlns="http://schemas.openxmlformats.org/spreadsheetml/2006/main" count="35" uniqueCount="34">
  <si>
    <t>Employee payroll</t>
  </si>
  <si>
    <t>Mr. Sharif</t>
  </si>
  <si>
    <t>Last Name</t>
  </si>
  <si>
    <t>First Name</t>
  </si>
  <si>
    <t>Hourly Wage</t>
  </si>
  <si>
    <t>Hour Worked</t>
  </si>
  <si>
    <t>Pay</t>
  </si>
  <si>
    <t>Billah</t>
  </si>
  <si>
    <t>Sharif</t>
  </si>
  <si>
    <t xml:space="preserve">Arif </t>
  </si>
  <si>
    <t>Asif</t>
  </si>
  <si>
    <t>Akib</t>
  </si>
  <si>
    <t>Abir</t>
  </si>
  <si>
    <t>Akash</t>
  </si>
  <si>
    <t>Amin</t>
  </si>
  <si>
    <t>Alim</t>
  </si>
  <si>
    <t>Adib</t>
  </si>
  <si>
    <t>Abid</t>
  </si>
  <si>
    <t>Khan</t>
  </si>
  <si>
    <t>Moklla</t>
  </si>
  <si>
    <t>Md</t>
  </si>
  <si>
    <t>Mr</t>
  </si>
  <si>
    <t>Ak</t>
  </si>
  <si>
    <t>Sk</t>
  </si>
  <si>
    <t>Sakib</t>
  </si>
  <si>
    <t>Atif</t>
  </si>
  <si>
    <t>lm</t>
  </si>
  <si>
    <t>Max</t>
  </si>
  <si>
    <t>Min</t>
  </si>
  <si>
    <t>Average</t>
  </si>
  <si>
    <t>Total</t>
  </si>
  <si>
    <t>Overtime Hours</t>
  </si>
  <si>
    <t>Overtime</t>
  </si>
  <si>
    <t>JanuPay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</si>
</sst>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4" fontId="0" fillId="0" borderId="0" xfId="1" applyNumberFormat="1" applyFont="1"/>
    <xf numFmtId="44" fontId="0" fillId="0" borderId="0" xfId="0" applyNumberFormat="1"/>
    <xf numFmtId="0" fontId="0" fillId="0" borderId="0" xfId="0" applyNumberFormat="1"/>
    <xf numFmtId="16" fontId="2" fillId="2" borderId="0" xfId="0" applyNumberFormat="1" applyFont="1" applyFill="1"/>
    <xf numFmtId="0" fontId="2" fillId="2" borderId="0" xfId="0" applyFont="1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8"/>
  <sheetViews>
    <sheetView tabSelected="1" topLeftCell="K1" workbookViewId="0">
      <selection activeCell="AA14" sqref="AA14"/>
    </sheetView>
  </sheetViews>
  <sheetFormatPr defaultRowHeight="15" x14ac:dyDescent="0.25"/>
  <cols>
    <col min="1" max="1" width="12.7109375" customWidth="1"/>
    <col min="2" max="2" width="12.5703125" customWidth="1"/>
    <col min="3" max="3" width="12.85546875" customWidth="1"/>
    <col min="4" max="7" width="12.5703125" customWidth="1"/>
    <col min="8" max="8" width="14.7109375" customWidth="1"/>
    <col min="9" max="9" width="9" customWidth="1"/>
    <col min="10" max="10" width="7.5703125" customWidth="1"/>
    <col min="11" max="11" width="8" customWidth="1"/>
    <col min="12" max="12" width="10.5703125" bestFit="1" customWidth="1"/>
    <col min="13" max="15" width="10.5703125" customWidth="1"/>
    <col min="16" max="16" width="10.42578125" customWidth="1"/>
    <col min="20" max="23" width="10.5703125" bestFit="1" customWidth="1"/>
    <col min="25" max="25" width="11.5703125" bestFit="1" customWidth="1"/>
  </cols>
  <sheetData>
    <row r="1" spans="1:25" x14ac:dyDescent="0.25">
      <c r="A1" t="s">
        <v>0</v>
      </c>
      <c r="C1" t="s">
        <v>1</v>
      </c>
    </row>
    <row r="2" spans="1:25" x14ac:dyDescent="0.25">
      <c r="D2" t="s">
        <v>5</v>
      </c>
      <c r="H2" t="s">
        <v>31</v>
      </c>
      <c r="L2" t="s">
        <v>6</v>
      </c>
      <c r="P2" t="s">
        <v>32</v>
      </c>
      <c r="T2" t="s">
        <v>30</v>
      </c>
      <c r="Y2" t="s">
        <v>33</v>
      </c>
    </row>
    <row r="3" spans="1:25" x14ac:dyDescent="0.25">
      <c r="A3" t="s">
        <v>2</v>
      </c>
      <c r="B3" t="s">
        <v>3</v>
      </c>
      <c r="C3" t="s">
        <v>4</v>
      </c>
      <c r="D3" s="5">
        <v>44197</v>
      </c>
      <c r="E3" s="5">
        <f>D3+7</f>
        <v>44204</v>
      </c>
      <c r="F3" s="5">
        <f t="shared" ref="F3" si="0">E3+7</f>
        <v>44211</v>
      </c>
      <c r="G3" s="5">
        <f>F3+7</f>
        <v>44218</v>
      </c>
      <c r="H3" s="7">
        <v>44197</v>
      </c>
      <c r="I3" s="7">
        <f>H3+7</f>
        <v>44204</v>
      </c>
      <c r="J3" s="7">
        <f t="shared" ref="J3:K3" si="1">I3+7</f>
        <v>44211</v>
      </c>
      <c r="K3" s="7">
        <f t="shared" si="1"/>
        <v>44218</v>
      </c>
      <c r="L3" s="9">
        <v>44197</v>
      </c>
      <c r="M3" s="9">
        <f>L3+7</f>
        <v>44204</v>
      </c>
      <c r="N3" s="9">
        <f t="shared" ref="N3:O3" si="2">M3+7</f>
        <v>44211</v>
      </c>
      <c r="O3" s="9">
        <f t="shared" si="2"/>
        <v>44218</v>
      </c>
      <c r="P3" s="11">
        <v>44197</v>
      </c>
      <c r="Q3" s="11">
        <f>P3+7</f>
        <v>44204</v>
      </c>
      <c r="R3" s="11">
        <f t="shared" ref="R3:S3" si="3">Q3+7</f>
        <v>44211</v>
      </c>
      <c r="S3" s="11">
        <f t="shared" si="3"/>
        <v>44218</v>
      </c>
      <c r="T3" s="13">
        <v>44197</v>
      </c>
      <c r="U3" s="13">
        <f>T3+7</f>
        <v>44204</v>
      </c>
      <c r="V3" s="13">
        <f t="shared" ref="V3:W3" si="4">U3+7</f>
        <v>44211</v>
      </c>
      <c r="W3" s="13">
        <f t="shared" si="4"/>
        <v>44218</v>
      </c>
    </row>
    <row r="4" spans="1:25" x14ac:dyDescent="0.25">
      <c r="A4" t="s">
        <v>7</v>
      </c>
      <c r="B4" t="s">
        <v>8</v>
      </c>
      <c r="C4" s="2">
        <v>23.6</v>
      </c>
      <c r="D4" s="6">
        <v>54</v>
      </c>
      <c r="E4" s="6">
        <v>32</v>
      </c>
      <c r="F4" s="6">
        <v>34</v>
      </c>
      <c r="G4" s="6">
        <v>42</v>
      </c>
      <c r="H4" s="8">
        <f>IF(D4&gt;30,D4-30,0)</f>
        <v>24</v>
      </c>
      <c r="I4" s="8">
        <f t="shared" ref="I4:K13" si="5">IF(E4&gt;30,E4-30,0)</f>
        <v>2</v>
      </c>
      <c r="J4" s="8">
        <f t="shared" si="5"/>
        <v>4</v>
      </c>
      <c r="K4" s="8">
        <f t="shared" si="5"/>
        <v>12</v>
      </c>
      <c r="L4" s="10">
        <f>$C4*D4</f>
        <v>1274.4000000000001</v>
      </c>
      <c r="M4" s="10">
        <f>$C4*E4</f>
        <v>755.2</v>
      </c>
      <c r="N4" s="10">
        <f>$C4*F4</f>
        <v>802.40000000000009</v>
      </c>
      <c r="O4" s="10">
        <f>$C4*G4</f>
        <v>991.2</v>
      </c>
      <c r="P4" s="12">
        <f>0.5*$C4*H4</f>
        <v>283.20000000000005</v>
      </c>
      <c r="Q4" s="12">
        <f>0.5*$C4*I4</f>
        <v>23.6</v>
      </c>
      <c r="R4" s="12">
        <f t="shared" ref="R4:S13" si="6">0.5*$C4*J4</f>
        <v>47.2</v>
      </c>
      <c r="S4" s="12">
        <f t="shared" si="6"/>
        <v>141.60000000000002</v>
      </c>
      <c r="T4" s="14">
        <f>L4+P4</f>
        <v>1557.6000000000001</v>
      </c>
      <c r="U4" s="14">
        <f>M4+Q4</f>
        <v>778.80000000000007</v>
      </c>
      <c r="V4" s="14">
        <f>N4+R4</f>
        <v>849.60000000000014</v>
      </c>
      <c r="W4" s="14">
        <f>O4+S4</f>
        <v>1132.8000000000002</v>
      </c>
      <c r="Y4" s="3">
        <f>SUM(T4:W4)</f>
        <v>4318.8</v>
      </c>
    </row>
    <row r="5" spans="1:25" x14ac:dyDescent="0.25">
      <c r="A5" t="s">
        <v>18</v>
      </c>
      <c r="B5" t="s">
        <v>9</v>
      </c>
      <c r="C5" s="2">
        <v>7.7</v>
      </c>
      <c r="D5" s="6">
        <v>23</v>
      </c>
      <c r="E5" s="6">
        <v>34</v>
      </c>
      <c r="F5" s="6">
        <v>34</v>
      </c>
      <c r="G5" s="6">
        <v>32</v>
      </c>
      <c r="H5" s="8">
        <f t="shared" ref="H5:H13" si="7">IF(D5&gt;30,D5-30,0)</f>
        <v>0</v>
      </c>
      <c r="I5" s="8">
        <f t="shared" si="5"/>
        <v>4</v>
      </c>
      <c r="J5" s="8">
        <f t="shared" si="5"/>
        <v>4</v>
      </c>
      <c r="K5" s="8">
        <f t="shared" si="5"/>
        <v>2</v>
      </c>
      <c r="L5" s="10">
        <f t="shared" ref="L5:L13" si="8">C5*D5</f>
        <v>177.1</v>
      </c>
      <c r="M5" s="10">
        <f>$C5*E5</f>
        <v>261.8</v>
      </c>
      <c r="N5" s="10">
        <f t="shared" ref="N5:N13" si="9">$C5*F5</f>
        <v>261.8</v>
      </c>
      <c r="O5" s="10">
        <f t="shared" ref="O5:O13" si="10">$C5*G5</f>
        <v>246.4</v>
      </c>
      <c r="P5" s="12">
        <f>0.5*C5*H5</f>
        <v>0</v>
      </c>
      <c r="Q5" s="12">
        <f t="shared" ref="Q5:Q13" si="11">0.5*$C5*I5</f>
        <v>15.4</v>
      </c>
      <c r="R5" s="12">
        <f t="shared" si="6"/>
        <v>15.4</v>
      </c>
      <c r="S5" s="12">
        <f t="shared" si="6"/>
        <v>7.7</v>
      </c>
      <c r="T5" s="14">
        <f t="shared" ref="T5:T13" si="12">L5+P5</f>
        <v>177.1</v>
      </c>
      <c r="U5" s="14">
        <f t="shared" ref="U5:W13" si="13">M5+Q5</f>
        <v>277.2</v>
      </c>
      <c r="V5" s="14">
        <f t="shared" si="13"/>
        <v>277.2</v>
      </c>
      <c r="W5" s="14">
        <f t="shared" si="13"/>
        <v>254.1</v>
      </c>
      <c r="Y5" s="3">
        <f t="shared" ref="Y5:Y13" si="14">SUM(T5:W5)</f>
        <v>985.6</v>
      </c>
    </row>
    <row r="6" spans="1:25" x14ac:dyDescent="0.25">
      <c r="A6" t="s">
        <v>19</v>
      </c>
      <c r="B6" t="s">
        <v>10</v>
      </c>
      <c r="C6" s="2">
        <v>11.7</v>
      </c>
      <c r="D6" s="6">
        <v>34</v>
      </c>
      <c r="E6" s="6">
        <v>53</v>
      </c>
      <c r="F6" s="6">
        <v>32</v>
      </c>
      <c r="G6" s="6">
        <v>33</v>
      </c>
      <c r="H6" s="8">
        <f t="shared" si="7"/>
        <v>4</v>
      </c>
      <c r="I6" s="8">
        <f t="shared" si="5"/>
        <v>23</v>
      </c>
      <c r="J6" s="8">
        <f t="shared" si="5"/>
        <v>2</v>
      </c>
      <c r="K6" s="8">
        <f t="shared" si="5"/>
        <v>3</v>
      </c>
      <c r="L6" s="10">
        <f t="shared" si="8"/>
        <v>397.79999999999995</v>
      </c>
      <c r="M6" s="10">
        <f>$C6*E6</f>
        <v>620.09999999999991</v>
      </c>
      <c r="N6" s="10">
        <f t="shared" si="9"/>
        <v>374.4</v>
      </c>
      <c r="O6" s="10">
        <f t="shared" si="10"/>
        <v>386.09999999999997</v>
      </c>
      <c r="P6" s="12">
        <f>0.5*C6*H6</f>
        <v>23.4</v>
      </c>
      <c r="Q6" s="12">
        <f t="shared" si="11"/>
        <v>134.54999999999998</v>
      </c>
      <c r="R6" s="12">
        <f t="shared" si="6"/>
        <v>11.7</v>
      </c>
      <c r="S6" s="12">
        <f t="shared" si="6"/>
        <v>17.549999999999997</v>
      </c>
      <c r="T6" s="14">
        <f t="shared" si="12"/>
        <v>421.19999999999993</v>
      </c>
      <c r="U6" s="14">
        <f t="shared" si="13"/>
        <v>754.64999999999986</v>
      </c>
      <c r="V6" s="14">
        <f t="shared" si="13"/>
        <v>386.09999999999997</v>
      </c>
      <c r="W6" s="14">
        <f t="shared" si="13"/>
        <v>403.65</v>
      </c>
      <c r="Y6" s="3">
        <f t="shared" si="14"/>
        <v>1965.6</v>
      </c>
    </row>
    <row r="7" spans="1:25" x14ac:dyDescent="0.25">
      <c r="A7" t="s">
        <v>20</v>
      </c>
      <c r="B7" t="s">
        <v>11</v>
      </c>
      <c r="C7" s="2">
        <v>9</v>
      </c>
      <c r="D7" s="6">
        <v>69</v>
      </c>
      <c r="E7" s="6">
        <v>22</v>
      </c>
      <c r="F7" s="6">
        <v>25</v>
      </c>
      <c r="G7" s="6">
        <v>21</v>
      </c>
      <c r="H7" s="8">
        <f t="shared" si="7"/>
        <v>39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10">
        <f t="shared" si="8"/>
        <v>621</v>
      </c>
      <c r="M7" s="10">
        <f>$C7*E7</f>
        <v>198</v>
      </c>
      <c r="N7" s="10">
        <f t="shared" si="9"/>
        <v>225</v>
      </c>
      <c r="O7" s="10">
        <f t="shared" si="10"/>
        <v>189</v>
      </c>
      <c r="P7" s="12">
        <f>0.5*C7*H7</f>
        <v>175.5</v>
      </c>
      <c r="Q7" s="12">
        <f t="shared" si="11"/>
        <v>0</v>
      </c>
      <c r="R7" s="12">
        <f t="shared" si="6"/>
        <v>0</v>
      </c>
      <c r="S7" s="12">
        <f>0.5*$C7*K7</f>
        <v>0</v>
      </c>
      <c r="T7" s="14">
        <f t="shared" si="12"/>
        <v>796.5</v>
      </c>
      <c r="U7" s="14">
        <f t="shared" si="13"/>
        <v>198</v>
      </c>
      <c r="V7" s="14">
        <f t="shared" si="13"/>
        <v>225</v>
      </c>
      <c r="W7" s="14">
        <f t="shared" si="13"/>
        <v>189</v>
      </c>
      <c r="Y7" s="3">
        <f t="shared" si="14"/>
        <v>1408.5</v>
      </c>
    </row>
    <row r="8" spans="1:25" x14ac:dyDescent="0.25">
      <c r="A8" t="s">
        <v>21</v>
      </c>
      <c r="B8" t="s">
        <v>12</v>
      </c>
      <c r="C8" s="2">
        <v>14.56</v>
      </c>
      <c r="D8" s="6">
        <v>43</v>
      </c>
      <c r="E8" s="6">
        <v>40</v>
      </c>
      <c r="F8" s="6">
        <v>11</v>
      </c>
      <c r="G8" s="6">
        <v>20</v>
      </c>
      <c r="H8" s="8">
        <f t="shared" si="7"/>
        <v>13</v>
      </c>
      <c r="I8" s="8">
        <f t="shared" si="5"/>
        <v>10</v>
      </c>
      <c r="J8" s="8">
        <f t="shared" si="5"/>
        <v>0</v>
      </c>
      <c r="K8" s="8">
        <f t="shared" si="5"/>
        <v>0</v>
      </c>
      <c r="L8" s="10">
        <f t="shared" si="8"/>
        <v>626.08000000000004</v>
      </c>
      <c r="M8" s="10">
        <f>$C8*E8</f>
        <v>582.4</v>
      </c>
      <c r="N8" s="10">
        <f t="shared" si="9"/>
        <v>160.16</v>
      </c>
      <c r="O8" s="10">
        <f t="shared" si="10"/>
        <v>291.2</v>
      </c>
      <c r="P8" s="12">
        <f>0.5*C8*H8</f>
        <v>94.64</v>
      </c>
      <c r="Q8" s="12">
        <f t="shared" si="11"/>
        <v>72.8</v>
      </c>
      <c r="R8" s="12">
        <f t="shared" si="6"/>
        <v>0</v>
      </c>
      <c r="S8" s="12">
        <f t="shared" si="6"/>
        <v>0</v>
      </c>
      <c r="T8" s="14">
        <f t="shared" si="12"/>
        <v>720.72</v>
      </c>
      <c r="U8" s="14">
        <f t="shared" si="13"/>
        <v>655.19999999999993</v>
      </c>
      <c r="V8" s="14">
        <f t="shared" si="13"/>
        <v>160.16</v>
      </c>
      <c r="W8" s="14">
        <f t="shared" si="13"/>
        <v>291.2</v>
      </c>
      <c r="Y8" s="3">
        <f t="shared" si="14"/>
        <v>1827.2800000000002</v>
      </c>
    </row>
    <row r="9" spans="1:25" x14ac:dyDescent="0.25">
      <c r="A9" t="s">
        <v>22</v>
      </c>
      <c r="B9" t="s">
        <v>13</v>
      </c>
      <c r="C9" s="2">
        <v>30</v>
      </c>
      <c r="D9" s="6">
        <v>33</v>
      </c>
      <c r="E9" s="6">
        <v>43</v>
      </c>
      <c r="F9" s="6">
        <v>21</v>
      </c>
      <c r="G9" s="6">
        <v>30</v>
      </c>
      <c r="H9" s="8">
        <f t="shared" si="7"/>
        <v>3</v>
      </c>
      <c r="I9" s="8">
        <f t="shared" si="5"/>
        <v>13</v>
      </c>
      <c r="J9" s="8">
        <f t="shared" si="5"/>
        <v>0</v>
      </c>
      <c r="K9" s="8">
        <f t="shared" si="5"/>
        <v>0</v>
      </c>
      <c r="L9" s="10">
        <f t="shared" si="8"/>
        <v>990</v>
      </c>
      <c r="M9" s="10">
        <f>$C9*E9</f>
        <v>1290</v>
      </c>
      <c r="N9" s="10">
        <f t="shared" si="9"/>
        <v>630</v>
      </c>
      <c r="O9" s="10">
        <f t="shared" si="10"/>
        <v>900</v>
      </c>
      <c r="P9" s="12">
        <f>0.5*C9*H9</f>
        <v>45</v>
      </c>
      <c r="Q9" s="12">
        <f t="shared" si="11"/>
        <v>195</v>
      </c>
      <c r="R9" s="12">
        <f t="shared" si="6"/>
        <v>0</v>
      </c>
      <c r="S9" s="12">
        <f t="shared" si="6"/>
        <v>0</v>
      </c>
      <c r="T9" s="14">
        <f t="shared" si="12"/>
        <v>1035</v>
      </c>
      <c r="U9" s="14">
        <f t="shared" si="13"/>
        <v>1485</v>
      </c>
      <c r="V9" s="14">
        <f t="shared" si="13"/>
        <v>630</v>
      </c>
      <c r="W9" s="14">
        <f t="shared" si="13"/>
        <v>900</v>
      </c>
      <c r="Y9" s="3">
        <f t="shared" si="14"/>
        <v>4050</v>
      </c>
    </row>
    <row r="10" spans="1:25" x14ac:dyDescent="0.25">
      <c r="A10" t="s">
        <v>23</v>
      </c>
      <c r="B10" t="s">
        <v>14</v>
      </c>
      <c r="C10" s="2">
        <v>18.440000000000001</v>
      </c>
      <c r="D10" s="6">
        <v>26</v>
      </c>
      <c r="E10" s="6">
        <v>33</v>
      </c>
      <c r="F10" s="6">
        <v>43</v>
      </c>
      <c r="G10" s="6">
        <v>33</v>
      </c>
      <c r="H10" s="8">
        <f t="shared" si="7"/>
        <v>0</v>
      </c>
      <c r="I10" s="8">
        <f t="shared" si="5"/>
        <v>3</v>
      </c>
      <c r="J10" s="8">
        <f t="shared" si="5"/>
        <v>13</v>
      </c>
      <c r="K10" s="8">
        <f t="shared" si="5"/>
        <v>3</v>
      </c>
      <c r="L10" s="10">
        <f t="shared" si="8"/>
        <v>479.44000000000005</v>
      </c>
      <c r="M10" s="10">
        <f>$C10*E10</f>
        <v>608.5200000000001</v>
      </c>
      <c r="N10" s="10">
        <f t="shared" si="9"/>
        <v>792.92000000000007</v>
      </c>
      <c r="O10" s="10">
        <f t="shared" si="10"/>
        <v>608.5200000000001</v>
      </c>
      <c r="P10" s="12">
        <f>0.5*C10*H10</f>
        <v>0</v>
      </c>
      <c r="Q10" s="12">
        <f t="shared" si="11"/>
        <v>27.660000000000004</v>
      </c>
      <c r="R10" s="12">
        <f t="shared" si="6"/>
        <v>119.86000000000001</v>
      </c>
      <c r="S10" s="12">
        <f t="shared" si="6"/>
        <v>27.660000000000004</v>
      </c>
      <c r="T10" s="14">
        <f t="shared" si="12"/>
        <v>479.44000000000005</v>
      </c>
      <c r="U10" s="14">
        <f t="shared" si="13"/>
        <v>636.18000000000006</v>
      </c>
      <c r="V10" s="14">
        <f t="shared" si="13"/>
        <v>912.78000000000009</v>
      </c>
      <c r="W10" s="14">
        <f t="shared" si="13"/>
        <v>636.18000000000006</v>
      </c>
      <c r="Y10" s="3">
        <f t="shared" si="14"/>
        <v>2664.58</v>
      </c>
    </row>
    <row r="11" spans="1:25" x14ac:dyDescent="0.25">
      <c r="A11" t="s">
        <v>24</v>
      </c>
      <c r="B11" t="s">
        <v>15</v>
      </c>
      <c r="C11" s="2">
        <v>22.11</v>
      </c>
      <c r="D11" s="6">
        <v>20</v>
      </c>
      <c r="E11" s="6">
        <v>29</v>
      </c>
      <c r="F11" s="6">
        <v>24</v>
      </c>
      <c r="G11" s="6">
        <v>35</v>
      </c>
      <c r="H11" s="8">
        <f t="shared" si="7"/>
        <v>0</v>
      </c>
      <c r="I11" s="8">
        <f t="shared" si="5"/>
        <v>0</v>
      </c>
      <c r="J11" s="8">
        <f t="shared" si="5"/>
        <v>0</v>
      </c>
      <c r="K11" s="8">
        <f t="shared" si="5"/>
        <v>5</v>
      </c>
      <c r="L11" s="10">
        <f t="shared" si="8"/>
        <v>442.2</v>
      </c>
      <c r="M11" s="10">
        <f>$C11*E11</f>
        <v>641.18999999999994</v>
      </c>
      <c r="N11" s="10">
        <f t="shared" si="9"/>
        <v>530.64</v>
      </c>
      <c r="O11" s="10">
        <f t="shared" si="10"/>
        <v>773.85</v>
      </c>
      <c r="P11" s="12">
        <f>0.5*C11*H11</f>
        <v>0</v>
      </c>
      <c r="Q11" s="12">
        <f t="shared" si="11"/>
        <v>0</v>
      </c>
      <c r="R11" s="12">
        <f t="shared" si="6"/>
        <v>0</v>
      </c>
      <c r="S11" s="12">
        <f t="shared" si="6"/>
        <v>55.274999999999999</v>
      </c>
      <c r="T11" s="14">
        <f t="shared" si="12"/>
        <v>442.2</v>
      </c>
      <c r="U11" s="14">
        <f t="shared" si="13"/>
        <v>641.18999999999994</v>
      </c>
      <c r="V11" s="14">
        <f t="shared" si="13"/>
        <v>530.64</v>
      </c>
      <c r="W11" s="14">
        <f t="shared" si="13"/>
        <v>829.125</v>
      </c>
      <c r="Y11" s="3">
        <f t="shared" si="14"/>
        <v>2443.1549999999997</v>
      </c>
    </row>
    <row r="12" spans="1:25" x14ac:dyDescent="0.25">
      <c r="A12" t="s">
        <v>25</v>
      </c>
      <c r="B12" t="s">
        <v>16</v>
      </c>
      <c r="C12" s="2">
        <v>15.87</v>
      </c>
      <c r="D12" s="6">
        <v>22</v>
      </c>
      <c r="E12" s="6">
        <v>40</v>
      </c>
      <c r="F12" s="6">
        <v>53</v>
      </c>
      <c r="G12" s="6">
        <v>37</v>
      </c>
      <c r="H12" s="8">
        <f t="shared" si="7"/>
        <v>0</v>
      </c>
      <c r="I12" s="8">
        <f t="shared" si="5"/>
        <v>10</v>
      </c>
      <c r="J12" s="8">
        <f t="shared" si="5"/>
        <v>23</v>
      </c>
      <c r="K12" s="8">
        <f t="shared" si="5"/>
        <v>7</v>
      </c>
      <c r="L12" s="10">
        <f t="shared" si="8"/>
        <v>349.14</v>
      </c>
      <c r="M12" s="10">
        <f>$C12*E12</f>
        <v>634.79999999999995</v>
      </c>
      <c r="N12" s="10">
        <f t="shared" si="9"/>
        <v>841.11</v>
      </c>
      <c r="O12" s="10">
        <f t="shared" si="10"/>
        <v>587.18999999999994</v>
      </c>
      <c r="P12" s="12">
        <f>0.5*C12*H12</f>
        <v>0</v>
      </c>
      <c r="Q12" s="12">
        <f t="shared" si="11"/>
        <v>79.349999999999994</v>
      </c>
      <c r="R12" s="12">
        <f t="shared" si="6"/>
        <v>182.505</v>
      </c>
      <c r="S12" s="12">
        <f t="shared" si="6"/>
        <v>55.544999999999995</v>
      </c>
      <c r="T12" s="14">
        <f t="shared" si="12"/>
        <v>349.14</v>
      </c>
      <c r="U12" s="14">
        <f t="shared" si="13"/>
        <v>714.15</v>
      </c>
      <c r="V12" s="14">
        <f t="shared" si="13"/>
        <v>1023.615</v>
      </c>
      <c r="W12" s="14">
        <f t="shared" si="13"/>
        <v>642.7349999999999</v>
      </c>
      <c r="Y12" s="3">
        <f t="shared" si="14"/>
        <v>2729.6399999999994</v>
      </c>
    </row>
    <row r="13" spans="1:25" x14ac:dyDescent="0.25">
      <c r="A13" t="s">
        <v>26</v>
      </c>
      <c r="B13" t="s">
        <v>17</v>
      </c>
      <c r="C13" s="2">
        <v>20</v>
      </c>
      <c r="D13" s="6">
        <v>10</v>
      </c>
      <c r="E13" s="6">
        <v>32</v>
      </c>
      <c r="F13" s="6">
        <v>22</v>
      </c>
      <c r="G13" s="6">
        <v>22</v>
      </c>
      <c r="H13" s="8">
        <f t="shared" si="7"/>
        <v>0</v>
      </c>
      <c r="I13" s="8">
        <f t="shared" si="5"/>
        <v>2</v>
      </c>
      <c r="J13" s="8">
        <f t="shared" si="5"/>
        <v>0</v>
      </c>
      <c r="K13" s="8">
        <f t="shared" si="5"/>
        <v>0</v>
      </c>
      <c r="L13" s="10">
        <f t="shared" si="8"/>
        <v>200</v>
      </c>
      <c r="M13" s="10">
        <f>$C13*E13</f>
        <v>640</v>
      </c>
      <c r="N13" s="10">
        <f t="shared" si="9"/>
        <v>440</v>
      </c>
      <c r="O13" s="10">
        <f t="shared" si="10"/>
        <v>440</v>
      </c>
      <c r="P13" s="12">
        <f>0.5*C13*H13</f>
        <v>0</v>
      </c>
      <c r="Q13" s="12">
        <f t="shared" si="11"/>
        <v>20</v>
      </c>
      <c r="R13" s="12">
        <f t="shared" si="6"/>
        <v>0</v>
      </c>
      <c r="S13" s="12">
        <f t="shared" si="6"/>
        <v>0</v>
      </c>
      <c r="T13" s="14">
        <f t="shared" si="12"/>
        <v>200</v>
      </c>
      <c r="U13" s="14">
        <f t="shared" si="13"/>
        <v>660</v>
      </c>
      <c r="V13" s="14">
        <f t="shared" si="13"/>
        <v>440</v>
      </c>
      <c r="W13" s="14">
        <f t="shared" si="13"/>
        <v>440</v>
      </c>
      <c r="Y13" s="3">
        <f t="shared" si="14"/>
        <v>1740</v>
      </c>
    </row>
    <row r="14" spans="1:25" x14ac:dyDescent="0.25">
      <c r="C14" s="1"/>
      <c r="Q14" s="3"/>
    </row>
    <row r="15" spans="1:25" x14ac:dyDescent="0.25">
      <c r="A15" t="s">
        <v>27</v>
      </c>
      <c r="C15" s="3">
        <f>MAX(C4:C13)</f>
        <v>30</v>
      </c>
      <c r="D15" s="4">
        <f>MAX(D4:D13)</f>
        <v>69</v>
      </c>
      <c r="E15" s="4"/>
      <c r="F15" s="4"/>
      <c r="G15" s="4"/>
      <c r="H15" s="4"/>
      <c r="I15" s="4"/>
      <c r="J15" s="4"/>
      <c r="K15" s="4"/>
      <c r="L15" s="1">
        <f>MAX(L4:L13)</f>
        <v>1274.4000000000001</v>
      </c>
      <c r="M15" s="1">
        <f t="shared" ref="M15:O15" si="15">MAX(M4:M13)</f>
        <v>1290</v>
      </c>
      <c r="N15" s="1">
        <f t="shared" si="15"/>
        <v>841.11</v>
      </c>
      <c r="O15" s="1">
        <f t="shared" si="15"/>
        <v>991.2</v>
      </c>
      <c r="P15" s="1">
        <f>MAX(P4:P13)</f>
        <v>283.20000000000005</v>
      </c>
      <c r="Q15" s="1">
        <f t="shared" ref="Q15:R15" si="16">MAX(Q4:Q13)</f>
        <v>195</v>
      </c>
      <c r="R15" s="1">
        <f t="shared" si="16"/>
        <v>182.505</v>
      </c>
      <c r="S15" s="1">
        <f>MAX(S4:S13)</f>
        <v>141.60000000000002</v>
      </c>
      <c r="T15" s="1">
        <f>MAX(T4:T13)</f>
        <v>1557.6000000000001</v>
      </c>
      <c r="U15" s="1">
        <f t="shared" ref="U15:W15" si="17">MAX(U4:U13)</f>
        <v>1485</v>
      </c>
      <c r="V15" s="1">
        <f t="shared" si="17"/>
        <v>1023.615</v>
      </c>
      <c r="W15" s="1">
        <f t="shared" si="17"/>
        <v>1132.8000000000002</v>
      </c>
      <c r="Y15" s="1">
        <f t="shared" ref="Y15" si="18">MAX(Y4:Y13)</f>
        <v>4318.8</v>
      </c>
    </row>
    <row r="16" spans="1:25" x14ac:dyDescent="0.25">
      <c r="A16" t="s">
        <v>28</v>
      </c>
      <c r="C16" s="3">
        <f>MIN(C4:C13)</f>
        <v>7.7</v>
      </c>
      <c r="D16" s="4">
        <f>MIN(D4:D13)</f>
        <v>10</v>
      </c>
      <c r="E16" s="4"/>
      <c r="F16" s="4"/>
      <c r="G16" s="4"/>
      <c r="H16" s="4"/>
      <c r="I16" s="4"/>
      <c r="J16" s="4"/>
      <c r="K16" s="4"/>
      <c r="L16" s="1">
        <f>MIN(L4:L13)</f>
        <v>177.1</v>
      </c>
      <c r="M16" s="1">
        <f t="shared" ref="M16:O16" si="19">MIN(M4:M13)</f>
        <v>198</v>
      </c>
      <c r="N16" s="1">
        <f t="shared" si="19"/>
        <v>160.16</v>
      </c>
      <c r="O16" s="1">
        <f t="shared" si="19"/>
        <v>189</v>
      </c>
      <c r="P16" s="1">
        <f t="shared" ref="P16:W16" si="20">MIN(P4:P13)</f>
        <v>0</v>
      </c>
      <c r="Q16" s="1">
        <f t="shared" si="20"/>
        <v>0</v>
      </c>
      <c r="R16" s="1">
        <f t="shared" si="20"/>
        <v>0</v>
      </c>
      <c r="S16" s="1">
        <f t="shared" si="20"/>
        <v>0</v>
      </c>
      <c r="T16" s="1">
        <f t="shared" si="20"/>
        <v>177.1</v>
      </c>
      <c r="U16" s="1">
        <f t="shared" si="20"/>
        <v>198</v>
      </c>
      <c r="V16" s="1">
        <f t="shared" si="20"/>
        <v>160.16</v>
      </c>
      <c r="W16" s="1">
        <f t="shared" si="20"/>
        <v>189</v>
      </c>
      <c r="Y16" s="1">
        <f t="shared" ref="Y16" si="21">MIN(Y4:Y13)</f>
        <v>985.6</v>
      </c>
    </row>
    <row r="17" spans="1:25" x14ac:dyDescent="0.25">
      <c r="A17" t="s">
        <v>29</v>
      </c>
      <c r="C17" s="3">
        <f>AVERAGE(C4:C13)</f>
        <v>17.298000000000002</v>
      </c>
      <c r="D17" s="4">
        <f>AVERAGE(D4:D13)</f>
        <v>33.4</v>
      </c>
      <c r="E17" s="4"/>
      <c r="F17" s="4"/>
      <c r="G17" s="4"/>
      <c r="H17" s="4"/>
      <c r="I17" s="4"/>
      <c r="J17" s="4"/>
      <c r="K17" s="4"/>
      <c r="L17" s="1">
        <f>AVERAGE(L4:L13)</f>
        <v>555.71600000000001</v>
      </c>
      <c r="M17" s="1">
        <f t="shared" ref="M17:O17" si="22">AVERAGE(M4:M13)</f>
        <v>623.20100000000002</v>
      </c>
      <c r="N17" s="1">
        <f t="shared" si="22"/>
        <v>505.84300000000002</v>
      </c>
      <c r="O17" s="1">
        <f t="shared" si="22"/>
        <v>541.346</v>
      </c>
      <c r="P17" s="1">
        <f>AVERAGE(P4:P13)</f>
        <v>62.173999999999999</v>
      </c>
      <c r="Q17" s="1">
        <f t="shared" ref="Q17:S17" si="23">AVERAGE(Q4:Q13)</f>
        <v>56.835999999999999</v>
      </c>
      <c r="R17" s="1">
        <f t="shared" si="23"/>
        <v>37.666499999999999</v>
      </c>
      <c r="S17" s="1">
        <f t="shared" si="23"/>
        <v>30.533000000000005</v>
      </c>
      <c r="T17" s="1">
        <f t="shared" ref="T17:W17" si="24">AVERAGE(T4:T13)</f>
        <v>617.89</v>
      </c>
      <c r="U17" s="1">
        <f t="shared" si="24"/>
        <v>680.03700000000003</v>
      </c>
      <c r="V17" s="1">
        <f t="shared" si="24"/>
        <v>543.5095</v>
      </c>
      <c r="W17" s="1">
        <f t="shared" si="24"/>
        <v>571.87900000000002</v>
      </c>
      <c r="Y17" s="1">
        <f t="shared" ref="Y17" si="25">AVERAGE(Y4:Y13)</f>
        <v>2413.3154999999997</v>
      </c>
    </row>
    <row r="18" spans="1:25" x14ac:dyDescent="0.25">
      <c r="A18" t="s">
        <v>30</v>
      </c>
      <c r="D18">
        <f>SUM(D4:D13)</f>
        <v>334</v>
      </c>
      <c r="L18" s="3">
        <f>SUM(L4:L13)</f>
        <v>5557.16</v>
      </c>
      <c r="M18" s="3">
        <f t="shared" ref="M18:O18" si="26">SUM(M4:M13)</f>
        <v>6232.01</v>
      </c>
      <c r="N18" s="3">
        <f t="shared" si="26"/>
        <v>5058.43</v>
      </c>
      <c r="O18" s="3">
        <f t="shared" si="26"/>
        <v>5413.46</v>
      </c>
      <c r="P18" s="3">
        <f t="shared" ref="P18:W18" si="27">SUM(P4:P13)</f>
        <v>621.74</v>
      </c>
      <c r="Q18" s="3">
        <f t="shared" si="27"/>
        <v>568.36</v>
      </c>
      <c r="R18" s="3">
        <f t="shared" si="27"/>
        <v>376.66500000000002</v>
      </c>
      <c r="S18" s="3">
        <f t="shared" si="27"/>
        <v>305.33000000000004</v>
      </c>
      <c r="T18" s="3">
        <f t="shared" si="27"/>
        <v>6178.9</v>
      </c>
      <c r="U18" s="3">
        <f t="shared" si="27"/>
        <v>6800.37</v>
      </c>
      <c r="V18" s="3">
        <f t="shared" si="27"/>
        <v>5435.0950000000003</v>
      </c>
      <c r="W18" s="3">
        <f t="shared" si="27"/>
        <v>5718.79</v>
      </c>
      <c r="Y18" s="3">
        <f t="shared" ref="Y18" si="28">SUM(Y4:Y13)</f>
        <v>24133.154999999999</v>
      </c>
    </row>
  </sheetData>
  <pageMargins left="0.7" right="0.7" top="0.75" bottom="0.75" header="0.3" footer="0.3"/>
  <pageSetup scale="4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2021-12-24T12:55:19Z</dcterms:modified>
</cp:coreProperties>
</file>