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xcel\excel_ineuron\"/>
    </mc:Choice>
  </mc:AlternateContent>
  <bookViews>
    <workbookView xWindow="0" yWindow="0" windowWidth="23040" windowHeight="9192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0" i="3" l="1"/>
  <c r="F11" i="3"/>
  <c r="F9" i="3"/>
  <c r="F9" i="2"/>
  <c r="E10" i="3" l="1"/>
  <c r="E11" i="3"/>
  <c r="E9" i="3"/>
  <c r="D10" i="3"/>
  <c r="D11" i="3"/>
  <c r="D9" i="3"/>
  <c r="C10" i="3"/>
  <c r="C11" i="3"/>
  <c r="C9" i="3"/>
  <c r="B10" i="3"/>
  <c r="B11" i="3"/>
  <c r="B9" i="3"/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49" i="1"/>
  <c r="F52" i="1"/>
  <c r="F45" i="1"/>
  <c r="F48" i="1" l="1"/>
  <c r="F47" i="1"/>
  <c r="F44" i="1"/>
  <c r="F43" i="1" l="1"/>
  <c r="F42" i="1"/>
  <c r="F39" i="1"/>
  <c r="F38" i="1"/>
  <c r="F37" i="1"/>
  <c r="F36" i="1"/>
  <c r="F33" i="1"/>
  <c r="F32" i="1"/>
  <c r="F31" i="1"/>
  <c r="F30" i="1"/>
  <c r="F29" i="1"/>
  <c r="F10" i="2" l="1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<sst xmlns="http://schemas.openxmlformats.org/spreadsheetml/2006/main" count="1534" uniqueCount="77">
  <si>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</si>
  <si>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</si>
  <si>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</si>
  <si>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</si>
  <si>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</si>
  <si>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</si>
  <si>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</si>
  <si>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</si>
  <si>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</si>
  <si>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</si>
  <si>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</si>
  <si>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</si>
  <si>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</si>
  <si>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</si>
  <si>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</si>
  <si>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</si>
  <si>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</si>
  <si>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</si>
  <si>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</si>
  <si>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</si>
  <si>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</si>
  <si>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</si>
  <si>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</si>
  <si>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</si>
  <si>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</si>
  <si>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</si>
  <si>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</si>
  <si>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</si>
  <si>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</si>
  <si>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</si>
  <si>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</si>
  <si>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</si>
  <si>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</si>
  <si>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</si>
  <si>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</si>
  <si>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</si>
  <si>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</si>
  <si>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</si>
  <si>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</si>
  <si>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</si>
  <si>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</si>
  <si>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</si>
  <si>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</si>
  <si>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</si>
  <si>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</si>
  <si>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</si>
  <si>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</si>
  <si>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</si>
  <si>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</si>
  <si>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</si>
  <si>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</si>
  <si>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</si>
  <si>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</si>
  <si>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</si>
  <si>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</si>
  <si>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</si>
  <si>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</si>
  <si>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</si>
  <si>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</si>
  <si>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</si>
  <si>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</si>
  <si>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</si>
  <si>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</si>
  <si>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</si>
  <si>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</si>
  <si>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</si>
  <si>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</si>
  <si>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</si>
  <si>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</si>
  <si>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</si>
  <si>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</si>
  <si>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</si>
  <si>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</si>
  <si>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</si>
  <si>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</si>
  <si>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</si>
  <si>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Payment_unique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</si>
</sst>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14" fontId="0" fillId="4" borderId="1" xfId="0" applyNumberFormat="1" applyFill="1" applyBorder="1"/>
    <xf numFmtId="0" fontId="8" fillId="0" borderId="0" xfId="0" applyFont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pane ySplit="1" topLeftCell="A35" activePane="bottomLeft" state="frozen"/>
      <selection pane="bottomLeft" activeCell="F50" sqref="F50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9" width="13.33203125" customWidth="1"/>
    <col min="10" max="11" width="10.33203125" bestFit="1" customWidth="1"/>
  </cols>
  <sheetData>
    <row r="1" spans="1:9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  <c r="H1" s="20"/>
      <c r="I1" s="20"/>
    </row>
    <row r="2" spans="1:9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 s="17"/>
      <c r="I2" s="17"/>
    </row>
    <row r="3" spans="1:9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 s="17"/>
      <c r="I3" s="17"/>
    </row>
    <row r="4" spans="1:9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 s="17"/>
      <c r="I4" s="17"/>
    </row>
    <row r="5" spans="1:9" x14ac:dyDescent="0.3">
      <c r="A5" s="2">
        <v>100004</v>
      </c>
      <c r="B5" s="2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 s="17"/>
      <c r="I5" s="17"/>
    </row>
    <row r="6" spans="1:9" x14ac:dyDescent="0.3">
      <c r="A6" s="2">
        <v>100005</v>
      </c>
      <c r="B6" s="2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 s="17"/>
      <c r="I6" s="17"/>
    </row>
    <row r="7" spans="1:9" x14ac:dyDescent="0.3">
      <c r="A7" s="2">
        <v>100006</v>
      </c>
      <c r="B7" s="2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 s="17"/>
      <c r="I7" s="17"/>
    </row>
    <row r="8" spans="1:9" x14ac:dyDescent="0.3">
      <c r="A8" s="2">
        <v>100007</v>
      </c>
      <c r="B8" s="2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 s="17"/>
      <c r="I8" s="17"/>
    </row>
    <row r="9" spans="1:9" x14ac:dyDescent="0.3">
      <c r="A9" s="2">
        <v>100008</v>
      </c>
      <c r="B9" s="2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 s="17"/>
      <c r="I9" s="17"/>
    </row>
    <row r="10" spans="1:9" x14ac:dyDescent="0.3">
      <c r="A10" s="2">
        <v>100009</v>
      </c>
      <c r="B10" s="2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 s="17"/>
      <c r="I10" s="17"/>
    </row>
    <row r="11" spans="1:9" x14ac:dyDescent="0.3">
      <c r="A11" s="2">
        <v>100010</v>
      </c>
      <c r="B11" s="2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 s="17"/>
      <c r="I11" s="17"/>
    </row>
    <row r="12" spans="1:9" x14ac:dyDescent="0.3">
      <c r="A12" s="2">
        <v>100011</v>
      </c>
      <c r="B12" s="2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 s="17"/>
      <c r="I12" s="17"/>
    </row>
    <row r="13" spans="1:9" x14ac:dyDescent="0.3">
      <c r="A13" s="2">
        <v>100012</v>
      </c>
      <c r="B13" s="2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 s="17"/>
      <c r="I13" s="17"/>
    </row>
    <row r="14" spans="1:9" x14ac:dyDescent="0.3">
      <c r="A14" s="2">
        <v>100013</v>
      </c>
      <c r="B14" s="2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H14" s="17"/>
      <c r="I14" s="17"/>
    </row>
    <row r="15" spans="1:9" x14ac:dyDescent="0.3">
      <c r="A15" s="2">
        <v>100014</v>
      </c>
      <c r="B15" s="2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 s="17"/>
      <c r="I15" s="17"/>
    </row>
    <row r="16" spans="1:9" x14ac:dyDescent="0.3">
      <c r="A16" s="2">
        <v>100015</v>
      </c>
      <c r="B16" s="2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 s="17"/>
      <c r="I16" s="17"/>
    </row>
    <row r="17" spans="1:9" x14ac:dyDescent="0.3">
      <c r="A17" s="2">
        <v>100016</v>
      </c>
      <c r="B17" s="2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 s="17"/>
      <c r="I17" s="17"/>
    </row>
    <row r="18" spans="1:9" x14ac:dyDescent="0.3">
      <c r="A18" s="2">
        <v>100017</v>
      </c>
      <c r="B18" s="2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 s="17"/>
      <c r="I18" s="17"/>
    </row>
    <row r="19" spans="1:9" x14ac:dyDescent="0.3">
      <c r="A19" s="2">
        <v>100018</v>
      </c>
      <c r="B19" s="2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 s="17"/>
      <c r="I19" s="17"/>
    </row>
    <row r="20" spans="1:9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 s="17"/>
      <c r="I20" s="17"/>
    </row>
    <row r="21" spans="1:9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 s="17"/>
      <c r="I21" s="17"/>
    </row>
    <row r="22" spans="1:9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 s="17"/>
      <c r="I22" s="17"/>
    </row>
    <row r="23" spans="1:9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H23" s="17"/>
      <c r="I23" s="17"/>
    </row>
    <row r="24" spans="1:9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 s="17"/>
      <c r="I24" s="17"/>
    </row>
    <row r="25" spans="1:9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 s="17"/>
      <c r="I25" s="17"/>
    </row>
    <row r="28" spans="1:9" x14ac:dyDescent="0.3">
      <c r="F28" s="3" t="s">
        <v>23</v>
      </c>
    </row>
    <row r="29" spans="1:9" x14ac:dyDescent="0.3">
      <c r="E29" s="4" t="s">
        <v>35</v>
      </c>
      <c r="F29">
        <f>COUNTIF(G2:G25,"=Boston")</f>
        <v>4</v>
      </c>
    </row>
    <row r="30" spans="1:9" x14ac:dyDescent="0.3">
      <c r="E30" s="4" t="s">
        <v>36</v>
      </c>
      <c r="F30">
        <f>COUNTIF(D1:D25,D24)</f>
        <v>5</v>
      </c>
    </row>
    <row r="31" spans="1:9" x14ac:dyDescent="0.3">
      <c r="E31" s="4" t="s">
        <v>37</v>
      </c>
      <c r="F31">
        <f>COUNTIF(F1:F25,F3)</f>
        <v>8</v>
      </c>
    </row>
    <row r="32" spans="1:9" x14ac:dyDescent="0.3">
      <c r="E32" s="4" t="s">
        <v>38</v>
      </c>
      <c r="F32">
        <f>COUNTIF(C1:C25,C17)</f>
        <v>6</v>
      </c>
    </row>
    <row r="33" spans="5:11" x14ac:dyDescent="0.3">
      <c r="E33" s="4" t="s">
        <v>30</v>
      </c>
      <c r="F33">
        <f>COUNTIF(E1:E25,"&lt;20")</f>
        <v>9</v>
      </c>
    </row>
    <row r="35" spans="5:11" x14ac:dyDescent="0.3">
      <c r="F35" s="3" t="s">
        <v>24</v>
      </c>
    </row>
    <row r="36" spans="5:11" x14ac:dyDescent="0.3">
      <c r="E36" s="4" t="s">
        <v>27</v>
      </c>
      <c r="F36">
        <f>SUMIF(D1:D25,D6,E1:E25)</f>
        <v>105</v>
      </c>
    </row>
    <row r="37" spans="5:11" x14ac:dyDescent="0.3">
      <c r="E37" s="4" t="s">
        <v>28</v>
      </c>
      <c r="F37">
        <f>SUMIF(D1:D25,D23,E1:E25)</f>
        <v>164</v>
      </c>
    </row>
    <row r="38" spans="5:11" x14ac:dyDescent="0.3">
      <c r="E38" s="4" t="s">
        <v>34</v>
      </c>
      <c r="F38">
        <f>SUMIF(F1:F25,F19,E1:E25)</f>
        <v>156</v>
      </c>
    </row>
    <row r="39" spans="5:11" x14ac:dyDescent="0.3">
      <c r="E39" s="4" t="s">
        <v>44</v>
      </c>
      <c r="F39">
        <f>SUMIF(F1:F25,"truck*",E1:E25)</f>
        <v>511</v>
      </c>
    </row>
    <row r="41" spans="5:11" x14ac:dyDescent="0.3">
      <c r="E41" s="4"/>
      <c r="F41" s="3" t="s">
        <v>25</v>
      </c>
    </row>
    <row r="42" spans="5:11" x14ac:dyDescent="0.3">
      <c r="E42" s="4" t="s">
        <v>39</v>
      </c>
      <c r="F42">
        <f>COUNTIFS(D1:D25,D24,G1:G25,G2)</f>
        <v>2</v>
      </c>
    </row>
    <row r="43" spans="5:11" x14ac:dyDescent="0.3">
      <c r="E43" s="4" t="s">
        <v>40</v>
      </c>
      <c r="F43">
        <f>COUNTIFS(C1:C25,C5,F1:F25,F17)</f>
        <v>2</v>
      </c>
    </row>
    <row r="44" spans="5:11" x14ac:dyDescent="0.3">
      <c r="E44" s="4" t="s">
        <v>41</v>
      </c>
      <c r="F44">
        <f>COUNTIFS(G1:G25,G16,B1:B25,"&gt;"&amp;DATE(2013,2,3))</f>
        <v>2</v>
      </c>
    </row>
    <row r="45" spans="5:11" x14ac:dyDescent="0.3">
      <c r="E45" s="4" t="s">
        <v>42</v>
      </c>
      <c r="F45">
        <f>COUNTIFS(B1:B25,"&gt;="&amp;B6,B1:B25,"&lt;="&amp;B18)</f>
        <v>14</v>
      </c>
      <c r="J45" s="19"/>
      <c r="K45" s="19"/>
    </row>
    <row r="46" spans="5:11" x14ac:dyDescent="0.3">
      <c r="F46" s="3" t="s">
        <v>26</v>
      </c>
    </row>
    <row r="47" spans="5:11" x14ac:dyDescent="0.3">
      <c r="E47" s="4" t="s">
        <v>31</v>
      </c>
      <c r="F47">
        <f>SUMIFS(E1:E25,D1:D25,D24,G1:G25,G23)</f>
        <v>25</v>
      </c>
    </row>
    <row r="48" spans="5:11" x14ac:dyDescent="0.3">
      <c r="E48" s="4" t="s">
        <v>33</v>
      </c>
      <c r="F48">
        <f>SUMIFS(E1:E25,G1:G25,G10,F1:F25,F7)</f>
        <v>75</v>
      </c>
    </row>
    <row r="49" spans="5:6" x14ac:dyDescent="0.3">
      <c r="E49" s="4" t="s">
        <v>43</v>
      </c>
      <c r="F49">
        <f>SUMIFS(E1:E25,B1:B25,"&gt;"&amp;B5,B1:B25,"&lt;"&amp;B18)</f>
        <v>194</v>
      </c>
    </row>
    <row r="52" spans="5:6" x14ac:dyDescent="0.3">
      <c r="E52" s="4" t="s">
        <v>32</v>
      </c>
      <c r="F52">
        <f>SUM(SUMIFS(E1:E25,G1:G25,{"NY","Baltimore","Philadelphia"}))</f>
        <v>386</v>
      </c>
    </row>
    <row r="53" spans="5:6" ht="15.6" x14ac:dyDescent="0.3">
      <c r="F5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workbookViewId="0">
      <selection activeCell="J8" sqref="J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7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7" x14ac:dyDescent="0.3">
      <c r="A2" s="2" t="s">
        <v>49</v>
      </c>
      <c r="B2" s="2">
        <f>COUNTIF(B15:B241,A2)</f>
        <v>71</v>
      </c>
      <c r="C2" s="2">
        <f>SUMIFS(E15:E241,B15:B241,A2)</f>
        <v>717</v>
      </c>
      <c r="D2" s="2">
        <f>COUNTIFS(B15:B241,A2,D15:D241,D$16)</f>
        <v>42</v>
      </c>
      <c r="E2" s="2">
        <f>COUNTIFS(B15:B241,A2,D15:D241,D$17)</f>
        <v>29</v>
      </c>
      <c r="F2" s="2">
        <f>SUMIFS(E15:E241,B15:B241,A2,D15:D241,D$16)</f>
        <v>414</v>
      </c>
    </row>
    <row r="3" spans="1:7" x14ac:dyDescent="0.3">
      <c r="A3" s="9" t="s">
        <v>47</v>
      </c>
      <c r="B3" s="2">
        <f t="shared" ref="B3:B5" si="0">COUNTIF(B16:B242,A3)</f>
        <v>46</v>
      </c>
      <c r="C3" s="2">
        <f t="shared" ref="C3:C5" si="1">SUMIFS(E16:E242,B16:B242,A3)</f>
        <v>1934</v>
      </c>
      <c r="D3" s="2">
        <f t="shared" ref="D3:D5" si="2">COUNTIFS(B16:B242,A3,D16:D242,D$16)</f>
        <v>31</v>
      </c>
      <c r="E3" s="2">
        <f t="shared" ref="E3:E5" si="3">COUNTIFS(B16:B242,A3,D16:D242,D$17)</f>
        <v>15</v>
      </c>
      <c r="F3" s="2">
        <f t="shared" ref="F3:F5" si="4">SUMIFS(E16:E242,B16:B242,A3,D16:D242,D$16)</f>
        <v>1350</v>
      </c>
    </row>
    <row r="4" spans="1:7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7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7" x14ac:dyDescent="0.3">
      <c r="A6" s="17"/>
      <c r="B6" s="17"/>
      <c r="C6" s="17"/>
      <c r="D6" s="17"/>
      <c r="E6" s="17"/>
      <c r="F6" s="17"/>
    </row>
    <row r="8" spans="1:7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7" x14ac:dyDescent="0.3">
      <c r="A9" s="9" t="s">
        <v>53</v>
      </c>
      <c r="B9" s="2">
        <f>COUNTIF(C15:C241,A9)</f>
        <v>25</v>
      </c>
      <c r="C9" s="2">
        <f>SUMIFS(E15:E241,C15:C241,A9)</f>
        <v>688</v>
      </c>
      <c r="D9" s="2">
        <f>COUNTIFS(B15:B241,B$16,C15:C241,A9)</f>
        <v>7</v>
      </c>
      <c r="E9" s="2">
        <f>COUNTIFS(B15:B241,B50,C15:C241,A9)</f>
        <v>1</v>
      </c>
      <c r="F9" s="2">
        <f>SUMIFS(E16:E241,C16:C241,A9,B16:B241,"Shaving",A16:A241,"&gt;=10-05-2013",A16:A241,"&lt;=20-05-2013")</f>
        <v>31</v>
      </c>
    </row>
    <row r="10" spans="1:7" x14ac:dyDescent="0.3">
      <c r="A10" s="9" t="s">
        <v>54</v>
      </c>
      <c r="B10" s="2">
        <f t="shared" ref="B10:B11" si="5">COUNTIF(C16:C242,A10)</f>
        <v>31</v>
      </c>
      <c r="C10" s="2">
        <f t="shared" ref="C10:C11" si="6">SUMIFS(E16:E242,C16:C242,A10)</f>
        <v>965</v>
      </c>
      <c r="D10" s="2">
        <f t="shared" ref="D10:D11" si="7">COUNTIFS(B16:B242,B$16,C16:C242,A10)</f>
        <v>8</v>
      </c>
      <c r="E10" s="2">
        <f t="shared" ref="E10:E11" si="8">COUNTIFS(B16:B242,B51,C16:C242,A10)</f>
        <v>1</v>
      </c>
      <c r="F10" s="2">
        <f t="shared" ref="F10:F11" si="9">SUMIFS(E17:E242,C17:C242,A10,B17:B242,"Shaving",A17:A242,"&gt;=10-05-2013",A17:A242,"&lt;=20-05-2013")</f>
        <v>24</v>
      </c>
    </row>
    <row r="11" spans="1:7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7" x14ac:dyDescent="0.3">
      <c r="B12" s="16"/>
    </row>
    <row r="13" spans="1:7" x14ac:dyDescent="0.3">
      <c r="B13" s="16"/>
    </row>
    <row r="14" spans="1:7" x14ac:dyDescent="0.3">
      <c r="A14" s="23" t="s">
        <v>65</v>
      </c>
      <c r="B14" s="23"/>
      <c r="C14" s="23"/>
      <c r="D14" s="23"/>
      <c r="E14" s="23"/>
    </row>
    <row r="15" spans="1:7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  <c r="G15" s="6" t="s">
        <v>76</v>
      </c>
    </row>
    <row r="16" spans="1:7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  <c r="G16" s="9" t="s">
        <v>63</v>
      </c>
    </row>
    <row r="17" spans="1:7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  <c r="G17" s="9" t="s">
        <v>64</v>
      </c>
    </row>
    <row r="18" spans="1:7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7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7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7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7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7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7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7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7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7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7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7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7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7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7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23" t="s">
        <v>65</v>
      </c>
      <c r="B14" s="23"/>
      <c r="C14" s="23"/>
      <c r="D14" s="23"/>
      <c r="E14" s="23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O21" sqref="O20:O21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hp</cp:lastModifiedBy>
  <dcterms:created xsi:type="dcterms:W3CDTF">2013-06-05T17:23:06Z</dcterms:created>
  <dcterms:modified xsi:type="dcterms:W3CDTF">2022-01-02T09:38:03Z</dcterms:modified>
</cp:coreProperties>
</file>