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d.docs.live.net/e4ef873b42bed7b6/Desktop/Data_Analytics/Homework/01-Excel-Homework/"/>
    </mc:Choice>
  </mc:AlternateContent>
  <xr:revisionPtr revIDLastSave="346" documentId="11_989E3A0A3E8CA54282BABEA3E2C09D2E15D6CC1A" xr6:coauthVersionLast="45" xr6:coauthVersionMax="45" xr10:uidLastSave="{71BC21C2-264C-4587-953A-A35EB47D8348}"/>
  <bookViews>
    <workbookView xWindow="0" yWindow="252" windowWidth="22692" windowHeight="12036" activeTab="5" xr2:uid="{00000000-000D-0000-FFFF-FFFF00000000}"/>
  </bookViews>
  <sheets>
    <sheet name="Data" sheetId="1" r:id="rId1"/>
    <sheet name="Category Pivot" sheetId="2" r:id="rId2"/>
    <sheet name="Sub-Category Pivot" sheetId="4" r:id="rId3"/>
    <sheet name="Years Pivot" sheetId="5" r:id="rId4"/>
    <sheet name="Bonus" sheetId="6" r:id="rId5"/>
    <sheet name="Bonus Statistical" sheetId="7" r:id="rId6"/>
  </sheets>
  <definedNames>
    <definedName name="_xlnm._FilterDatabase" localSheetId="0" hidden="1">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 i="7" l="1"/>
  <c r="J6" i="7"/>
  <c r="J5" i="7"/>
  <c r="J4" i="7"/>
  <c r="G3" i="7"/>
  <c r="J3" i="7"/>
  <c r="J2" i="7"/>
  <c r="G7" i="7"/>
  <c r="G6" i="7"/>
  <c r="G5" i="7"/>
  <c r="G4" i="7"/>
  <c r="G2" i="7"/>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D2" i="6"/>
  <c r="C2" i="6"/>
  <c r="B2" i="6"/>
  <c r="E9" i="6" l="1"/>
  <c r="H9" i="6" s="1"/>
  <c r="E7" i="6"/>
  <c r="H7" i="6" s="1"/>
  <c r="E10" i="6"/>
  <c r="F10" i="6" s="1"/>
  <c r="E8" i="6"/>
  <c r="H8" i="6" s="1"/>
  <c r="E2" i="6"/>
  <c r="G2" i="6" s="1"/>
  <c r="E6" i="6"/>
  <c r="F6" i="6" s="1"/>
  <c r="E13" i="6"/>
  <c r="F13" i="6" s="1"/>
  <c r="E5" i="6"/>
  <c r="G5" i="6" s="1"/>
  <c r="E12" i="6"/>
  <c r="F12" i="6" s="1"/>
  <c r="E4" i="6"/>
  <c r="H4" i="6" s="1"/>
  <c r="E11" i="6"/>
  <c r="F11" i="6" s="1"/>
  <c r="E3" i="6"/>
  <c r="G3" i="6" s="1"/>
  <c r="F7"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12" i="6" l="1"/>
  <c r="H3" i="6"/>
  <c r="F9" i="6"/>
  <c r="G9" i="6"/>
  <c r="G8" i="6"/>
  <c r="H10" i="6"/>
  <c r="F8" i="6"/>
  <c r="G10" i="6"/>
  <c r="F2" i="6"/>
  <c r="F3" i="6"/>
  <c r="G6" i="6"/>
  <c r="H6" i="6"/>
  <c r="G7" i="6"/>
  <c r="G11" i="6"/>
  <c r="G13" i="6"/>
  <c r="H13" i="6"/>
  <c r="F5" i="6"/>
  <c r="G12" i="6"/>
  <c r="G4" i="6"/>
  <c r="F4" i="6"/>
  <c r="H11" i="6"/>
  <c r="H5" i="6"/>
  <c r="H2"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<sst xmlns="http://schemas.openxmlformats.org/spreadsheetml/2006/main" count="28553" uniqueCount="8410">
  <si>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</si>
  <si>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</si>
  <si>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</si>
  <si>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</si>
  <si>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</si>
  <si>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</si>
  <si>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</si>
  <si>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</si>
  <si>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</si>
  <si>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</si>
  <si>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</si>
  <si>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</si>
  <si>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</si>
  <si>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</si>
  <si>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</si>
  <si>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</si>
  <si>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</si>
  <si>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</si>
  <si>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</si>
  <si>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</si>
  <si>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</si>
  <si>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</si>
  <si>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</si>
  <si>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</si>
  <si>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</si>
  <si>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</si>
  <si>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</si>
  <si>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</si>
  <si>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</si>
  <si>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</si>
  <si>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</si>
  <si>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</si>
  <si>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</si>
  <si>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</si>
  <si>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</si>
  <si>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</si>
  <si>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</si>
  <si>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</si>
  <si>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</si>
  <si>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</si>
  <si>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</si>
  <si>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</si>
  <si>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</si>
  <si>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</si>
  <si>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</si>
  <si>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</si>
  <si>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</si>
  <si>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</si>
  <si>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</si>
  <si>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</si>
  <si>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</si>
  <si>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</si>
  <si>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</si>
  <si>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</si>
  <si>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</si>
  <si>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</si>
  <si>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</si>
  <si>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</si>
  <si>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</si>
  <si>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</si>
  <si>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</si>
  <si>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</si>
  <si>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</si>
  <si>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</si>
  <si>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</si>
  <si>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</si>
  <si>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</si>
  <si>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</si>
  <si>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</si>
  <si>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</si>
  <si>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</si>
  <si>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</si>
  <si>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</si>
  <si>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</si>
  <si>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</si>
  <si>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</si>
  <si>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</si>
  <si>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</si>
  <si>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</si>
  <si>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</si>
  <si>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</si>
  <si>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</si>
  <si>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</si>
  <si>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</si>
  <si>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</si>
  <si>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</si>
  <si>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</si>
  <si>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</si>
  <si>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</si>
  <si>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</si>
  <si>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</si>
  <si>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</si>
  <si>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</si>
  <si>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</si>
  <si>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</si>
  <si>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</si>
  <si>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</si>
  <si>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</si>
  <si>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</si>
  <si>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</si>
  <si>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</si>
  <si>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</si>
  <si>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</si>
  <si>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</si>
  <si>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</si>
  <si>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</si>
  <si>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</si>
  <si>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</si>
  <si>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</si>
  <si>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</si>
  <si>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</si>
  <si>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</si>
  <si>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</si>
  <si>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</si>
  <si>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</si>
  <si>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</si>
  <si>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</si>
  <si>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</si>
  <si>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</si>
  <si>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</si>
  <si>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</si>
  <si>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</si>
  <si>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</si>
  <si>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</si>
  <si>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</si>
  <si>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</si>
  <si>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</si>
  <si>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</si>
  <si>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</si>
  <si>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</si>
  <si>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</si>
  <si>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</si>
  <si>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</si>
  <si>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</si>
  <si>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</si>
  <si>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</si>
  <si>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</si>
  <si>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</si>
  <si>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</si>
  <si>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</si>
  <si>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</si>
  <si>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</si>
  <si>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</si>
  <si>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</si>
  <si>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</si>
  <si>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</si>
  <si>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</si>
  <si>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</si>
  <si>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</si>
  <si>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</si>
  <si>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</si>
  <si>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</si>
  <si>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</si>
  <si>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</si>
  <si>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</si>
  <si>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</si>
  <si>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</si>
  <si>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</si>
  <si>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</si>
  <si>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</si>
  <si>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</si>
  <si>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</si>
  <si>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</si>
  <si>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</si>
  <si>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</si>
  <si>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</si>
  <si>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</si>
  <si>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</si>
  <si>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</si>
  <si>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</si>
  <si>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</si>
  <si>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</si>
  <si>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</si>
  <si>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</si>
  <si>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</si>
  <si>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</si>
  <si>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</si>
  <si>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</si>
  <si>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</si>
  <si>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</si>
  <si>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</si>
  <si>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</si>
  <si>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</si>
  <si>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</si>
  <si>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</si>
  <si>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</si>
  <si>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</si>
  <si>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</si>
  <si>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</si>
  <si>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</si>
  <si>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</si>
  <si>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</si>
  <si>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</si>
  <si>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</si>
  <si>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</si>
  <si>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</si>
  <si>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</si>
  <si>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</si>
  <si>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</si>
  <si>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</si>
  <si>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</si>
  <si>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</si>
  <si>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</si>
  <si>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</si>
  <si>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</si>
  <si>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</si>
  <si>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</si>
  <si>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</si>
  <si>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</si>
  <si>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</si>
  <si>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</si>
  <si>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</si>
  <si>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</si>
  <si>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</si>
  <si>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</si>
  <si>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</si>
  <si>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</si>
  <si>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</si>
  <si>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</si>
  <si>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</si>
  <si>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</si>
  <si>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</si>
  <si>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</si>
  <si>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</si>
  <si>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</si>
  <si>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</si>
  <si>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</si>
  <si>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</si>
  <si>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</si>
  <si>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</si>
  <si>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</si>
  <si>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</si>
  <si>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</si>
  <si>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</si>
  <si>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</si>
  <si>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</si>
  <si>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</si>
  <si>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</si>
  <si>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</si>
  <si>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</si>
  <si>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</si>
  <si>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</si>
  <si>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</si>
  <si>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</si>
  <si>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</si>
  <si>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</si>
  <si>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</si>
  <si>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</si>
  <si>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</si>
  <si>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</si>
  <si>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</si>
  <si>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</si>
  <si>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</si>
  <si>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</si>
  <si>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</si>
  <si>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</si>
  <si>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</si>
  <si>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</si>
  <si>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</si>
  <si>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</si>
  <si>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</si>
  <si>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</si>
  <si>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</si>
  <si>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</si>
  <si>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</si>
  <si>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</si>
  <si>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</si>
  <si>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</si>
  <si>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</si>
  <si>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</si>
  <si>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</si>
  <si>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</si>
  <si>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</si>
  <si>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</si>
  <si>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</si>
  <si>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</si>
  <si>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</si>
  <si>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</si>
  <si>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</si>
  <si>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</si>
  <si>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</si>
  <si>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</si>
  <si>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</si>
  <si>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</si>
  <si>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</si>
  <si>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</si>
  <si>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</si>
  <si>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</si>
  <si>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</si>
  <si>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</si>
  <si>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</si>
  <si>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</si>
  <si>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</si>
  <si>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</si>
  <si>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</si>
  <si>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</si>
  <si>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</si>
  <si>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</si>
  <si>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</si>
  <si>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</si>
  <si>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</si>
  <si>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</si>
  <si>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</si>
  <si>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</si>
  <si>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</si>
  <si>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</si>
  <si>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</si>
  <si>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</si>
  <si>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</si>
  <si>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</si>
  <si>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</si>
  <si>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</si>
  <si>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</si>
  <si>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</si>
  <si>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</si>
  <si>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</si>
  <si>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</si>
  <si>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</si>
  <si>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</si>
  <si>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</si>
  <si>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</si>
  <si>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</si>
  <si>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</si>
  <si>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</si>
  <si>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</si>
  <si>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</si>
  <si>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</si>
  <si>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</si>
  <si>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</si>
  <si>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</si>
  <si>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</si>
  <si>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</si>
  <si>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</si>
  <si>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</si>
  <si>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</si>
  <si>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</si>
  <si>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</si>
  <si>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</si>
  <si>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</si>
  <si>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</si>
  <si>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</si>
  <si>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</si>
  <si>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</si>
  <si>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</si>
  <si>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</si>
  <si>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</si>
  <si>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</si>
  <si>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</si>
  <si>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</si>
  <si>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</si>
  <si>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</si>
  <si>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</si>
  <si>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</si>
  <si>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</si>
  <si>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</si>
  <si>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</si>
  <si>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</si>
  <si>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</si>
  <si>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</si>
  <si>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</si>
  <si>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</si>
  <si>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</si>
  <si>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</si>
  <si>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</si>
  <si>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</si>
  <si>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</si>
  <si>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</si>
  <si>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</si>
  <si>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</si>
  <si>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</si>
  <si>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</si>
  <si>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</si>
  <si>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</si>
  <si>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</si>
  <si>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</si>
  <si>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</si>
  <si>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</si>
  <si>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</si>
  <si>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</si>
  <si>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</si>
  <si>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</si>
  <si>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</si>
  <si>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</si>
  <si>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</si>
  <si>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</si>
  <si>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</si>
  <si>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</si>
  <si>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</si>
  <si>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</si>
  <si>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</si>
  <si>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</si>
  <si>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</si>
  <si>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</si>
  <si>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</si>
  <si>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</si>
  <si>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</si>
  <si>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</si>
  <si>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</si>
  <si>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</si>
  <si>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</si>
  <si>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</si>
  <si>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</si>
  <si>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</si>
  <si>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</si>
  <si>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</si>
  <si>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</si>
  <si>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</si>
  <si>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</si>
  <si>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</si>
  <si>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</si>
  <si>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</si>
  <si>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</si>
  <si>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</si>
  <si>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</si>
  <si>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</si>
  <si>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</si>
  <si>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</si>
  <si>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</si>
  <si>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</si>
  <si>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</si>
  <si>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</si>
  <si>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</si>
  <si>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</si>
  <si>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</si>
  <si>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</si>
  <si>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</si>
  <si>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</si>
  <si>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</si>
  <si>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</si>
  <si>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</si>
  <si>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</si>
  <si>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</si>
  <si>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</si>
  <si>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</si>
  <si>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</si>
  <si>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</si>
  <si>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</si>
  <si>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</si>
  <si>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</si>
  <si>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</si>
  <si>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</si>
  <si>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</si>
  <si>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</si>
  <si>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</si>
  <si>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</si>
  <si>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</si>
  <si>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</si>
  <si>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</si>
  <si>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</si>
  <si>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</si>
  <si>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</si>
  <si>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</si>
  <si>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</si>
  <si>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</si>
  <si>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</si>
  <si>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</si>
  <si>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</si>
  <si>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</si>
  <si>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</si>
  <si>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</si>
  <si>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</si>
  <si>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</si>
  <si>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</si>
  <si>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</si>
  <si>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</si>
  <si>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</si>
  <si>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</si>
  <si>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</si>
  <si>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</si>
  <si>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</si>
  <si>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</si>
  <si>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</si>
  <si>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</si>
  <si>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</si>
  <si>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</si>
  <si>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</si>
  <si>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</si>
  <si>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</si>
  <si>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</si>
  <si>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</si>
  <si>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</si>
  <si>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</si>
  <si>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</si>
  <si>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</si>
  <si>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</si>
  <si>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</si>
  <si>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</si>
  <si>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</si>
  <si>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</si>
  <si>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</si>
  <si>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</si>
  <si>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</si>
  <si>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</si>
  <si>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</si>
  <si>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</si>
  <si>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</si>
  <si>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</si>
  <si>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</si>
  <si>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</si>
  <si>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</si>
  <si>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</si>
  <si>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</si>
  <si>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</si>
  <si>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</si>
  <si>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</si>
  <si>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</si>
  <si>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</si>
  <si>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</si>
  <si>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</si>
  <si>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</si>
  <si>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</si>
  <si>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</si>
  <si>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</si>
  <si>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</si>
  <si>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</si>
  <si>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</si>
  <si>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</si>
  <si>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</si>
  <si>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</si>
  <si>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</si>
  <si>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</si>
  <si>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</si>
  <si>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</si>
  <si>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</si>
  <si>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</si>
  <si>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</si>
  <si>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</si>
  <si>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</si>
  <si>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</si>
  <si>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</si>
  <si>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</si>
  <si>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</si>
  <si>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</si>
  <si>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</si>
  <si>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</si>
  <si>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</si>
  <si>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</si>
  <si>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</si>
  <si>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</si>
  <si>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</si>
  <si>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</si>
  <si>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</si>
  <si>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</si>
  <si>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</si>
  <si>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</si>
  <si>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</si>
  <si>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</si>
  <si>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</si>
  <si>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</si>
  <si>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</si>
  <si>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</si>
  <si>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</si>
  <si>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</si>
  <si>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</si>
  <si>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</si>
  <si>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</si>
  <si>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</si>
  <si>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</si>
  <si>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</si>
  <si>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</si>
  <si>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</si>
  <si>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</si>
  <si>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</si>
  <si>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</si>
  <si>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</si>
  <si>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</si>
  <si>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</si>
  <si>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</si>
  <si>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</si>
  <si>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</si>
  <si>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</si>
  <si>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</si>
  <si>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</si>
  <si>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</si>
  <si>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</si>
  <si>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</si>
  <si>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</si>
  <si>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</si>
  <si>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</si>
  <si>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</si>
  <si>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</si>
  <si>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</si>
  <si>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</si>
  <si>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</si>
  <si>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</si>
  <si>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</si>
  <si>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</si>
  <si>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</si>
  <si>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</si>
  <si>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</si>
  <si>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</si>
  <si>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</si>
  <si>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</si>
  <si>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</si>
  <si>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</si>
  <si>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</si>
  <si>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</si>
  <si>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</si>
  <si>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</si>
  <si>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</si>
  <si>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</si>
  <si>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</si>
  <si>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</si>
  <si>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</si>
  <si>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</si>
  <si>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</si>
  <si>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</si>
  <si>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</si>
  <si>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</si>
  <si>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</si>
  <si>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</si>
  <si>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</si>
  <si>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</si>
  <si>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</si>
  <si>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</si>
  <si>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</si>
  <si>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</si>
  <si>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</si>
  <si>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</si>
  <si>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</si>
  <si>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</si>
  <si>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</si>
  <si>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</si>
  <si>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</si>
  <si>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</si>
  <si>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</si>
  <si>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</si>
  <si>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</si>
  <si>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</si>
  <si>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</si>
  <si>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</si>
  <si>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</si>
  <si>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</si>
  <si>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</si>
  <si>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</si>
  <si>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</si>
  <si>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</si>
  <si>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</si>
  <si>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</si>
  <si>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</si>
  <si>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</si>
  <si>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</si>
  <si>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</si>
  <si>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</si>
  <si>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</si>
  <si>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</si>
  <si>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</si>
  <si>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</si>
  <si>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</si>
  <si>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</si>
  <si>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</si>
  <si>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</si>
  <si>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</si>
  <si>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</si>
  <si>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</si>
  <si>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</si>
  <si>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</si>
  <si>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</si>
  <si>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</si>
  <si>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</si>
  <si>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</si>
  <si>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</si>
  <si>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</si>
  <si>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</si>
  <si>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</si>
  <si>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</si>
  <si>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</si>
  <si>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</si>
  <si>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</si>
  <si>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</si>
  <si>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</si>
  <si>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</si>
  <si>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</si>
  <si>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</si>
  <si>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</si>
  <si>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</si>
  <si>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</si>
  <si>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</si>
  <si>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</si>
  <si>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</si>
  <si>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</si>
  <si>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</si>
  <si>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</si>
  <si>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</si>
  <si>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</si>
  <si>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</si>
  <si>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</si>
  <si>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</si>
  <si>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</si>
  <si>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</si>
  <si>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</si>
  <si>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</si>
  <si>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</si>
  <si>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</si>
  <si>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</si>
  <si>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</si>
  <si>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</si>
  <si>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</si>
  <si>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</si>
  <si>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</si>
  <si>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</si>
  <si>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</si>
  <si>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</si>
  <si>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</si>
  <si>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</si>
  <si>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</si>
  <si>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</si>
  <si>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</si>
  <si>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</si>
  <si>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</si>
  <si>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</si>
  <si>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</si>
  <si>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</si>
  <si>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</si>
  <si>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</si>
  <si>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</si>
  <si>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</si>
  <si>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</si>
  <si>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</si>
  <si>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</si>
  <si>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</si>
  <si>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</si>
  <si>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</si>
  <si>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</si>
  <si>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</si>
  <si>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</si>
  <si>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</si>
  <si>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</si>
  <si>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</si>
  <si>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</si>
  <si>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</si>
  <si>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</si>
  <si>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</si>
  <si>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</si>
  <si>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</si>
  <si>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</si>
  <si>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</si>
  <si>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</si>
  <si>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</si>
  <si>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</si>
  <si>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</si>
  <si>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</si>
  <si>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</si>
  <si>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</si>
  <si>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</si>
  <si>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</si>
  <si>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</si>
  <si>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</si>
  <si>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</si>
  <si>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</si>
  <si>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</si>
  <si>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</si>
  <si>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</si>
  <si>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</si>
  <si>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</si>
  <si>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</si>
  <si>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</si>
  <si>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</si>
  <si>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</si>
  <si>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</si>
  <si>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</si>
  <si>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</si>
  <si>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</si>
  <si>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</si>
  <si>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</si>
  <si>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</si>
  <si>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</si>
  <si>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</si>
  <si>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</si>
  <si>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</si>
  <si>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</si>
  <si>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</si>
  <si>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</si>
  <si>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</si>
  <si>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</si>
  <si>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</si>
  <si>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</si>
  <si>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</si>
  <si>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</si>
  <si>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</si>
  <si>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</si>
  <si>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</si>
  <si>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</si>
  <si>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</si>
  <si>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</si>
  <si>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</si>
  <si>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</si>
  <si>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</si>
  <si>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</si>
  <si>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</si>
  <si>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</si>
  <si>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</si>
  <si>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</si>
  <si>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</si>
  <si>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</si>
  <si>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</si>
  <si>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</si>
  <si>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</si>
  <si>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</si>
  <si>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</si>
  <si>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</si>
  <si>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</si>
  <si>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</si>
  <si>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</si>
  <si>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</si>
  <si>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</si>
  <si>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</si>
  <si>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</si>
  <si>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</si>
  <si>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</si>
  <si>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</si>
  <si>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</si>
  <si>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</si>
  <si>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</si>
  <si>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</si>
  <si>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</si>
  <si>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</si>
  <si>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</si>
  <si>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</si>
  <si>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</si>
  <si>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</si>
  <si>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</si>
  <si>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</si>
  <si>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</si>
  <si>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</si>
  <si>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</si>
  <si>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</si>
  <si>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</si>
  <si>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</si>
  <si>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</si>
  <si>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</si>
  <si>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</si>
  <si>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</si>
  <si>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</si>
  <si>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</si>
  <si>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</si>
  <si>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</si>
  <si>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</si>
  <si>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</si>
  <si>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</si>
  <si>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</si>
  <si>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</si>
  <si>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</si>
  <si>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</si>
  <si>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</si>
  <si>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</si>
  <si>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</si>
  <si>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</si>
  <si>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</si>
  <si>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</si>
  <si>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</si>
  <si>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</si>
  <si>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</si>
  <si>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</si>
  <si>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</si>
  <si>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</si>
  <si>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</si>
  <si>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</si>
  <si>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</si>
  <si>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</si>
  <si>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</si>
  <si>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</si>
  <si>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</si>
  <si>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</si>
  <si>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</si>
  <si>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</si>
  <si>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</si>
  <si>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</si>
  <si>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</si>
  <si>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</si>
  <si>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</si>
  <si>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</si>
  <si>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</si>
  <si>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</si>
  <si>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</si>
  <si>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</si>
  <si>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</si>
  <si>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</si>
  <si>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</si>
  <si>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</si>
  <si>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</si>
  <si>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</si>
  <si>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</si>
  <si>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</si>
  <si>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</si>
  <si>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</si>
  <si>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</si>
  <si>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</si>
  <si>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</si>
  <si>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</si>
  <si>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</si>
  <si>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</si>
  <si>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</si>
  <si>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</si>
  <si>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</si>
  <si>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</si>
  <si>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</si>
  <si>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</si>
  <si>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</si>
  <si>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</si>
  <si>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</si>
  <si>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</si>
  <si>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</si>
  <si>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</si>
  <si>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</si>
  <si>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</si>
  <si>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</si>
  <si>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</si>
  <si>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</si>
  <si>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</si>
  <si>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</si>
  <si>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</si>
  <si>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</si>
  <si>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</si>
  <si>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</si>
  <si>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</si>
  <si>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</si>
  <si>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</si>
  <si>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</si>
  <si>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</si>
  <si>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</si>
  <si>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</si>
  <si>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</si>
  <si>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</si>
  <si>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</si>
  <si>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</si>
  <si>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</si>
  <si>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</si>
  <si>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</si>
  <si>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</si>
  <si>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</si>
  <si>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</si>
  <si>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</si>
  <si>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</si>
  <si>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</si>
  <si>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</si>
  <si>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</si>
  <si>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</si>
  <si>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</si>
  <si>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</si>
  <si>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</si>
  <si>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</si>
  <si>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</si>
  <si>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</si>
  <si>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</si>
  <si>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</si>
  <si>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</si>
  <si>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</si>
  <si>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</si>
  <si>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</si>
  <si>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</si>
  <si>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</si>
  <si>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</si>
  <si>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</si>
  <si>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</si>
  <si>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</si>
  <si>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</si>
  <si>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</si>
  <si>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</si>
  <si>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</si>
  <si>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</si>
  <si>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</si>
  <si>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</si>
  <si>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</si>
  <si>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</si>
  <si>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</si>
  <si>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</si>
  <si>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</si>
  <si>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</si>
  <si>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</si>
  <si>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</si>
  <si>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</si>
  <si>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</si>
  <si>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</si>
  <si>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</si>
  <si>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</si>
  <si>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</si>
  <si>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</si>
  <si>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</si>
  <si>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</si>
  <si>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</si>
  <si>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</si>
  <si>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</si>
  <si>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</si>
  <si>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</si>
  <si>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</si>
  <si>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</si>
  <si>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</si>
  <si>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</si>
  <si>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</si>
  <si>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</si>
  <si>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</si>
  <si>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</si>
  <si>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</si>
  <si>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</si>
  <si>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</si>
  <si>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</si>
  <si>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</si>
  <si>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</si>
  <si>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</si>
  <si>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</si>
  <si>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</si>
  <si>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</si>
  <si>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</si>
  <si>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</si>
  <si>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</si>
  <si>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</si>
  <si>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</si>
  <si>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</si>
  <si>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</si>
  <si>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</si>
  <si>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</si>
  <si>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</si>
  <si>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</si>
  <si>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</si>
  <si>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</si>
  <si>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</si>
  <si>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</si>
  <si>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</si>
  <si>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</si>
  <si>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</si>
  <si>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</si>
  <si>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</si>
  <si>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</si>
  <si>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</si>
  <si>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</si>
  <si>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</si>
  <si>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</si>
  <si>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</si>
  <si>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</si>
  <si>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</si>
  <si>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</si>
  <si>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</si>
  <si>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</si>
  <si>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</si>
  <si>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</si>
  <si>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</si>
  <si>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</si>
  <si>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</si>
  <si>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</si>
  <si>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</si>
  <si>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</si>
  <si>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</si>
  <si>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</si>
  <si>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</si>
  <si>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</si>
  <si>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</si>
  <si>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</si>
  <si>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</si>
  <si>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</si>
  <si>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</si>
  <si>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</si>
  <si>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</si>
  <si>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</si>
  <si>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</si>
  <si>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</si>
  <si>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</si>
  <si>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</si>
  <si>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</si>
  <si>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</si>
  <si>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</si>
  <si>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</si>
  <si>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</si>
  <si>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</si>
  <si>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</si>
  <si>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</si>
  <si>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</si>
  <si>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</si>
  <si>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</si>
  <si>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</si>
  <si>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</si>
  <si>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</si>
  <si>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</si>
  <si>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</si>
  <si>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</si>
  <si>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</si>
  <si>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</si>
  <si>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</si>
  <si>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</si>
  <si>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</si>
  <si>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</si>
  <si>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</si>
  <si>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</si>
  <si>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</si>
  <si>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</si>
  <si>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</si>
  <si>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</si>
  <si>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</si>
  <si>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</si>
  <si>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</si>
  <si>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</si>
  <si>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</si>
  <si>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</si>
  <si>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</si>
  <si>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</si>
  <si>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</si>
  <si>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</si>
  <si>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</si>
  <si>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</si>
  <si>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</si>
  <si>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</si>
  <si>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</si>
  <si>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</si>
  <si>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</si>
  <si>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</si>
  <si>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</si>
  <si>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</si>
  <si>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</si>
  <si>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</si>
  <si>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</si>
  <si>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</si>
  <si>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</si>
  <si>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</si>
  <si>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</si>
  <si>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</si>
  <si>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</si>
  <si>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</si>
  <si>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</si>
  <si>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</si>
  <si>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</si>
  <si>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</si>
  <si>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</si>
  <si>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</si>
  <si>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</si>
  <si>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</si>
  <si>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</si>
  <si>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</si>
  <si>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</si>
  <si>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</si>
  <si>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</si>
  <si>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</si>
  <si>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</si>
  <si>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</si>
  <si>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</si>
  <si>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</si>
  <si>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</si>
  <si>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</si>
  <si>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</si>
  <si>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</si>
  <si>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</si>
  <si>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</si>
  <si>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</si>
  <si>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</si>
  <si>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</si>
  <si>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</si>
  <si>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</si>
  <si>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</si>
  <si>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</si>
  <si>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</si>
  <si>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</si>
  <si>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</si>
  <si>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</si>
  <si>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</si>
  <si>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</si>
  <si>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</si>
  <si>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</si>
  <si>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</si>
  <si>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</si>
  <si>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</si>
  <si>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</si>
  <si>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</si>
  <si>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</si>
  <si>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</si>
  <si>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</si>
  <si>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</si>
  <si>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</si>
  <si>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</si>
  <si>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</si>
  <si>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</si>
  <si>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</si>
  <si>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</si>
  <si>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</si>
  <si>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</si>
  <si>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</si>
  <si>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</si>
  <si>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</si>
  <si>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</si>
  <si>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</si>
  <si>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</si>
  <si>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</si>
  <si>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</si>
  <si>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</si>
  <si>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</si>
  <si>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</si>
  <si>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</si>
  <si>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</si>
  <si>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</si>
  <si>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</si>
  <si>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</si>
  <si>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</si>
  <si>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</si>
  <si>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</si>
  <si>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</si>
  <si>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</si>
  <si>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</si>
  <si>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</si>
  <si>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</si>
  <si>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</si>
  <si>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</si>
  <si>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</si>
  <si>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</si>
  <si>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</si>
  <si>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</si>
  <si>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</si>
  <si>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</si>
  <si>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</si>
  <si>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</si>
  <si>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</si>
  <si>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</si>
  <si>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</si>
  <si>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</si>
  <si>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</si>
  <si>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</si>
  <si>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</si>
  <si>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</si>
  <si>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</si>
  <si>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</si>
  <si>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</si>
  <si>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</si>
  <si>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</si>
  <si>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</si>
  <si>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</si>
  <si>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</si>
  <si>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</si>
  <si>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</si>
  <si>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</si>
  <si>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</si>
  <si>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</si>
  <si>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</si>
  <si>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</si>
  <si>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</si>
  <si>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</si>
  <si>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</si>
  <si>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</si>
  <si>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</si>
  <si>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</si>
  <si>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</si>
  <si>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</si>
  <si>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</si>
  <si>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</si>
  <si>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</si>
  <si>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</si>
  <si>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</si>
  <si>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</si>
  <si>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</si>
  <si>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</si>
  <si>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</si>
  <si>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</si>
  <si>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</si>
  <si>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</si>
  <si>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</si>
  <si>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</si>
  <si>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</si>
  <si>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</si>
  <si>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</si>
  <si>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</si>
  <si>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</si>
  <si>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</si>
  <si>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</si>
  <si>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</si>
  <si>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</si>
  <si>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</si>
  <si>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</si>
  <si>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</si>
  <si>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</si>
  <si>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</si>
  <si>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</si>
  <si>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</si>
  <si>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</si>
  <si>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</si>
  <si>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</si>
  <si>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</si>
  <si>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</si>
  <si>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</si>
  <si>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</si>
  <si>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</si>
  <si>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</si>
  <si>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</si>
  <si>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</si>
  <si>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</si>
  <si>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</si>
  <si>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</si>
  <si>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</si>
  <si>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</si>
  <si>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</si>
  <si>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</si>
  <si>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</si>
  <si>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</si>
  <si>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</si>
  <si>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</si>
  <si>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</si>
  <si>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</si>
  <si>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</si>
  <si>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</si>
  <si>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</si>
  <si>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</si>
  <si>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</si>
  <si>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</si>
  <si>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</si>
  <si>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</si>
  <si>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</si>
  <si>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</si>
  <si>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</si>
  <si>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</si>
  <si>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</si>
  <si>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</si>
  <si>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</si>
  <si>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</si>
  <si>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</si>
  <si>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</si>
  <si>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</si>
  <si>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</si>
  <si>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</si>
  <si>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</si>
  <si>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</si>
  <si>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</si>
  <si>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</si>
  <si>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</si>
  <si>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</si>
  <si>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</si>
  <si>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</si>
  <si>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</si>
  <si>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</si>
  <si>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</si>
  <si>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</si>
  <si>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</si>
  <si>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</si>
  <si>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</si>
  <si>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</si>
  <si>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</si>
  <si>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</si>
  <si>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</si>
  <si>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</si>
  <si>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</si>
  <si>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</si>
  <si>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</si>
  <si>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</si>
  <si>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</si>
  <si>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</si>
  <si>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</si>
  <si>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</si>
  <si>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</si>
  <si>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</si>
  <si>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</si>
  <si>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</si>
  <si>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</si>
  <si>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</si>
  <si>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</si>
  <si>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</si>
  <si>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</si>
  <si>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</si>
  <si>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</si>
  <si>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</si>
  <si>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</si>
  <si>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</si>
  <si>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</si>
  <si>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</si>
  <si>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</si>
  <si>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</si>
  <si>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</si>
  <si>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</si>
  <si>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</si>
  <si>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</si>
  <si>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</si>
  <si>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</si>
  <si>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</si>
  <si>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</si>
  <si>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</si>
  <si>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</si>
  <si>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</si>
  <si>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</si>
  <si>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</si>
  <si>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</si>
  <si>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</si>
  <si>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</si>
  <si>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</si>
  <si>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</si>
  <si>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</si>
  <si>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</si>
  <si>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</si>
  <si>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</si>
  <si>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</si>
  <si>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</si>
  <si>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</si>
  <si>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</si>
  <si>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</si>
  <si>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</si>
  <si>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</si>
  <si>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</si>
  <si>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</si>
  <si>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</si>
  <si>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</si>
  <si>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</si>
  <si>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</si>
  <si>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</si>
  <si>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</si>
  <si>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</si>
  <si>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</si>
  <si>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</si>
  <si>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</si>
  <si>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</si>
  <si>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</si>
  <si>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</si>
  <si>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</si>
  <si>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</si>
  <si>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</si>
  <si>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</si>
  <si>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</si>
  <si>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</si>
  <si>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</si>
  <si>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</si>
  <si>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</si>
  <si>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</si>
  <si>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</si>
  <si>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</si>
  <si>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</si>
  <si>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</si>
  <si>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</si>
  <si>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</si>
  <si>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</si>
  <si>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</si>
  <si>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</si>
  <si>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</si>
  <si>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</si>
  <si>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</si>
  <si>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</si>
  <si>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</si>
  <si>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</si>
  <si>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</si>
  <si>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</si>
  <si>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</si>
  <si>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</si>
  <si>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</si>
  <si>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</si>
  <si>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</si>
  <si>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</si>
  <si>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</si>
  <si>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</si>
  <si>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</si>
  <si>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</si>
  <si>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</si>
  <si>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</si>
  <si>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</si>
  <si>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</si>
  <si>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</si>
  <si>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</si>
  <si>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</si>
  <si>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</si>
  <si>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</si>
  <si>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</si>
  <si>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</si>
  <si>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</si>
  <si>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</si>
  <si>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</si>
  <si>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</si>
  <si>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</si>
  <si>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</si>
  <si>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</si>
  <si>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</si>
  <si>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</si>
  <si>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</si>
  <si>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</si>
  <si>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</si>
  <si>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</si>
  <si>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</si>
  <si>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</si>
  <si>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</si>
  <si>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</si>
  <si>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</si>
  <si>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</si>
  <si>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</si>
  <si>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</si>
  <si>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</si>
  <si>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</si>
  <si>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</si>
  <si>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</si>
  <si>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</si>
  <si>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</si>
  <si>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</si>
  <si>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</si>
  <si>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</si>
  <si>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</si>
  <si>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</si>
  <si>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</si>
  <si>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</si>
  <si>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</si>
  <si>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</si>
  <si>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</si>
  <si>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</si>
  <si>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</si>
  <si>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</si>
  <si>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</si>
  <si>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</si>
  <si>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</si>
  <si>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</si>
  <si>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</si>
  <si>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</si>
  <si>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</si>
  <si>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</si>
  <si>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</si>
  <si>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</si>
  <si>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</si>
  <si>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</si>
  <si>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</si>
  <si>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</si>
  <si>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</si>
  <si>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</si>
  <si>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</si>
  <si>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</si>
  <si>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</si>
  <si>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</si>
  <si>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</si>
  <si>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</si>
  <si>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</si>
  <si>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</si>
  <si>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</si>
  <si>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</si>
  <si>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</si>
  <si>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</si>
  <si>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</si>
  <si>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</si>
  <si>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</si>
  <si>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</si>
  <si>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</si>
  <si>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</si>
  <si>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</si>
  <si>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</si>
  <si>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</si>
  <si>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</si>
  <si>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</si>
  <si>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</si>
  <si>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</si>
  <si>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</si>
  <si>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</si>
  <si>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</si>
  <si>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</si>
  <si>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</si>
  <si>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</si>
  <si>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</si>
  <si>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</si>
  <si>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</si>
  <si>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</si>
  <si>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</si>
  <si>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</si>
  <si>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</si>
  <si>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</si>
  <si>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</si>
  <si>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</si>
  <si>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</si>
  <si>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</si>
  <si>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</si>
  <si>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</si>
  <si>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</si>
  <si>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</si>
  <si>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</si>
  <si>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</si>
  <si>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</si>
  <si>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</si>
  <si>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</si>
  <si>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</si>
  <si>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</si>
  <si>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</si>
  <si>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</si>
  <si>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</si>
  <si>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</si>
  <si>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</si>
  <si>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</si>
  <si>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</si>
  <si>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</si>
  <si>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</si>
  <si>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</si>
  <si>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</si>
  <si>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</si>
  <si>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</si>
  <si>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</si>
  <si>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</si>
  <si>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</si>
  <si>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</si>
  <si>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</si>
  <si>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</si>
  <si>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</si>
  <si>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</si>
  <si>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</si>
  <si>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</si>
  <si>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</si>
  <si>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</si>
  <si>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</si>
  <si>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</si>
  <si>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</si>
  <si>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</si>
  <si>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</si>
  <si>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</si>
  <si>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</si>
  <si>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</si>
  <si>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</si>
  <si>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</si>
  <si>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</si>
  <si>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</si>
  <si>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</si>
  <si>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</si>
  <si>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</si>
  <si>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</si>
  <si>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</si>
  <si>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</si>
  <si>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</si>
  <si>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</si>
  <si>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</si>
  <si>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</si>
  <si>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</si>
  <si>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</si>
  <si>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</si>
  <si>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</si>
  <si>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</si>
  <si>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</si>
  <si>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</si>
  <si>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</si>
  <si>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</si>
  <si>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</si>
  <si>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</si>
  <si>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</si>
  <si>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</si>
  <si>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</si>
  <si>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</si>
  <si>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</si>
  <si>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</si>
  <si>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</si>
  <si>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</si>
  <si>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</si>
  <si>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</si>
  <si>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</si>
  <si>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</si>
  <si>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</si>
  <si>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</si>
  <si>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</si>
  <si>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</si>
  <si>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</si>
  <si>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</si>
  <si>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</si>
  <si>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</si>
  <si>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</si>
  <si>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</si>
  <si>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</si>
  <si>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</si>
  <si>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</si>
  <si>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</si>
  <si>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</si>
  <si>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</si>
  <si>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</si>
  <si>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</si>
  <si>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</si>
  <si>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</si>
  <si>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</si>
  <si>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</si>
  <si>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</si>
  <si>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</si>
  <si>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</si>
  <si>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</si>
  <si>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</si>
  <si>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</si>
  <si>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</si>
  <si>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</si>
  <si>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</si>
  <si>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</si>
  <si>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</si>
  <si>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</si>
  <si>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</si>
  <si>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</si>
  <si>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</si>
  <si>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</si>
  <si>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</si>
  <si>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</si>
  <si>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</si>
  <si>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</si>
  <si>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</si>
  <si>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</si>
  <si>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</si>
  <si>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</si>
  <si>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</si>
  <si>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</si>
  <si>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</si>
  <si>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</si>
  <si>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</si>
  <si>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</si>
  <si>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</si>
  <si>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</si>
  <si>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</si>
  <si>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</si>
  <si>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</si>
  <si>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</si>
  <si>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</si>
  <si>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</si>
  <si>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</si>
  <si>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</si>
  <si>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</si>
  <si>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</si>
  <si>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</si>
  <si>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</si>
  <si>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</si>
  <si>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</si>
  <si>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</si>
  <si>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</si>
  <si>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</si>
  <si>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</si>
  <si>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</si>
  <si>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</si>
  <si>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</si>
  <si>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</si>
  <si>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</si>
  <si>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</si>
  <si>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</si>
  <si>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</si>
  <si>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</si>
  <si>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</si>
  <si>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</si>
  <si>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</si>
  <si>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</si>
  <si>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</si>
  <si>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</si>
  <si>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</si>
  <si>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</si>
  <si>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</si>
  <si>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</si>
  <si>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</si>
  <si>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</si>
  <si>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</si>
  <si>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</si>
  <si>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</si>
  <si>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</si>
  <si>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</si>
  <si>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</si>
  <si>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</si>
  <si>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</si>
  <si>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</si>
  <si>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</si>
  <si>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</si>
  <si>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</si>
  <si>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</si>
  <si>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</si>
  <si>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</si>
  <si>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</si>
  <si>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</si>
  <si>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</si>
  <si>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</si>
  <si>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</si>
  <si>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</si>
  <si>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</si>
  <si>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</si>
  <si>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</si>
  <si>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</si>
  <si>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</si>
  <si>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</si>
  <si>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</si>
  <si>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</si>
  <si>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</si>
  <si>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</si>
  <si>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</si>
  <si>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</si>
  <si>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</si>
  <si>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</si>
  <si>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</si>
  <si>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</si>
  <si>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</si>
  <si>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</si>
  <si>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</si>
  <si>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</si>
  <si>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</si>
  <si>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</si>
  <si>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</si>
  <si>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</si>
  <si>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</si>
  <si>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</si>
  <si>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</si>
  <si>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</si>
  <si>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</si>
  <si>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</si>
  <si>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</si>
  <si>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</si>
  <si>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</si>
  <si>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</si>
  <si>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</si>
  <si>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</si>
  <si>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</si>
  <si>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</si>
  <si>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</si>
  <si>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</si>
  <si>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</si>
  <si>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</si>
  <si>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</si>
  <si>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</si>
  <si>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</si>
  <si>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</si>
  <si>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</si>
  <si>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</si>
  <si>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</si>
  <si>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</si>
  <si>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</si>
  <si>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</si>
  <si>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</si>
  <si>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</si>
  <si>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</si>
  <si>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</si>
  <si>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</si>
  <si>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</si>
  <si>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</si>
  <si>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</si>
  <si>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</si>
  <si>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</si>
  <si>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</si>
  <si>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</si>
  <si>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</si>
  <si>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</si>
  <si>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</si>
  <si>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</si>
  <si>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</si>
  <si>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</si>
  <si>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</si>
  <si>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</si>
  <si>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</si>
  <si>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</si>
  <si>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</si>
  <si>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</si>
  <si>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</si>
  <si>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</si>
  <si>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</si>
  <si>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</si>
  <si>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</si>
  <si>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</si>
  <si>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</si>
  <si>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</si>
  <si>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</si>
  <si>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</si>
  <si>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</si>
  <si>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</si>
  <si>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</si>
  <si>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</si>
  <si>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</si>
  <si>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</si>
  <si>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</si>
  <si>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</si>
  <si>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</si>
  <si>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</si>
  <si>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</si>
  <si>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</si>
  <si>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</si>
  <si>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</si>
  <si>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</si>
  <si>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</si>
  <si>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</si>
  <si>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</si>
  <si>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</si>
  <si>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</si>
  <si>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</si>
  <si>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</si>
  <si>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</si>
  <si>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</si>
  <si>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</si>
  <si>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</si>
  <si>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</si>
  <si>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</si>
  <si>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</si>
  <si>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</si>
  <si>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</si>
  <si>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</si>
  <si>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</si>
  <si>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</si>
  <si>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</si>
  <si>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</si>
  <si>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</si>
  <si>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</si>
  <si>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</si>
  <si>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</si>
  <si>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</si>
  <si>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</si>
  <si>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</si>
  <si>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</si>
  <si>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</si>
  <si>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</si>
  <si>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</si>
  <si>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</si>
  <si>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</si>
  <si>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</si>
  <si>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</si>
  <si>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</si>
  <si>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</si>
  <si>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</si>
  <si>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</si>
  <si>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</si>
  <si>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</si>
  <si>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</si>
  <si>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</si>
  <si>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</si>
  <si>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</si>
  <si>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</si>
  <si>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</si>
  <si>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</si>
  <si>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</si>
  <si>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</si>
  <si>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</si>
  <si>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</si>
  <si>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</si>
  <si>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</si>
  <si>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</si>
  <si>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</si>
  <si>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</si>
  <si>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</si>
  <si>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</si>
  <si>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</si>
  <si>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</si>
  <si>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</si>
  <si>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</si>
  <si>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</si>
  <si>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</si>
  <si>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</si>
  <si>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</si>
  <si>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</si>
  <si>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</si>
  <si>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</si>
  <si>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</si>
  <si>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</si>
  <si>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</si>
  <si>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</si>
  <si>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</si>
  <si>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</si>
  <si>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</si>
  <si>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</si>
  <si>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</si>
  <si>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</si>
  <si>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</si>
  <si>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</si>
  <si>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</si>
  <si>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</si>
  <si>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</si>
  <si>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</si>
  <si>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</si>
  <si>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</si>
  <si>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</si>
  <si>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</si>
  <si>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</si>
  <si>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</si>
  <si>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</si>
  <si>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</si>
  <si>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</si>
  <si>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</si>
  <si>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</si>
  <si>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</si>
  <si>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</si>
  <si>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</si>
  <si>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</si>
  <si>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</si>
  <si>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</si>
  <si>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</si>
  <si>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</si>
  <si>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</si>
  <si>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</si>
  <si>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</si>
  <si>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</si>
  <si>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</si>
  <si>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</si>
  <si>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</si>
  <si>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</si>
  <si>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</si>
  <si>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</si>
  <si>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</si>
  <si>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</si>
  <si>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</si>
  <si>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</si>
  <si>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</si>
  <si>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</si>
  <si>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</si>
  <si>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</si>
  <si>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</si>
  <si>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</si>
  <si>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</si>
  <si>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</si>
  <si>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</si>
  <si>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</si>
  <si>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</si>
  <si>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</si>
  <si>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</si>
  <si>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</si>
  <si>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</si>
  <si>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</si>
  <si>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</si>
  <si>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</si>
  <si>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</si>
  <si>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</si>
  <si>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</si>
  <si>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</si>
  <si>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</si>
  <si>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</si>
  <si>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</si>
  <si>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</si>
  <si>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</si>
  <si>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</si>
  <si>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</si>
  <si>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</si>
  <si>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</si>
  <si>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</si>
  <si>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</si>
  <si>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</si>
  <si>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</si>
  <si>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</si>
  <si>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</si>
  <si>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</si>
  <si>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</si>
  <si>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</si>
  <si>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</si>
  <si>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</si>
  <si>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</si>
  <si>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</si>
  <si>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</si>
  <si>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</si>
  <si>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</si>
  <si>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</si>
  <si>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</si>
  <si>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</si>
  <si>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</si>
  <si>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</si>
  <si>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</si>
  <si>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</si>
  <si>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</si>
  <si>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</si>
  <si>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</si>
  <si>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</si>
  <si>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</si>
  <si>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</si>
  <si>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</si>
  <si>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</si>
  <si>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</si>
  <si>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</si>
  <si>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</si>
  <si>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</si>
  <si>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</si>
  <si>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</si>
  <si>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</si>
  <si>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</si>
  <si>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</si>
  <si>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</si>
  <si>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</si>
  <si>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</si>
  <si>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</si>
  <si>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</si>
  <si>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</si>
  <si>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</si>
  <si>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</si>
  <si>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</si>
  <si>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</si>
  <si>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</si>
  <si>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</si>
  <si>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</si>
  <si>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</si>
  <si>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</si>
  <si>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</si>
  <si>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</si>
  <si>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</si>
  <si>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</si>
  <si>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</si>
  <si>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</si>
  <si>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</si>
  <si>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</si>
  <si>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</si>
  <si>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</si>
  <si>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</si>
  <si>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</si>
  <si>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</si>
  <si>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</si>
  <si>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</si>
  <si>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</si>
  <si>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</si>
  <si>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</si>
  <si>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</si>
  <si>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</si>
  <si>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</si>
  <si>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</si>
  <si>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</si>
  <si>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</si>
  <si>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</si>
  <si>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</si>
  <si>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</si>
  <si>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</si>
  <si>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</si>
  <si>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</si>
  <si>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</si>
  <si>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</si>
  <si>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</si>
  <si>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</si>
  <si>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</si>
  <si>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</si>
  <si>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</si>
  <si>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</si>
  <si>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</si>
  <si>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</si>
  <si>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</si>
  <si>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</si>
  <si>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</si>
  <si>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</si>
  <si>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</si>
  <si>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</si>
  <si>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</si>
  <si>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</si>
  <si>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</si>
  <si>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</si>
  <si>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</si>
  <si>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</si>
  <si>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</si>
  <si>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</si>
  <si>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</si>
  <si>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</si>
  <si>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</si>
  <si>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</si>
  <si>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</si>
  <si>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</si>
  <si>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</si>
  <si>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</si>
  <si>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</si>
  <si>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</si>
  <si>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</si>
  <si>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</si>
  <si>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</si>
  <si>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</si>
  <si>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</si>
  <si>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</si>
  <si>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</si>
  <si>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</si>
  <si>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</si>
  <si>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</si>
  <si>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</si>
  <si>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</si>
  <si>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</si>
  <si>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</si>
  <si>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</si>
  <si>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</si>
  <si>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</si>
  <si>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</si>
  <si>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</si>
  <si>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</si>
  <si>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</si>
  <si>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</si>
  <si>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</si>
  <si>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</si>
  <si>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</si>
  <si>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</si>
  <si>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</si>
  <si>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</si>
  <si>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</si>
  <si>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</si>
  <si>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</si>
  <si>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</si>
  <si>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</si>
  <si>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</si>
  <si>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</si>
  <si>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</si>
  <si>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</si>
  <si>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</si>
  <si>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</si>
  <si>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</si>
  <si>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</si>
  <si>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</si>
  <si>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</si>
  <si>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</si>
  <si>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</si>
  <si>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</si>
  <si>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</si>
  <si>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</si>
  <si>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</si>
  <si>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</si>
  <si>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</si>
  <si>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</si>
  <si>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</si>
  <si>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</si>
  <si>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</si>
  <si>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</si>
  <si>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</si>
  <si>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</si>
  <si>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</si>
  <si>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</si>
  <si>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</si>
  <si>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</si>
  <si>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</si>
  <si>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</si>
  <si>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</si>
  <si>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</si>
  <si>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</si>
  <si>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</si>
  <si>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</si>
  <si>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</si>
  <si>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</si>
  <si>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</si>
  <si>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</si>
  <si>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</si>
  <si>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</si>
  <si>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</si>
  <si>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</si>
  <si>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</si>
  <si>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</si>
  <si>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</si>
  <si>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</si>
  <si>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</si>
  <si>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</si>
  <si>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</si>
  <si>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</si>
  <si>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</si>
  <si>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</si>
  <si>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</si>
  <si>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</si>
  <si>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</si>
  <si>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</si>
  <si>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</si>
  <si>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</si>
  <si>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</si>
  <si>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</si>
  <si>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</si>
  <si>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</si>
  <si>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</si>
  <si>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</si>
  <si>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</si>
  <si>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</si>
  <si>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</si>
  <si>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</si>
  <si>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</si>
  <si>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</si>
  <si>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</si>
  <si>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</si>
  <si>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</si>
  <si>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</si>
  <si>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</si>
  <si>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</si>
  <si>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</si>
  <si>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</si>
  <si>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</si>
  <si>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</si>
  <si>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</si>
  <si>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</si>
  <si>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</si>
  <si>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</si>
  <si>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</si>
  <si>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</si>
  <si>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</si>
  <si>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</si>
  <si>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</si>
  <si>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</si>
  <si>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</si>
  <si>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</si>
  <si>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</si>
  <si>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</si>
  <si>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</si>
  <si>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</si>
  <si>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</si>
  <si>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</si>
  <si>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</si>
  <si>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</si>
  <si>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</si>
  <si>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</si>
  <si>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</si>
  <si>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</si>
  <si>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</si>
  <si>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</si>
  <si>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</si>
  <si>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</si>
  <si>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</si>
  <si>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</si>
  <si>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</si>
  <si>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</si>
  <si>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</si>
  <si>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</si>
  <si>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</si>
  <si>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</si>
  <si>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</si>
  <si>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</si>
  <si>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</si>
  <si>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</si>
  <si>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</si>
  <si>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</si>
  <si>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</si>
  <si>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</si>
  <si>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</si>
  <si>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</si>
  <si>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</si>
  <si>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</si>
  <si>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</si>
  <si>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</si>
  <si>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</si>
  <si>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</si>
  <si>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</si>
  <si>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</si>
  <si>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</si>
  <si>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</si>
  <si>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</si>
  <si>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</si>
  <si>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</si>
  <si>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</si>
  <si>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</si>
  <si>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</si>
  <si>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</si>
  <si>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</si>
  <si>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</si>
  <si>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</si>
  <si>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</si>
  <si>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</si>
  <si>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</si>
  <si>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</si>
  <si>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</si>
  <si>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</si>
  <si>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</si>
  <si>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</si>
  <si>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</si>
  <si>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</si>
  <si>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</si>
  <si>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</si>
  <si>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</si>
  <si>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</si>
  <si>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</si>
  <si>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</si>
  <si>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</si>
  <si>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</si>
  <si>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</si>
  <si>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</si>
  <si>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</si>
  <si>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</si>
  <si>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</si>
  <si>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</si>
  <si>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</si>
  <si>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</si>
  <si>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</si>
  <si>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</si>
  <si>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</si>
  <si>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</si>
  <si>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</si>
  <si>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</si>
  <si>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</si>
  <si>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</si>
  <si>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</si>
  <si>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</si>
  <si>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</si>
  <si>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</si>
  <si>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</si>
  <si>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</si>
  <si>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</si>
  <si>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</si>
  <si>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</si>
  <si>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</si>
  <si>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</si>
  <si>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</si>
  <si>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</si>
  <si>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</si>
  <si>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</si>
  <si>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</si>
  <si>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</si>
  <si>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</si>
  <si>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</si>
  <si>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</si>
  <si>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</si>
  <si>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</si>
  <si>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</si>
  <si>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</si>
  <si>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</si>
  <si>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</si>
  <si>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</si>
  <si>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</si>
  <si>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</si>
  <si>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</si>
  <si>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</si>
  <si>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</si>
  <si>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</si>
  <si>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</si>
  <si>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</si>
  <si>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</si>
  <si>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</si>
  <si>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</si>
  <si>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</si>
  <si>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</si>
  <si>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</si>
  <si>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</si>
  <si>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</si>
  <si>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</si>
  <si>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</si>
  <si>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</si>
  <si>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</si>
  <si>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</si>
  <si>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</si>
  <si>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</si>
  <si>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</si>
  <si>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</si>
  <si>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</si>
  <si>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</si>
  <si>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</si>
  <si>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</si>
  <si>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</si>
  <si>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</si>
  <si>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</si>
  <si>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</si>
  <si>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</si>
  <si>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</si>
  <si>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</si>
  <si>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</si>
  <si>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</si>
  <si>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</si>
  <si>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</si>
  <si>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</si>
  <si>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</si>
  <si>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</si>
  <si>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</si>
  <si>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</si>
  <si>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</si>
  <si>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</si>
  <si>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</si>
  <si>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</si>
  <si>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</si>
  <si>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</si>
  <si>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</si>
  <si>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</si>
  <si>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</si>
  <si>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</si>
  <si>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</si>
  <si>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</si>
  <si>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</si>
  <si>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</si>
  <si>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</si>
  <si>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</si>
  <si>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</si>
  <si>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</si>
  <si>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</si>
  <si>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</si>
  <si>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</si>
  <si>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</si>
  <si>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</si>
  <si>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</si>
  <si>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</si>
  <si>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</si>
  <si>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</si>
  <si>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</si>
  <si>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</si>
  <si>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</si>
  <si>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</si>
  <si>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</si>
  <si>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</si>
  <si>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</si>
  <si>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</si>
  <si>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</si>
  <si>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</si>
  <si>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</si>
  <si>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</si>
  <si>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</si>
  <si>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</si>
  <si>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</si>
  <si>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</si>
  <si>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</si>
  <si>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</si>
  <si>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</si>
  <si>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</si>
  <si>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</si>
  <si>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</si>
  <si>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</si>
  <si>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</si>
  <si>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</si>
  <si>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</si>
  <si>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</si>
  <si>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</si>
  <si>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</si>
  <si>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</si>
  <si>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</si>
  <si>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</si>
  <si>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</si>
  <si>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</si>
  <si>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</si>
  <si>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</si>
  <si>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</si>
  <si>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</si>
  <si>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</si>
  <si>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</si>
  <si>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</si>
  <si>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</si>
  <si>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</si>
  <si>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</si>
  <si>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</si>
  <si>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</si>
  <si>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</si>
  <si>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</si>
  <si>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</si>
  <si>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</si>
  <si>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</si>
  <si>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</si>
  <si>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</si>
  <si>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</si>
  <si>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</si>
  <si>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</si>
  <si>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</si>
  <si>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</si>
  <si>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</si>
  <si>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</si>
  <si>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</si>
  <si>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</si>
  <si>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</si>
  <si>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</si>
  <si>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</si>
  <si>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</si>
  <si>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</si>
  <si>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</si>
  <si>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</si>
  <si>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</si>
  <si>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</si>
  <si>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</si>
  <si>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</si>
  <si>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</si>
  <si>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</si>
  <si>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</si>
  <si>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</si>
  <si>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</si>
  <si>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</si>
  <si>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</si>
  <si>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</si>
  <si>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</si>
  <si>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</si>
  <si>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</si>
  <si>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</si>
  <si>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</si>
  <si>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</si>
  <si>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</si>
  <si>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</si>
  <si>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</si>
  <si>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</si>
  <si>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</si>
  <si>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</si>
  <si>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</si>
  <si>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</si>
  <si>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</si>
  <si>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</si>
  <si>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</si>
  <si>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</si>
  <si>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</si>
  <si>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</si>
  <si>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</si>
  <si>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</si>
  <si>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</si>
  <si>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</si>
  <si>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</si>
  <si>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</si>
  <si>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</si>
  <si>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</si>
  <si>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</si>
  <si>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</si>
  <si>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</si>
  <si>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</si>
  <si>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</si>
  <si>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</si>
  <si>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</si>
  <si>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</si>
  <si>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</si>
  <si>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</si>
  <si>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</si>
  <si>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</si>
  <si>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</si>
  <si>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</si>
  <si>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</si>
  <si>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</si>
  <si>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</si>
  <si>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</si>
  <si>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</si>
  <si>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</si>
  <si>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</si>
  <si>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</si>
  <si>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</si>
  <si>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</si>
  <si>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</si>
  <si>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</si>
  <si>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</si>
  <si>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</si>
  <si>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</si>
  <si>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</si>
  <si>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</si>
  <si>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</si>
  <si>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</si>
  <si>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</si>
  <si>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</si>
  <si>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</si>
  <si>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</si>
  <si>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</si>
  <si>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</si>
  <si>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</si>
  <si>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</si>
  <si>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</si>
  <si>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</si>
  <si>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</si>
  <si>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</si>
  <si>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</si>
  <si>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</si>
  <si>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</si>
  <si>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</si>
  <si>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</si>
  <si>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</si>
  <si>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</si>
  <si>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</si>
  <si>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</si>
  <si>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</si>
  <si>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</si>
  <si>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</si>
  <si>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</si>
  <si>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</si>
  <si>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</si>
  <si>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</si>
  <si>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</si>
  <si>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</si>
  <si>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</si>
  <si>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</si>
  <si>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</si>
  <si>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</si>
  <si>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</si>
  <si>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</si>
  <si>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</si>
  <si>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</si>
  <si>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</si>
  <si>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</si>
  <si>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</si>
  <si>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</si>
  <si>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</si>
  <si>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</si>
  <si>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</si>
  <si>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</si>
  <si>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</si>
  <si>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</si>
  <si>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</si>
  <si>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</si>
  <si>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</si>
  <si>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</si>
  <si>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</si>
  <si>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</si>
  <si>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</si>
  <si>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</si>
  <si>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</si>
  <si>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</si>
  <si>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</si>
  <si>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</si>
  <si>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</si>
  <si>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</si>
  <si>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</si>
  <si>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</si>
  <si>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</si>
  <si>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</si>
  <si>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</si>
  <si>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</si>
  <si>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</si>
  <si>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</si>
  <si>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</si>
  <si>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</si>
  <si>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</si>
  <si>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</si>
  <si>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</si>
  <si>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</si>
  <si>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</si>
  <si>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</si>
  <si>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</si>
  <si>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</si>
  <si>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</si>
  <si>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</si>
  <si>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</si>
  <si>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</si>
  <si>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</si>
  <si>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</si>
  <si>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</si>
  <si>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</si>
  <si>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</si>
  <si>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</si>
  <si>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</si>
  <si>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</si>
  <si>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</si>
  <si>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</si>
  <si>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</si>
  <si>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</si>
  <si>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</si>
  <si>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</si>
  <si>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</si>
  <si>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</si>
  <si>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</si>
  <si>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</si>
  <si>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</si>
  <si>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</si>
  <si>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</si>
  <si>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</si>
  <si>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</si>
  <si>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</si>
  <si>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</si>
  <si>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</si>
  <si>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</si>
  <si>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</si>
  <si>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</si>
  <si>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</si>
  <si>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</si>
  <si>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</si>
  <si>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</si>
  <si>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</si>
  <si>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</si>
  <si>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</si>
  <si>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</si>
  <si>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</si>
  <si>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</si>
  <si>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</si>
  <si>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</si>
  <si>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</si>
  <si>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</si>
  <si>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</si>
  <si>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</si>
  <si>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</si>
  <si>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</si>
  <si>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</si>
  <si>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</si>
  <si>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</si>
  <si>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</si>
  <si>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</si>
  <si>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</si>
  <si>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</si>
  <si>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</si>
  <si>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</si>
  <si>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</si>
  <si>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</si>
  <si>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</si>
  <si>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</si>
  <si>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</si>
  <si>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</si>
  <si>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</si>
  <si>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</si>
  <si>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</si>
  <si>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</si>
  <si>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</si>
  <si>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</si>
  <si>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</si>
  <si>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</si>
  <si>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</si>
  <si>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</si>
  <si>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</si>
  <si>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</si>
  <si>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</si>
  <si>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</si>
  <si>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</si>
  <si>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</si>
  <si>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</si>
  <si>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</si>
  <si>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</si>
  <si>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</si>
  <si>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</si>
  <si>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</si>
  <si>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</si>
  <si>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</si>
  <si>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</si>
  <si>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</si>
  <si>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</si>
  <si>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</si>
  <si>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</si>
  <si>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</si>
  <si>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</si>
  <si>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</si>
  <si>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</si>
  <si>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</si>
  <si>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</si>
  <si>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</si>
  <si>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</si>
  <si>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</si>
  <si>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</si>
  <si>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</si>
  <si>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</si>
  <si>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</si>
  <si>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</si>
  <si>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</si>
  <si>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</si>
  <si>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</si>
  <si>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</si>
  <si>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</si>
  <si>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</si>
  <si>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</si>
  <si>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</si>
  <si>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</si>
  <si>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</si>
  <si>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</si>
  <si>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</si>
  <si>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</si>
  <si>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</si>
  <si>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</si>
  <si>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</si>
  <si>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</si>
  <si>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</si>
  <si>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</si>
  <si>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</si>
  <si>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</si>
  <si>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</si>
  <si>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</si>
  <si>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</si>
  <si>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</si>
  <si>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</si>
  <si>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</si>
  <si>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</si>
  <si>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</si>
  <si>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</si>
  <si>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</si>
  <si>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</si>
  <si>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</si>
  <si>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</si>
  <si>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</si>
  <si>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</si>
  <si>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</si>
  <si>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</si>
  <si>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</si>
  <si>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</si>
  <si>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</si>
  <si>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</si>
  <si>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</si>
  <si>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</si>
  <si>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</si>
  <si>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</si>
  <si>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</si>
  <si>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</si>
  <si>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</si>
  <si>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</si>
  <si>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</si>
  <si>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</si>
  <si>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</si>
  <si>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</si>
  <si>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</si>
  <si>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</si>
  <si>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</si>
  <si>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</si>
  <si>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</si>
  <si>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</si>
  <si>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</si>
  <si>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</si>
  <si>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</si>
  <si>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</si>
  <si>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</si>
  <si>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</si>
  <si>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</si>
  <si>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</si>
  <si>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</si>
  <si>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</si>
  <si>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</si>
  <si>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</si>
  <si>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</si>
  <si>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</si>
  <si>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</si>
  <si>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</si>
  <si>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</si>
  <si>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</si>
  <si>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</si>
  <si>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</si>
  <si>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</si>
  <si>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</si>
  <si>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</si>
  <si>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</si>
  <si>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</si>
  <si>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</si>
  <si>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</si>
  <si>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</si>
  <si>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</si>
  <si>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</si>
  <si>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</si>
  <si>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</si>
  <si>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</si>
  <si>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</si>
  <si>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</si>
  <si>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</si>
  <si>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</si>
  <si>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</si>
  <si>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</si>
  <si>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</si>
  <si>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</si>
  <si>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</si>
  <si>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</si>
  <si>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</si>
  <si>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</si>
  <si>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</si>
  <si>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</si>
  <si>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</si>
  <si>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</si>
  <si>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</si>
  <si>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</si>
  <si>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</si>
  <si>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</si>
  <si>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</si>
  <si>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</si>
  <si>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</si>
  <si>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</si>
  <si>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</si>
  <si>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</si>
  <si>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</si>
  <si>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</si>
  <si>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</si>
  <si>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</si>
  <si>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</si>
  <si>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</si>
  <si>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</si>
  <si>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</si>
  <si>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</si>
  <si>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</si>
  <si>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</si>
  <si>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</si>
  <si>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</si>
  <si>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</si>
  <si>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</si>
  <si>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</si>
  <si>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</si>
  <si>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</si>
  <si>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</si>
  <si>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</si>
  <si>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</si>
  <si>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</si>
  <si>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</si>
  <si>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</si>
  <si>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</si>
  <si>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</si>
  <si>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</si>
  <si>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</si>
  <si>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</si>
  <si>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</si>
  <si>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</si>
  <si>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</si>
  <si>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</si>
  <si>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</si>
  <si>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</si>
  <si>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</si>
  <si>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</si>
  <si>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</si>
  <si>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</si>
  <si>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</si>
  <si>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</si>
  <si>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</si>
  <si>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</si>
  <si>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</si>
  <si>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</si>
  <si>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</si>
  <si>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</si>
  <si>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</si>
  <si>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</si>
  <si>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</si>
  <si>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</si>
  <si>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</si>
  <si>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</si>
  <si>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</si>
  <si>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</si>
  <si>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</si>
  <si>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</si>
  <si>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</si>
  <si>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</si>
  <si>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</si>
  <si>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</si>
  <si>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</si>
  <si>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</si>
  <si>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</si>
  <si>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</si>
  <si>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</si>
  <si>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</si>
  <si>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</si>
  <si>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</si>
  <si>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</si>
  <si>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</si>
  <si>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</si>
  <si>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</si>
  <si>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</si>
  <si>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</si>
  <si>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</si>
  <si>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</si>
  <si>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</si>
  <si>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</si>
  <si>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</si>
  <si>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</si>
  <si>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</si>
  <si>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</si>
  <si>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</si>
  <si>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</si>
  <si>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</si>
  <si>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</si>
  <si>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</si>
  <si>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</si>
  <si>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</si>
  <si>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</si>
  <si>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</si>
  <si>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</si>
  <si>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</si>
  <si>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</si>
  <si>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</si>
  <si>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</si>
  <si>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</si>
  <si>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</si>
  <si>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</si>
  <si>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</si>
  <si>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</si>
  <si>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</si>
  <si>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</si>
  <si>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</si>
  <si>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</si>
  <si>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</si>
  <si>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</si>
  <si>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</si>
  <si>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</si>
  <si>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</si>
  <si>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</si>
  <si>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</si>
  <si>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</si>
  <si>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</si>
  <si>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</si>
  <si>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</si>
  <si>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</si>
  <si>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</si>
  <si>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</si>
  <si>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</si>
  <si>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</si>
  <si>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</si>
  <si>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</si>
  <si>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</si>
  <si>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</si>
  <si>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</si>
  <si>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</si>
  <si>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</si>
  <si>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</si>
  <si>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</si>
  <si>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</si>
  <si>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</si>
  <si>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</si>
  <si>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</si>
  <si>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</si>
  <si>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</si>
  <si>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</si>
  <si>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</si>
  <si>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</si>
  <si>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</si>
  <si>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</si>
  <si>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</si>
  <si>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</si>
  <si>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</si>
  <si>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</si>
  <si>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</si>
  <si>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</si>
  <si>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</si>
  <si>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</si>
  <si>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</si>
  <si>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</si>
  <si>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</si>
  <si>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</si>
  <si>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</si>
  <si>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</si>
  <si>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</si>
  <si>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</si>
  <si>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</si>
  <si>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</si>
  <si>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</si>
  <si>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</si>
  <si>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</si>
  <si>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</si>
  <si>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</si>
  <si>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</si>
  <si>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</si>
  <si>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</si>
  <si>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</si>
  <si>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</si>
  <si>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</si>
  <si>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</si>
  <si>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</si>
  <si>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</si>
  <si>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</si>
  <si>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</si>
  <si>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</si>
  <si>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</si>
  <si>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</si>
  <si>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</si>
  <si>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</si>
  <si>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</si>
  <si>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</si>
  <si>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</si>
  <si>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</si>
  <si>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</si>
  <si>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</si>
  <si>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</si>
  <si>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</si>
  <si>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</si>
  <si>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</si>
  <si>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</si>
  <si>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</si>
  <si>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</si>
  <si>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</si>
  <si>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</si>
  <si>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</si>
  <si>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</si>
  <si>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</si>
  <si>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</si>
  <si>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</si>
  <si>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</si>
  <si>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</si>
  <si>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</si>
  <si>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</si>
  <si>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</si>
  <si>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</si>
  <si>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</si>
  <si>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</si>
  <si>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</si>
  <si>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</si>
  <si>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</si>
  <si>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</si>
  <si>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</si>
  <si>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</si>
  <si>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</si>
  <si>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</si>
  <si>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</si>
  <si>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</si>
  <si>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</si>
  <si>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</si>
  <si>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</si>
  <si>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</si>
  <si>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</si>
  <si>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</si>
  <si>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</si>
  <si>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</si>
  <si>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</si>
  <si>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</si>
  <si>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</si>
  <si>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</si>
  <si>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</si>
  <si>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</si>
  <si>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</si>
  <si>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</si>
  <si>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</si>
  <si>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</si>
  <si>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</si>
  <si>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</si>
  <si>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</si>
  <si>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</si>
  <si>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</si>
  <si>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</si>
  <si>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</si>
  <si>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</si>
  <si>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</si>
  <si>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</si>
  <si>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</si>
  <si>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</si>
  <si>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</si>
  <si>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</si>
  <si>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</si>
  <si>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</si>
  <si>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</si>
  <si>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</si>
  <si>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</si>
  <si>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</si>
  <si>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</si>
  <si>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</si>
  <si>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</si>
  <si>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</si>
  <si>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</si>
  <si>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</si>
  <si>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</si>
  <si>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</si>
  <si>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</si>
  <si>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</si>
  <si>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</si>
  <si>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</si>
  <si>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</si>
  <si>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</si>
  <si>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</si>
  <si>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</si>
  <si>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</si>
  <si>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</si>
  <si>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</si>
  <si>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</si>
  <si>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</si>
  <si>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</si>
  <si>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</si>
  <si>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</si>
  <si>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</si>
  <si>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</si>
  <si>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</si>
  <si>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</si>
  <si>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</si>
  <si>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</si>
  <si>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</si>
  <si>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</si>
  <si>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</si>
  <si>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</si>
  <si>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</si>
  <si>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</si>
  <si>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</si>
  <si>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</si>
  <si>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</si>
  <si>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</si>
  <si>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</si>
  <si>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</si>
  <si>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</si>
  <si>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</si>
  <si>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</si>
  <si>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</si>
  <si>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</si>
  <si>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</si>
  <si>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</si>
  <si>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</si>
  <si>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</si>
  <si>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</si>
  <si>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</si>
  <si>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</si>
  <si>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</si>
  <si>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</si>
  <si>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</si>
  <si>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</si>
  <si>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</si>
  <si>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</si>
  <si>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</si>
  <si>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</si>
  <si>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</si>
  <si>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</si>
  <si>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</si>
  <si>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</si>
  <si>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</si>
  <si>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</si>
  <si>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</si>
  <si>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</si>
  <si>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</si>
  <si>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</si>
  <si>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</si>
  <si>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</si>
  <si>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</si>
  <si>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</si>
  <si>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</si>
  <si>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</si>
  <si>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</si>
  <si>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</si>
  <si>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</si>
  <si>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</si>
  <si>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</si>
  <si>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</si>
  <si>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</si>
  <si>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</si>
  <si>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</si>
  <si>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</si>
  <si>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</si>
  <si>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</si>
  <si>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</si>
  <si>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</si>
  <si>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</si>
  <si>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</si>
  <si>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</si>
  <si>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</si>
  <si>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</si>
  <si>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</si>
  <si>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</si>
  <si>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</si>
  <si>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</si>
  <si>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</si>
  <si>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</si>
  <si>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</si>
  <si>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</si>
  <si>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</si>
  <si>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</si>
  <si>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</si>
  <si>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</si>
  <si>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</si>
  <si>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</si>
  <si>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</si>
  <si>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</si>
  <si>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</si>
  <si>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</si>
  <si>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</si>
  <si>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</si>
  <si>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</si>
  <si>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</si>
  <si>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</si>
  <si>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</si>
  <si>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</si>
  <si>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</si>
  <si>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</si>
  <si>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</si>
  <si>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</si>
  <si>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</si>
  <si>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</si>
  <si>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</si>
  <si>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</si>
  <si>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</si>
  <si>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</si>
  <si>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</si>
  <si>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</si>
  <si>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</si>
  <si>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</si>
  <si>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</si>
  <si>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</si>
  <si>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</si>
  <si>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</si>
  <si>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</si>
  <si>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</si>
  <si>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</si>
  <si>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</si>
  <si>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</si>
  <si>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</si>
  <si>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</si>
  <si>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</si>
  <si>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</si>
  <si>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</si>
  <si>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</si>
  <si>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</si>
  <si>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</si>
  <si>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</si>
  <si>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</si>
  <si>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</si>
  <si>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</si>
  <si>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</si>
  <si>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</si>
  <si>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</si>
  <si>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</si>
  <si>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</si>
  <si>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</si>
  <si>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</si>
  <si>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</si>
  <si>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</si>
  <si>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</si>
  <si>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</si>
  <si>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</si>
  <si>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</si>
  <si>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</si>
  <si>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</si>
  <si>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</si>
  <si>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</si>
  <si>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</si>
  <si>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</si>
  <si>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</si>
  <si>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</si>
  <si>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</si>
  <si>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</si>
  <si>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</si>
  <si>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</si>
  <si>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</si>
  <si>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</si>
  <si>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</si>
  <si>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</si>
  <si>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</si>
  <si>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</si>
  <si>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</si>
  <si>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</si>
  <si>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</si>
  <si>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</si>
  <si>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</si>
  <si>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</si>
  <si>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</si>
  <si>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</si>
  <si>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</si>
  <si>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</si>
  <si>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</si>
  <si>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</si>
  <si>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</si>
  <si>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</si>
  <si>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</si>
  <si>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</si>
  <si>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</si>
  <si>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</si>
  <si>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</si>
  <si>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</si>
  <si>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</si>
  <si>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</si>
  <si>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</si>
  <si>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</si>
  <si>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</si>
  <si>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</si>
  <si>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</si>
  <si>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</si>
  <si>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</si>
  <si>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</si>
  <si>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</si>
  <si>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</si>
  <si>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</si>
  <si>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</si>
  <si>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</si>
  <si>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</si>
  <si>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</si>
  <si>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</si>
  <si>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</si>
  <si>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</si>
  <si>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</si>
  <si>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</si>
  <si>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</si>
  <si>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</si>
  <si>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</si>
  <si>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</si>
  <si>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</si>
  <si>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</si>
  <si>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</si>
  <si>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</si>
  <si>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</si>
  <si>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</si>
  <si>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</si>
  <si>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</si>
  <si>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</si>
  <si>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</si>
  <si>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</si>
  <si>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</si>
  <si>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</si>
  <si>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</si>
  <si>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</si>
  <si>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</si>
  <si>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</si>
  <si>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</si>
  <si>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</si>
  <si>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</si>
  <si>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</si>
  <si>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</si>
  <si>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</si>
  <si>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</si>
  <si>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</si>
  <si>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</si>
  <si>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</si>
  <si>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</si>
  <si>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</si>
  <si>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</si>
  <si>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</si>
  <si>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</si>
  <si>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</si>
  <si>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</si>
  <si>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</si>
  <si>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</si>
  <si>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</si>
  <si>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</si>
  <si>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</si>
  <si>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</si>
  <si>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</si>
  <si>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</si>
  <si>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</si>
  <si>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</si>
  <si>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</si>
  <si>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</si>
  <si>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</si>
  <si>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</si>
  <si>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</si>
  <si>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</si>
  <si>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</si>
  <si>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</si>
  <si>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</si>
  <si>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</si>
  <si>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</si>
  <si>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</si>
  <si>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</si>
  <si>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</si>
  <si>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</si>
  <si>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</si>
  <si>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</si>
  <si>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</si>
  <si>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</si>
  <si>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</si>
  <si>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</si>
  <si>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</si>
  <si>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</si>
  <si>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</si>
  <si>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</si>
  <si>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</si>
  <si>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</si>
  <si>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</si>
  <si>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</si>
  <si>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</si>
  <si>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</si>
  <si>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</si>
  <si>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</si>
  <si>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</si>
  <si>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</si>
  <si>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</si>
  <si>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</si>
  <si>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</si>
  <si>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</si>
  <si>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</si>
  <si>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</si>
  <si>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</si>
  <si>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</si>
  <si>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</si>
  <si>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</si>
  <si>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</si>
  <si>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</si>
  <si>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</si>
  <si>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</si>
  <si>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</si>
  <si>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</si>
  <si>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</si>
  <si>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</si>
  <si>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</si>
  <si>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</si>
  <si>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</si>
  <si>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</si>
  <si>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</si>
  <si>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</si>
  <si>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</si>
  <si>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</si>
  <si>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</si>
  <si>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</si>
  <si>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</si>
  <si>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</si>
  <si>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</si>
  <si>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</si>
  <si>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</si>
  <si>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</si>
  <si>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</si>
  <si>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</si>
  <si>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</si>
  <si>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</si>
  <si>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</si>
  <si>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</si>
  <si>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</si>
  <si>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</si>
  <si>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</si>
  <si>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</si>
  <si>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</si>
  <si>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</si>
  <si>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</si>
  <si>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</si>
  <si>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</si>
  <si>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</si>
  <si>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</si>
  <si>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</si>
  <si>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</si>
  <si>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</si>
  <si>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</si>
  <si>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</si>
  <si>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</si>
  <si>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</si>
  <si>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</si>
  <si>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</si>
  <si>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</si>
  <si>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</si>
  <si>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</si>
  <si>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</si>
  <si>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</si>
  <si>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</si>
  <si>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</si>
  <si>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</si>
  <si>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</si>
  <si>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</si>
  <si>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</si>
  <si>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</si>
  <si>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</si>
  <si>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</si>
  <si>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</si>
  <si>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</si>
  <si>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</si>
  <si>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</si>
  <si>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</si>
  <si>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</si>
  <si>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</si>
  <si>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</si>
  <si>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</si>
  <si>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</si>
  <si>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</si>
  <si>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</si>
  <si>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</si>
  <si>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</si>
  <si>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</si>
  <si>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</si>
  <si>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</si>
  <si>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</si>
  <si>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</si>
  <si>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</si>
  <si>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</si>
  <si>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</si>
  <si>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</si>
  <si>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</si>
  <si>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</si>
  <si>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</si>
  <si>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</si>
  <si>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</si>
  <si>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</si>
  <si>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</si>
  <si>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</si>
  <si>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</si>
  <si>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</si>
  <si>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</si>
  <si>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</si>
  <si>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</si>
  <si>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</si>
  <si>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</si>
  <si>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</si>
  <si>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</si>
  <si>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</si>
  <si>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</si>
  <si>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</si>
  <si>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</si>
  <si>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</si>
  <si>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</si>
  <si>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</si>
  <si>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</si>
  <si>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</si>
  <si>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</si>
  <si>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</si>
  <si>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</si>
  <si>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</si>
  <si>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</si>
  <si>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</si>
  <si>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</si>
  <si>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</si>
  <si>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</si>
  <si>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</si>
  <si>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</si>
  <si>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</si>
  <si>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</si>
  <si>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</si>
  <si>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</si>
  <si>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</si>
  <si>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</si>
  <si>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</si>
  <si>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</si>
  <si>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</si>
  <si>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</si>
  <si>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</si>
  <si>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</si>
  <si>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</si>
  <si>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</si>
  <si>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</si>
  <si>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</si>
  <si>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</si>
  <si>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</si>
  <si>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</si>
  <si>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</si>
  <si>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</si>
  <si>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</si>
  <si>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</si>
  <si>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</si>
  <si>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</si>
  <si>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</si>
  <si>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</si>
  <si>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</si>
  <si>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</si>
  <si>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</si>
  <si>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</si>
  <si>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</si>
  <si>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</si>
  <si>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</si>
  <si>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</si>
  <si>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</si>
  <si>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</si>
  <si>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</si>
  <si>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</si>
  <si>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</si>
  <si>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</si>
  <si>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</si>
  <si>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</si>
  <si>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</si>
  <si>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</si>
  <si>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</si>
  <si>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</si>
  <si>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</si>
  <si>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</si>
  <si>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</si>
  <si>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</si>
  <si>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</si>
  <si>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</si>
  <si>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</si>
  <si>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</si>
  <si>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</si>
  <si>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</si>
  <si>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</si>
  <si>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</si>
  <si>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</si>
  <si>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</si>
  <si>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</si>
  <si>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</si>
  <si>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</si>
  <si>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</si>
  <si>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</si>
  <si>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</si>
  <si>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</si>
  <si>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</si>
  <si>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</si>
  <si>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</si>
  <si>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</si>
  <si>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</si>
  <si>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</si>
  <si>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</si>
  <si>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</si>
  <si>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</si>
  <si>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</si>
  <si>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</si>
  <si>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</si>
  <si>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</si>
  <si>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</si>
  <si>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</si>
  <si>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</si>
  <si>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</si>
  <si>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</si>
  <si>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</si>
  <si>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</si>
  <si>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</si>
  <si>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</si>
  <si>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</si>
  <si>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</si>
  <si>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</si>
  <si>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</si>
  <si>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</si>
  <si>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</si>
  <si>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</si>
  <si>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</si>
  <si>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</si>
  <si>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</si>
  <si>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</si>
  <si>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</si>
  <si>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</si>
  <si>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</si>
  <si>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</si>
  <si>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</si>
  <si>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</si>
  <si>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</si>
  <si>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</si>
  <si>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</si>
  <si>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</si>
  <si>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</si>
  <si>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</si>
  <si>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</si>
  <si>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</si>
  <si>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</si>
  <si>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</si>
  <si>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</si>
  <si>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</si>
  <si>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</si>
  <si>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</si>
  <si>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</si>
  <si>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</si>
  <si>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</si>
  <si>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</si>
  <si>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</si>
  <si>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</si>
  <si>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</si>
  <si>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</si>
  <si>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</si>
  <si>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</si>
  <si>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</si>
  <si>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</si>
  <si>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</si>
  <si>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</si>
  <si>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</si>
  <si>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</si>
  <si>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</si>
  <si>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</si>
  <si>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</si>
  <si>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</si>
  <si>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</si>
  <si>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</si>
  <si>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</si>
  <si>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</si>
  <si>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</si>
  <si>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</si>
  <si>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</si>
  <si>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</si>
  <si>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</si>
  <si>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</si>
  <si>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</si>
  <si>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</si>
  <si>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</si>
  <si>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</si>
  <si>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</si>
  <si>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</si>
  <si>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</si>
  <si>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</si>
  <si>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</si>
  <si>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</si>
  <si>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</si>
  <si>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</si>
  <si>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</si>
  <si>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</si>
  <si>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</si>
  <si>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</si>
  <si>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</si>
  <si>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</si>
  <si>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</si>
  <si>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</si>
  <si>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</si>
  <si>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</si>
  <si>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</si>
  <si>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</si>
  <si>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</si>
  <si>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</si>
  <si>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</si>
  <si>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</si>
  <si>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</si>
  <si>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</si>
  <si>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</si>
  <si>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</si>
  <si>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</si>
  <si>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</si>
  <si>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</si>
  <si>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</si>
  <si>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</si>
  <si>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</si>
  <si>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</si>
  <si>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</si>
  <si>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</si>
  <si>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</si>
  <si>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</si>
  <si>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</si>
  <si>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</si>
  <si>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</si>
  <si>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</si>
  <si>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</si>
  <si>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</si>
  <si>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</si>
  <si>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</si>
  <si>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</si>
  <si>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</si>
  <si>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</si>
  <si>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</si>
  <si>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</si>
  <si>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</si>
  <si>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</si>
  <si>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</si>
  <si>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</si>
  <si>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</si>
  <si>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</si>
  <si>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</si>
  <si>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</si>
  <si>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</si>
  <si>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</si>
  <si>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</si>
  <si>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</si>
  <si>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</si>
  <si>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</si>
  <si>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</si>
  <si>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</si>
  <si>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</si>
  <si>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</si>
  <si>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</si>
  <si>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</si>
  <si>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</si>
  <si>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</si>
  <si>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</si>
  <si>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</si>
  <si>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</si>
  <si>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</si>
  <si>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</si>
  <si>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</si>
  <si>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</si>
  <si>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</si>
  <si>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</si>
  <si>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</si>
  <si>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</si>
  <si>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</si>
  <si>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</si>
  <si>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</si>
  <si>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</si>
  <si>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</si>
  <si>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</si>
  <si>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</si>
  <si>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</si>
  <si>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</si>
  <si>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</si>
  <si>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</si>
  <si>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</si>
  <si>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</si>
  <si>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</si>
  <si>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</si>
  <si>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</si>
  <si>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</si>
  <si>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</si>
  <si>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</si>
  <si>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</si>
  <si>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</si>
  <si>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</si>
  <si>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</si>
  <si>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</si>
  <si>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</si>
  <si>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</si>
  <si>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</si>
  <si>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</si>
  <si>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</si>
  <si>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</si>
  <si>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</si>
  <si>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</si>
  <si>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</si>
  <si>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</si>
  <si>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</si>
  <si>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</si>
  <si>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</si>
  <si>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</si>
  <si>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</si>
  <si>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</si>
  <si>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</si>
  <si>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</si>
  <si>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</si>
  <si>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</si>
  <si>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</si>
  <si>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</si>
  <si>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</si>
  <si>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</si>
  <si>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</si>
  <si>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</si>
  <si>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</si>
  <si>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</si>
  <si>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</si>
  <si>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</si>
  <si>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</si>
  <si>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</si>
  <si>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</si>
  <si>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</si>
  <si>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</si>
  <si>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</si>
  <si>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</si>
  <si>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</si>
  <si>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</si>
  <si>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</si>
  <si>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</si>
  <si>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</si>
  <si>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</si>
  <si>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</si>
  <si>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</si>
  <si>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</si>
  <si>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</si>
  <si>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</si>
  <si>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</si>
  <si>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</si>
  <si>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</si>
  <si>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</si>
  <si>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</si>
  <si>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</si>
  <si>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</si>
  <si>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</si>
  <si>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</si>
  <si>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</si>
  <si>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</si>
  <si>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</si>
  <si>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</si>
  <si>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</si>
  <si>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</si>
  <si>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</si>
  <si>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</si>
  <si>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</si>
  <si>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</si>
  <si>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</si>
  <si>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</si>
  <si>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</si>
  <si>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</si>
  <si>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</si>
  <si>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</si>
  <si>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</si>
  <si>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</si>
  <si>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</si>
  <si>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</si>
  <si>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</si>
  <si>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</si>
  <si>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</si>
  <si>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</si>
  <si>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</si>
  <si>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</si>
  <si>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</si>
  <si>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</si>
  <si>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</si>
  <si>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</si>
  <si>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</si>
  <si>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</si>
  <si>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</si>
  <si>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</si>
  <si>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</si>
  <si>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</si>
  <si>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</si>
  <si>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</si>
  <si>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</si>
  <si>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</si>
  <si>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</si>
  <si>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</si>
  <si>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</si>
  <si>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</si>
  <si>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</si>
  <si>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</si>
  <si>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</si>
  <si>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</si>
  <si>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</si>
  <si>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</si>
  <si>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</si>
  <si>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</si>
  <si>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</si>
  <si>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</si>
  <si>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</si>
  <si>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</si>
  <si>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</si>
  <si>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</si>
  <si>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</si>
  <si>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</si>
  <si>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</si>
  <si>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</si>
  <si>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</si>
  <si>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</si>
  <si>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</si>
  <si>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</si>
  <si>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</si>
  <si>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</si>
  <si>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</si>
  <si>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</si>
  <si>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</si>
  <si>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</si>
  <si>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</si>
  <si>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</si>
  <si>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</si>
  <si>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</si>
  <si>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</si>
  <si>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</si>
  <si>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</si>
  <si>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</si>
  <si>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</si>
  <si>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</si>
  <si>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</si>
  <si>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</si>
  <si>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</si>
  <si>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</si>
  <si>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</si>
  <si>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</si>
  <si>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</si>
  <si>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</si>
  <si>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</si>
  <si>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</si>
  <si>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</si>
  <si>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</si>
  <si>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</si>
  <si>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</si>
  <si>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</si>
  <si>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</si>
  <si>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</si>
  <si>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</si>
  <si>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</si>
  <si>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</si>
  <si>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</si>
  <si>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</si>
  <si>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</si>
  <si>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</si>
  <si>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</si>
  <si>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</si>
  <si>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</si>
  <si>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</si>
  <si>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</si>
  <si>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</si>
  <si>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</si>
  <si>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</si>
  <si>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</si>
  <si>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</si>
  <si>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</si>
  <si>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</si>
  <si>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</si>
  <si>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</si>
  <si>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</si>
  <si>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</si>
  <si>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</si>
  <si>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</si>
  <si>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</si>
  <si>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</si>
  <si>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</si>
  <si>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</si>
  <si>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</si>
  <si>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</si>
  <si>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</si>
  <si>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</si>
  <si>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</si>
  <si>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</si>
  <si>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</si>
  <si>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</si>
  <si>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</si>
  <si>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</si>
  <si>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</si>
  <si>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</si>
  <si>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</si>
  <si>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</si>
  <si>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</si>
  <si>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</si>
  <si>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</si>
  <si>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</si>
  <si>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</si>
  <si>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</si>
  <si>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</si>
  <si>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</si>
  <si>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</si>
  <si>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</si>
  <si>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</si>
  <si>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</si>
  <si>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</si>
  <si>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</si>
  <si>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</si>
  <si>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</si>
  <si>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</si>
  <si>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</si>
  <si>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</si>
  <si>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</si>
  <si>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</si>
  <si>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</si>
  <si>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</si>
  <si>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</si>
  <si>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</si>
  <si>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</si>
  <si>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</si>
  <si>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</si>
  <si>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</si>
  <si>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</si>
  <si>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</si>
  <si>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</si>
  <si>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</si>
  <si>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</si>
  <si>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</si>
  <si>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</si>
  <si>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</si>
  <si>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</si>
  <si>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</si>
  <si>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</si>
  <si>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</si>
  <si>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</si>
  <si>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</si>
  <si>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</si>
  <si>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</si>
  <si>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</si>
  <si>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</si>
  <si>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</si>
  <si>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</si>
  <si>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</si>
  <si>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</si>
  <si>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</si>
  <si>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</si>
  <si>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</si>
  <si>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</si>
  <si>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</si>
  <si>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</si>
  <si>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</si>
  <si>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</si>
  <si>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</si>
  <si>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</si>
  <si>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</si>
  <si>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</si>
  <si>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</si>
  <si>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</si>
  <si>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</si>
  <si>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</si>
  <si>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</si>
  <si>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</si>
  <si>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</si>
  <si>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</si>
  <si>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</si>
  <si>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</si>
  <si>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</si>
  <si>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</si>
  <si>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</si>
  <si>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</si>
  <si>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</si>
  <si>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</si>
  <si>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</si>
  <si>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</si>
  <si>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</si>
  <si>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</si>
  <si>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</si>
  <si>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</si>
  <si>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</si>
  <si>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</si>
  <si>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</si>
  <si>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</si>
  <si>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</si>
  <si>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</si>
  <si>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</si>
  <si>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</si>
  <si>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</si>
  <si>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</si>
  <si>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</si>
  <si>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</si>
  <si>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</si>
  <si>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</si>
  <si>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</si>
  <si>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</si>
  <si>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</si>
  <si>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</si>
  <si>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</si>
  <si>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</si>
  <si>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</si>
  <si>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</si>
  <si>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</si>
  <si>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</si>
  <si>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</si>
  <si>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</si>
  <si>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</si>
  <si>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</si>
  <si>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</si>
  <si>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</si>
  <si>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</si>
  <si>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</si>
  <si>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</si>
  <si>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</si>
  <si>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</si>
  <si>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</si>
  <si>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</si>
  <si>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</si>
  <si>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</si>
  <si>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</si>
  <si>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</si>
  <si>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</si>
  <si>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</si>
  <si>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</si>
  <si>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</si>
  <si>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</si>
  <si>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</si>
  <si>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</si>
  <si>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</si>
  <si>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</si>
  <si>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</si>
  <si>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</si>
  <si>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</si>
  <si>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</si>
  <si>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</si>
  <si>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</si>
  <si>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</si>
  <si>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</si>
  <si>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</si>
  <si>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</si>
  <si>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</si>
  <si>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</si>
  <si>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</si>
  <si>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</si>
  <si>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</si>
  <si>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</si>
  <si>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</si>
  <si>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</si>
  <si>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</si>
  <si>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</si>
  <si>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</si>
  <si>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</si>
  <si>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</si>
  <si>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</si>
  <si>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</si>
  <si>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</si>
  <si>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</si>
  <si>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</si>
  <si>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</si>
  <si>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</si>
  <si>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</si>
  <si>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</si>
  <si>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</si>
  <si>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</si>
  <si>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</si>
  <si>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</si>
  <si>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</si>
  <si>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</si>
  <si>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</si>
  <si>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</si>
  <si>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</si>
  <si>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</si>
  <si>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</si>
  <si>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</si>
  <si>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</si>
  <si>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</si>
  <si>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</si>
  <si>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</si>
  <si>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</si>
  <si>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</si>
  <si>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</si>
  <si>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</si>
  <si>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</si>
  <si>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</si>
  <si>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</si>
  <si>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</si>
  <si>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</si>
  <si>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</si>
  <si>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</si>
  <si>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</si>
  <si>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</si>
  <si>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</si>
  <si>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</si>
  <si>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</si>
  <si>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</si>
  <si>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</si>
  <si>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</si>
  <si>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</si>
  <si>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</si>
  <si>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</si>
  <si>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</si>
  <si>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</si>
  <si>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</si>
  <si>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</si>
  <si>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</si>
  <si>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</si>
  <si>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</si>
  <si>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</si>
  <si>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</si>
  <si>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</si>
  <si>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</si>
  <si>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</si>
  <si>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</si>
  <si>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</si>
  <si>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</si>
  <si>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</si>
  <si>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</si>
  <si>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</si>
  <si>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</si>
  <si>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</si>
  <si>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</si>
  <si>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</si>
  <si>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</si>
  <si>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</si>
  <si>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</si>
  <si>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</si>
  <si>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</si>
  <si>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</si>
  <si>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</si>
  <si>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</si>
  <si>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</si>
  <si>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</si>
  <si>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</si>
  <si>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</si>
  <si>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</si>
  <si>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</si>
  <si>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</si>
  <si>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</si>
  <si>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</si>
  <si>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</si>
  <si>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</si>
  <si>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</si>
  <si>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</si>
  <si>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</si>
  <si>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</si>
  <si>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</si>
  <si>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</si>
  <si>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</si>
  <si>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</si>
  <si>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</si>
  <si>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</si>
  <si>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</si>
  <si>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</si>
  <si>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</si>
  <si>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</si>
  <si>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</si>
  <si>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</si>
  <si>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</si>
  <si>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</si>
  <si>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</si>
  <si>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</si>
  <si>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</si>
  <si>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</si>
  <si>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</si>
  <si>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</si>
  <si>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</si>
  <si>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</si>
  <si>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</si>
  <si>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</si>
  <si>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</si>
  <si>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</si>
  <si>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</si>
  <si>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</si>
  <si>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</si>
  <si>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</si>
  <si>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</si>
  <si>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</si>
  <si>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</si>
  <si>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</si>
  <si>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</si>
  <si>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</si>
  <si>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</si>
  <si>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</si>
  <si>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</si>
  <si>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</si>
  <si>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</si>
  <si>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</si>
  <si>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</si>
  <si>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</si>
  <si>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</si>
  <si>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</si>
  <si>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</si>
  <si>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</si>
  <si>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</si>
  <si>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</si>
  <si>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</si>
  <si>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</si>
  <si>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</si>
  <si>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</si>
  <si>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</si>
  <si>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</si>
  <si>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</si>
  <si>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</si>
  <si>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</si>
  <si>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</si>
  <si>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</si>
  <si>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</si>
  <si>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</si>
  <si>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</si>
  <si>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</si>
  <si>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</si>
  <si>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</si>
  <si>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</si>
  <si>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</si>
  <si>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</si>
  <si>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</si>
  <si>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</si>
  <si>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</si>
  <si>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</si>
  <si>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</si>
  <si>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</si>
  <si>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</si>
  <si>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</si>
  <si>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</si>
  <si>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</si>
  <si>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</si>
  <si>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</si>
  <si>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</si>
  <si>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</si>
  <si>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</si>
  <si>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</si>
  <si>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</si>
  <si>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</si>
  <si>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</si>
  <si>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</si>
  <si>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</si>
  <si>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</si>
  <si>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</si>
  <si>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</si>
  <si>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</si>
  <si>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</si>
  <si>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</si>
  <si>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</si>
  <si>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</si>
  <si>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</si>
  <si>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</si>
  <si>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</si>
  <si>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</si>
  <si>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</si>
  <si>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</si>
  <si>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</si>
  <si>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</si>
  <si>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</si>
  <si>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</si>
  <si>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</si>
  <si>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</si>
  <si>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</si>
  <si>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</si>
  <si>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</si>
  <si>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</si>
  <si>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</si>
  <si>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</si>
  <si>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</si>
  <si>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</si>
  <si>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</si>
  <si>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</si>
  <si>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</si>
  <si>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</si>
  <si>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</si>
  <si>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</si>
  <si>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</si>
  <si>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</si>
  <si>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</si>
  <si>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</si>
  <si>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</si>
  <si>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</si>
  <si>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</si>
  <si>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</si>
  <si>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</si>
  <si>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</si>
  <si>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</si>
  <si>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</si>
  <si>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</si>
  <si>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</si>
  <si>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</si>
  <si>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</si>
  <si>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</si>
  <si>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</si>
  <si>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</si>
  <si>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</si>
  <si>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</si>
  <si>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</si>
  <si>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</si>
  <si>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</si>
  <si>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</si>
  <si>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</si>
  <si>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</si>
  <si>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</si>
  <si>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</si>
  <si>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</si>
  <si>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</si>
  <si>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</si>
  <si>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</si>
  <si>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</si>
  <si>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</si>
  <si>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</si>
  <si>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</si>
  <si>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</si>
  <si>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</si>
  <si>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</si>
  <si>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</si>
  <si>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</si>
  <si>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</si>
  <si>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</si>
  <si>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</si>
  <si>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</si>
  <si>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</si>
  <si>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</si>
  <si>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</si>
  <si>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</si>
  <si>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</si>
  <si>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</si>
  <si>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</si>
  <si>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</si>
  <si>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</si>
  <si>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</si>
  <si>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</si>
  <si>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</si>
  <si>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</si>
  <si>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</si>
  <si>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</si>
  <si>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</si>
  <si>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</si>
  <si>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</si>
  <si>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</si>
  <si>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</si>
  <si>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</si>
  <si>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</si>
  <si>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</si>
  <si>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</si>
  <si>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</si>
  <si>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</si>
  <si>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</si>
  <si>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</si>
  <si>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</si>
  <si>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</si>
  <si>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</si>
  <si>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</si>
  <si>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</si>
  <si>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</si>
  <si>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</si>
  <si>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</si>
  <si>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</si>
  <si>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</si>
  <si>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</si>
  <si>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</si>
  <si>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</si>
  <si>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</si>
  <si>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</si>
  <si>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</si>
  <si>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</si>
  <si>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</si>
  <si>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</si>
  <si>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</si>
  <si>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</si>
  <si>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</si>
  <si>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</si>
  <si>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</si>
  <si>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</si>
  <si>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</si>
  <si>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</si>
  <si>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</si>
  <si>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</si>
  <si>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</si>
  <si>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</si>
  <si>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</si>
  <si>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</si>
  <si>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</si>
  <si>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</si>
  <si>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</si>
  <si>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</si>
  <si>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</si>
  <si>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</si>
  <si>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</si>
  <si>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</si>
  <si>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</si>
  <si>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</si>
  <si>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</si>
  <si>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</si>
  <si>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</si>
  <si>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</si>
  <si>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</si>
  <si>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</si>
  <si>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</si>
  <si>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</si>
  <si>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</si>
  <si>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</si>
  <si>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</si>
  <si>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</si>
  <si>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</si>
  <si>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</si>
  <si>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</si>
  <si>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</si>
  <si>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</si>
  <si>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</si>
  <si>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</si>
  <si>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</si>
  <si>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</si>
  <si>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</si>
  <si>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</si>
  <si>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</si>
  <si>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</si>
  <si>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</si>
  <si>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</si>
  <si>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</si>
  <si>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</si>
  <si>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</si>
  <si>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</si>
  <si>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</si>
  <si>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</si>
  <si>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</si>
  <si>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</si>
  <si>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</si>
  <si>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</si>
  <si>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</si>
  <si>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</si>
  <si>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</si>
  <si>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</si>
  <si>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</si>
  <si>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</si>
  <si>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</si>
  <si>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</si>
  <si>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</si>
  <si>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</si>
  <si>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</si>
  <si>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</si>
  <si>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</si>
  <si>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</si>
  <si>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</si>
  <si>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</si>
  <si>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</si>
  <si>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</si>
  <si>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</si>
  <si>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</si>
  <si>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</si>
  <si>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</si>
  <si>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</si>
  <si>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</si>
  <si>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</si>
  <si>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</si>
  <si>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</si>
  <si>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</si>
  <si>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</si>
  <si>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</si>
  <si>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</si>
  <si>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</si>
  <si>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</si>
  <si>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</si>
  <si>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</si>
  <si>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</si>
  <si>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</si>
  <si>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</si>
  <si>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</si>
  <si>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</si>
  <si>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</si>
  <si>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</si>
  <si>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</si>
  <si>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</si>
  <si>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</si>
  <si>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</si>
  <si>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</si>
  <si>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</si>
  <si>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</si>
  <si>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</si>
  <si>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</si>
  <si>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</si>
  <si>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</si>
  <si>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</si>
  <si>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</si>
  <si>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</si>
  <si>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</si>
  <si>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</si>
  <si>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</si>
  <si>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</si>
  <si>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</si>
  <si>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</si>
  <si>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</si>
  <si>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</si>
  <si>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</si>
  <si>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</si>
  <si>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</si>
  <si>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</si>
  <si>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</si>
  <si>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</si>
  <si>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</si>
  <si>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</si>
  <si>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</si>
  <si>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</si>
  <si>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</si>
  <si>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</si>
  <si>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</si>
  <si>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</si>
  <si>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</si>
  <si>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</si>
  <si>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</si>
  <si>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</si>
  <si>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</si>
  <si>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</si>
  <si>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</si>
  <si>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</si>
  <si>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</si>
  <si>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</si>
  <si>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</si>
  <si>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</si>
  <si>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</si>
  <si>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</si>
  <si>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</si>
  <si>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</si>
  <si>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</si>
  <si>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</si>
  <si>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</si>
  <si>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</si>
  <si>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</si>
  <si>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</si>
  <si>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</si>
  <si>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</si>
  <si>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</si>
  <si>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</si>
  <si>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</si>
  <si>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</si>
  <si>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</si>
  <si>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</si>
  <si>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</si>
  <si>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</si>
  <si>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</si>
  <si>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</si>
  <si>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</si>
  <si>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</si>
  <si>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</si>
  <si>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</si>
  <si>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</si>
  <si>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</si>
  <si>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</si>
  <si>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</si>
  <si>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</si>
  <si>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</si>
  <si>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</si>
  <si>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</si>
  <si>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</si>
  <si>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</si>
  <si>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</si>
  <si>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</si>
  <si>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</si>
  <si>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</si>
  <si>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</si>
  <si>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</si>
  <si>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</si>
  <si>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</si>
  <si>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</si>
  <si>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</si>
  <si>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</si>
  <si>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</si>
  <si>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</si>
  <si>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</si>
  <si>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</si>
  <si>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</si>
  <si>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</si>
  <si>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</si>
  <si>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</si>
  <si>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</si>
  <si>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</si>
  <si>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</si>
  <si>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</si>
  <si>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</si>
  <si>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</si>
  <si>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</si>
  <si>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</si>
  <si>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</si>
  <si>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</si>
  <si>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</si>
  <si>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</si>
  <si>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</si>
  <si>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</si>
  <si>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</si>
  <si>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</si>
  <si>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</si>
  <si>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</si>
  <si>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</si>
  <si>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</si>
  <si>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</si>
  <si>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</si>
  <si>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</si>
  <si>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</si>
  <si>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</si>
  <si>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</si>
  <si>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</si>
  <si>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</si>
  <si>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</si>
  <si>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</si>
  <si>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</si>
  <si>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</si>
  <si>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</si>
  <si>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</si>
  <si>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</si>
  <si>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</si>
  <si>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</si>
  <si>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</si>
  <si>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</si>
  <si>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</si>
  <si>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</si>
  <si>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</si>
  <si>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</si>
  <si>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</si>
  <si>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</si>
  <si>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</si>
  <si>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</si>
  <si>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</si>
  <si>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</si>
  <si>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</si>
  <si>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</si>
  <si>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</si>
  <si>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</si>
  <si>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</si>
  <si>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</si>
  <si>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</si>
  <si>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</si>
  <si>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</si>
  <si>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</si>
  <si>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</si>
  <si>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</si>
  <si>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</si>
  <si>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</si>
  <si>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</si>
  <si>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</si>
  <si>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</si>
  <si>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</si>
  <si>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</si>
  <si>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</si>
  <si>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</si>
  <si>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</si>
  <si>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</si>
  <si>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</si>
  <si>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</si>
  <si>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</si>
  <si>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</si>
  <si>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</si>
  <si>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</si>
  <si>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</si>
  <si>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</si>
  <si>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</si>
  <si>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</si>
  <si>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</si>
  <si>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</si>
  <si>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</si>
  <si>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</si>
  <si>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</si>
  <si>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</si>
  <si>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</si>
  <si>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</si>
  <si>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</si>
  <si>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</si>
  <si>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</si>
  <si>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</si>
  <si>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</si>
  <si>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</si>
  <si>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</si>
  <si>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</si>
  <si>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</si>
  <si>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</si>
  <si>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</si>
  <si>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</si>
  <si>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</si>
  <si>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</si>
  <si>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</si>
  <si>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</si>
  <si>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</si>
  <si>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</si>
  <si>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</si>
  <si>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</si>
  <si>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</si>
  <si>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</si>
  <si>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</si>
  <si>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</si>
  <si>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</si>
  <si>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</si>
  <si>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</si>
  <si>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</si>
  <si>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</si>
  <si>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</si>
  <si>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</si>
  <si>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</si>
  <si>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</si>
  <si>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</si>
  <si>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</si>
  <si>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</si>
  <si>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</si>
  <si>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</si>
  <si>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</si>
  <si>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</si>
  <si>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</si>
  <si>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</si>
  <si>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</si>
  <si>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</si>
  <si>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</si>
  <si>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</si>
  <si>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</si>
  <si>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</si>
  <si>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</si>
  <si>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</si>
  <si>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</si>
  <si>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</si>
  <si>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</si>
  <si>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</si>
  <si>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</si>
  <si>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</si>
  <si>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</si>
  <si>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</si>
  <si>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</si>
  <si>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</si>
  <si>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</si>
  <si>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</si>
  <si>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</si>
  <si>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</si>
  <si>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</si>
  <si>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</si>
  <si>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</si>
  <si>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</si>
  <si>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</si>
  <si>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</si>
  <si>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</si>
  <si>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</si>
  <si>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</si>
  <si>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</si>
  <si>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</si>
  <si>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</si>
  <si>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</si>
  <si>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</si>
  <si>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</si>
  <si>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</si>
  <si>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</si>
  <si>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</si>
  <si>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</si>
  <si>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</si>
  <si>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</si>
  <si>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</si>
  <si>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</si>
  <si>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</si>
  <si>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</si>
  <si>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</si>
  <si>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</si>
  <si>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</si>
  <si>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</si>
  <si>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</si>
  <si>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</si>
  <si>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</si>
  <si>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</si>
  <si>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</si>
  <si>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</si>
  <si>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</si>
  <si>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</si>
  <si>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</si>
  <si>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</si>
  <si>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</si>
  <si>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</si>
  <si>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</si>
  <si>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</si>
  <si>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</si>
  <si>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</si>
  <si>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</si>
  <si>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</si>
  <si>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</si>
  <si>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</si>
  <si>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</si>
  <si>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</si>
  <si>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</si>
  <si>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</si>
  <si>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</si>
  <si>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</si>
  <si>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</si>
  <si>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</si>
  <si>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</si>
  <si>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</si>
  <si>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</si>
  <si>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</si>
  <si>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</si>
  <si>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</si>
  <si>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</si>
  <si>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</si>
  <si>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</si>
  <si>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</si>
  <si>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</si>
  <si>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</si>
  <si>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</si>
  <si>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</si>
  <si>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</si>
  <si>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</si>
  <si>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</si>
  <si>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</si>
  <si>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</si>
  <si>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</si>
  <si>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</si>
  <si>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</si>
  <si>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</si>
  <si>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</si>
  <si>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</si>
  <si>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</si>
  <si>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</si>
  <si>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</si>
  <si>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</si>
  <si>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</si>
  <si>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</si>
  <si>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</si>
  <si>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</si>
  <si>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</si>
  <si>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</si>
  <si>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</si>
  <si>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</si>
  <si>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</si>
  <si>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</si>
  <si>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</si>
  <si>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</si>
  <si>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</si>
  <si>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</si>
  <si>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</si>
  <si>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</si>
  <si>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</si>
  <si>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</si>
  <si>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</si>
  <si>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</si>
  <si>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</si>
  <si>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</si>
  <si>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</si>
  <si>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</si>
  <si>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</si>
  <si>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</si>
  <si>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</si>
  <si>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</si>
  <si>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</si>
  <si>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</si>
  <si>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</si>
  <si>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</si>
  <si>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</si>
  <si>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</si>
  <si>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</si>
  <si>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</si>
  <si>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</si>
  <si>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</si>
  <si>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</si>
  <si>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</si>
  <si>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</si>
  <si>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</si>
  <si>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</si>
  <si>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</si>
  <si>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</si>
  <si>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</si>
  <si>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</si>
  <si>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</si>
  <si>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</si>
  <si>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</si>
  <si>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</si>
  <si>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</si>
  <si>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</si>
  <si>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</si>
  <si>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</si>
  <si>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</si>
  <si>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</si>
  <si>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</si>
  <si>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</si>
  <si>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</si>
  <si>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</si>
  <si>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</si>
  <si>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</si>
  <si>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</si>
  <si>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</si>
  <si>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</si>
  <si>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</si>
  <si>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</si>
  <si>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</si>
  <si>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</si>
  <si>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</si>
  <si>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</si>
  <si>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</si>
  <si>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</si>
  <si>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</si>
  <si>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</si>
  <si>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</si>
  <si>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</si>
  <si>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</si>
  <si>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</si>
  <si>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</si>
  <si>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</si>
  <si>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</si>
  <si>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</si>
  <si>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</si>
  <si>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</si>
  <si>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</si>
  <si>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</si>
  <si>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</si>
  <si>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</si>
  <si>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</si>
  <si>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</si>
  <si>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</si>
  <si>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</si>
  <si>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</si>
  <si>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</si>
  <si>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</si>
  <si>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</si>
  <si>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</si>
  <si>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</si>
  <si>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</si>
  <si>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</si>
  <si>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</si>
  <si>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</si>
  <si>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</si>
  <si>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</si>
  <si>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</si>
  <si>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</si>
  <si>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</si>
  <si>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</si>
  <si>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</si>
  <si>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</si>
  <si>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</si>
  <si>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</si>
  <si>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</si>
  <si>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</si>
  <si>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</si>
  <si>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</si>
  <si>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</si>
  <si>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</si>
  <si>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</si>
  <si>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</si>
  <si>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</si>
  <si>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</si>
  <si>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</si>
  <si>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</si>
  <si>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</si>
  <si>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</si>
  <si>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</si>
  <si>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</si>
  <si>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</si>
  <si>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</si>
  <si>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</si>
  <si>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</si>
  <si>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</si>
  <si>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</si>
  <si>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</si>
  <si>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</si>
  <si>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</si>
  <si>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</si>
  <si>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</si>
  <si>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</si>
  <si>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</si>
  <si>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</si>
  <si>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</si>
  <si>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</si>
  <si>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</si>
  <si>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</si>
  <si>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</si>
  <si>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</si>
  <si>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</si>
  <si>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</si>
  <si>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</si>
  <si>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</si>
  <si>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</si>
  <si>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</si>
  <si>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</si>
  <si>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</si>
  <si>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</si>
  <si>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</si>
  <si>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</si>
  <si>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</si>
  <si>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</si>
  <si>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</si>
  <si>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</si>
  <si>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</si>
  <si>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</si>
  <si>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</si>
  <si>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</si>
  <si>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</si>
  <si>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</si>
  <si>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</si>
  <si>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</si>
  <si>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</si>
  <si>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</si>
  <si>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</si>
  <si>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</si>
  <si>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</si>
  <si>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</si>
  <si>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</si>
  <si>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</si>
  <si>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</si>
  <si>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</si>
  <si>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</si>
  <si>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</si>
  <si>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</si>
  <si>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</si>
  <si>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</si>
  <si>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</si>
  <si>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</si>
  <si>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</si>
  <si>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</si>
  <si>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</si>
  <si>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</si>
  <si>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</si>
  <si>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</si>
  <si>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</si>
  <si>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</si>
  <si>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</si>
  <si>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</si>
  <si>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</si>
  <si>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</si>
  <si>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</si>
  <si>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</si>
  <si>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</si>
  <si>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</si>
  <si>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</si>
  <si>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</si>
  <si>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</si>
  <si>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</si>
  <si>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</si>
  <si>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</si>
  <si>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</si>
  <si>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</si>
  <si>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</si>
  <si>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</si>
  <si>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</si>
  <si>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</si>
  <si>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</si>
  <si>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</si>
  <si>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</si>
  <si>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</si>
  <si>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</si>
  <si>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</si>
  <si>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</si>
  <si>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</si>
  <si>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</si>
  <si>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</si>
  <si>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</si>
  <si>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</si>
  <si>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</si>
  <si>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</si>
  <si>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</si>
  <si>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</si>
  <si>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</si>
  <si>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</si>
  <si>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</si>
  <si>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</si>
  <si>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</si>
  <si>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</si>
  <si>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</si>
  <si>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</si>
  <si>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</si>
  <si>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</si>
  <si>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</si>
  <si>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</si>
  <si>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</si>
  <si>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</si>
  <si>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</si>
  <si>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</si>
  <si>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</si>
  <si>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</si>
  <si>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</si>
  <si>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</si>
  <si>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</si>
  <si>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</si>
  <si>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</si>
  <si>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</si>
  <si>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</si>
  <si>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</si>
  <si>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</si>
  <si>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</si>
  <si>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</si>
  <si>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</si>
  <si>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</si>
  <si>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</si>
  <si>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</si>
  <si>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</si>
  <si>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</si>
  <si>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</si>
  <si>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</si>
  <si>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</si>
  <si>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</si>
  <si>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</si>
  <si>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</si>
  <si>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</si>
  <si>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</si>
  <si>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</si>
  <si>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</si>
  <si>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</si>
  <si>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</si>
  <si>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</si>
  <si>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</si>
  <si>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</si>
  <si>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</si>
  <si>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</si>
  <si>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</si>
  <si>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</si>
  <si>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</si>
  <si>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</si>
  <si>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</si>
  <si>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</si>
  <si>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</si>
  <si>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</si>
  <si>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</si>
  <si>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</si>
  <si>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</si>
  <si>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</si>
  <si>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</si>
  <si>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</si>
  <si>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</si>
  <si>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</si>
  <si>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</si>
  <si>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</si>
  <si>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</si>
  <si>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</si>
  <si>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</si>
  <si>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</si>
  <si>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</si>
  <si>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</si>
  <si>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</si>
  <si>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</si>
  <si>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</si>
  <si>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</si>
  <si>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</si>
  <si>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</si>
  <si>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</si>
  <si>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</si>
  <si>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</si>
  <si>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</si>
  <si>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</si>
  <si>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</si>
  <si>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</si>
  <si>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</si>
  <si>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</si>
  <si>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</si>
  <si>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</si>
  <si>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</si>
  <si>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</si>
  <si>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</si>
  <si>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</si>
  <si>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</si>
  <si>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</si>
  <si>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</si>
  <si>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</si>
  <si>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</si>
  <si>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</si>
  <si>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</si>
  <si>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</si>
  <si>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</si>
  <si>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</si>
  <si>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</si>
  <si>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</si>
  <si>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</si>
  <si>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</si>
  <si>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</si>
  <si>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</si>
  <si>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</si>
  <si>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</si>
  <si>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</si>
  <si>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</si>
  <si>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</si>
  <si>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</si>
  <si>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</si>
  <si>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</si>
  <si>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</si>
  <si>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</si>
  <si>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</si>
  <si>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</si>
  <si>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</si>
  <si>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</si>
  <si>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</si>
  <si>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</si>
  <si>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</si>
  <si>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</si>
  <si>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</si>
  <si>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</si>
  <si>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</si>
  <si>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</si>
  <si>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</si>
  <si>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</si>
  <si>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</si>
  <si>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</si>
  <si>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</si>
  <si>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</si>
  <si>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</si>
  <si>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</si>
  <si>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</si>
  <si>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</si>
  <si>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</si>
  <si>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</si>
  <si>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</si>
  <si>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</si>
  <si>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</si>
  <si>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</si>
  <si>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</si>
  <si>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</si>
  <si>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</si>
  <si>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</si>
  <si>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</si>
  <si>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</si>
  <si>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</si>
  <si>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</si>
  <si>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</si>
  <si>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</si>
  <si>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</si>
  <si>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</si>
  <si>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</si>
  <si>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</si>
  <si>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</si>
  <si>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</si>
  <si>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</si>
  <si>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</si>
  <si>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</si>
  <si>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</si>
  <si>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</si>
  <si>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</si>
  <si>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</si>
  <si>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</si>
  <si>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</si>
  <si>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</si>
  <si>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</si>
  <si>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</si>
  <si>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</si>
  <si>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</si>
  <si>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</si>
  <si>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</si>
  <si>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</si>
  <si>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</si>
  <si>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</si>
  <si>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</si>
  <si>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</si>
  <si>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</si>
  <si>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</si>
  <si>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</si>
  <si>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</si>
  <si>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</si>
  <si>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</si>
  <si>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</si>
  <si>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</si>
  <si>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</si>
  <si>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</si>
  <si>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</si>
  <si>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</si>
  <si>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</si>
  <si>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</si>
  <si>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</si>
  <si>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</si>
  <si>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</si>
  <si>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</si>
  <si>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</si>
  <si>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</si>
  <si>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</si>
  <si>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</si>
  <si>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</si>
  <si>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</si>
  <si>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</si>
  <si>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</si>
  <si>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</si>
  <si>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</si>
  <si>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</si>
  <si>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</si>
  <si>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</si>
  <si>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</si>
  <si>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</si>
  <si>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</si>
  <si>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</si>
  <si>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</si>
  <si>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</si>
  <si>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</si>
  <si>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</si>
  <si>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</si>
  <si>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</si>
  <si>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</si>
  <si>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</si>
  <si>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</si>
  <si>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</si>
  <si>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</si>
  <si>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</si>
  <si>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</si>
  <si>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</si>
  <si>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</si>
  <si>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</si>
  <si>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</si>
  <si>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</si>
  <si>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</si>
  <si>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</si>
  <si>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</si>
  <si>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</si>
  <si>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</si>
  <si>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</si>
  <si>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</si>
  <si>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</si>
  <si>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</si>
  <si>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</si>
  <si>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</si>
  <si>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</si>
  <si>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</si>
  <si>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</si>
  <si>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</si>
  <si>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</si>
  <si>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</si>
  <si>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</si>
  <si>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</si>
  <si>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</si>
  <si>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</si>
  <si>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</si>
  <si>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</si>
  <si>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</si>
  <si>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</si>
  <si>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</si>
  <si>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</si>
  <si>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</si>
  <si>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</si>
  <si>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</si>
  <si>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</si>
  <si>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</si>
  <si>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</si>
  <si>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</si>
  <si>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</si>
  <si>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</si>
  <si>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</si>
  <si>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</si>
  <si>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</si>
  <si>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</si>
  <si>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</si>
  <si>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</si>
  <si>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</si>
  <si>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</si>
  <si>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</si>
  <si>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</si>
  <si>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</si>
  <si>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</si>
  <si>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</si>
  <si>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</si>
  <si>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</si>
  <si>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</si>
  <si>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</si>
  <si>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</si>
  <si>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</si>
  <si>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</si>
  <si>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</si>
  <si>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</si>
  <si>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</si>
  <si>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</si>
  <si>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</si>
  <si>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</si>
  <si>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</si>
  <si>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</si>
  <si>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</si>
  <si>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</si>
  <si>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</si>
  <si>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</si>
  <si>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</si>
  <si>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</si>
  <si>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</si>
  <si>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</si>
  <si>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</si>
  <si>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</si>
  <si>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</si>
  <si>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</si>
  <si>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</si>
  <si>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</si>
  <si>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</si>
  <si>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</si>
  <si>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</si>
  <si>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</si>
  <si>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</si>
  <si>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</si>
  <si>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</si>
  <si>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</si>
  <si>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</si>
  <si>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</si>
  <si>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</si>
  <si>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</si>
  <si>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</si>
  <si>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</si>
  <si>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</si>
  <si>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</si>
  <si>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</si>
  <si>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</si>
  <si>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</si>
  <si>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</si>
  <si>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</si>
  <si>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</si>
  <si>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</si>
  <si>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</si>
  <si>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</si>
  <si>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</si>
  <si>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</si>
  <si>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</si>
  <si>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</si>
  <si>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</si>
  <si>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</si>
  <si>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</si>
  <si>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</si>
  <si>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</si>
  <si>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</si>
  <si>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</si>
  <si>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</si>
  <si>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</si>
  <si>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</si>
  <si>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</si>
  <si>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</si>
  <si>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</si>
  <si>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</si>
  <si>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</si>
  <si>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</si>
  <si>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</si>
  <si>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</si>
  <si>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</si>
  <si>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</si>
  <si>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</si>
  <si>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</si>
  <si>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</si>
  <si>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</si>
  <si>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</si>
  <si>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</si>
  <si>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</si>
  <si>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</si>
  <si>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</si>
  <si>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</si>
  <si>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</si>
  <si>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</si>
  <si>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</si>
  <si>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</si>
  <si>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</si>
  <si>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</si>
  <si>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</si>
  <si>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</si>
  <si>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</si>
  <si>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</si>
  <si>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</si>
  <si>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</si>
  <si>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</si>
  <si>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</si>
  <si>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</si>
  <si>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</si>
  <si>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</si>
  <si>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</si>
  <si>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</si>
  <si>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</si>
  <si>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</si>
  <si>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</si>
  <si>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</si>
  <si>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</si>
  <si>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</si>
  <si>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</si>
  <si>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</si>
  <si>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</si>
  <si>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</si>
  <si>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</si>
  <si>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</si>
  <si>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</si>
  <si>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</si>
  <si>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</si>
  <si>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</si>
  <si>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</si>
  <si>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</si>
  <si>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</si>
  <si>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</si>
  <si>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</si>
  <si>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</si>
  <si>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</si>
  <si>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</si>
  <si>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</si>
  <si>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</si>
  <si>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</si>
  <si>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</si>
  <si>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</si>
  <si>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</si>
  <si>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</si>
  <si>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</si>
  <si>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</si>
  <si>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</si>
  <si>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</si>
  <si>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</si>
  <si>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</si>
  <si>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</si>
  <si>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</si>
  <si>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</si>
  <si>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</si>
  <si>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</si>
  <si>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</si>
  <si>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</si>
  <si>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</si>
  <si>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</si>
  <si>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</si>
  <si>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</si>
  <si>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</si>
  <si>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</si>
  <si>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</si>
  <si>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</si>
  <si>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</si>
  <si>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</si>
  <si>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</si>
  <si>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</si>
  <si>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</si>
  <si>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</si>
  <si>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</si>
  <si>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</si>
  <si>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</si>
  <si>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</si>
  <si>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</si>
  <si>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</si>
  <si>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</si>
  <si>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</si>
  <si>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</si>
  <si>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</si>
  <si>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</si>
  <si>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</si>
  <si>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</si>
  <si>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</si>
  <si>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</si>
  <si>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</si>
  <si>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</si>
  <si>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</si>
  <si>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</si>
  <si>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</si>
  <si>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</si>
  <si>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</si>
  <si>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</si>
  <si>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</si>
  <si>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</si>
  <si>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</si>
  <si>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</si>
  <si>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</si>
  <si>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</si>
  <si>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</si>
  <si>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</si>
  <si>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</si>
  <si>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</si>
  <si>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</si>
  <si>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</si>
  <si>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</si>
  <si>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</si>
  <si>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</si>
  <si>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</si>
  <si>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</si>
  <si>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</si>
  <si>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</si>
  <si>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</si>
  <si>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</si>
  <si>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</si>
  <si>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</si>
  <si>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</si>
  <si>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</si>
  <si>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</si>
  <si>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</si>
  <si>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</si>
  <si>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</si>
  <si>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</si>
  <si>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</si>
  <si>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</si>
  <si>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</si>
  <si>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</si>
  <si>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</si>
  <si>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</si>
  <si>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</si>
  <si>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</si>
  <si>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</si>
  <si>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</si>
  <si>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</si>
  <si>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</si>
  <si>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</si>
  <si>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</si>
  <si>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</si>
  <si>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</si>
  <si>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</si>
  <si>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</si>
  <si>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</si>
  <si>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</si>
  <si>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</si>
  <si>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</si>
  <si>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</si>
  <si>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</si>
  <si>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</si>
  <si>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</si>
  <si>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</si>
  <si>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</si>
  <si>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</si>
  <si>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</si>
  <si>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</si>
  <si>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</si>
  <si>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</si>
  <si>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</si>
  <si>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</si>
  <si>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</si>
  <si>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</si>
  <si>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</si>
  <si>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</si>
  <si>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</si>
  <si>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</si>
  <si>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</si>
  <si>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</si>
  <si>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</si>
  <si>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</si>
  <si>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</si>
  <si>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</si>
  <si>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</si>
  <si>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</si>
  <si>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</si>
  <si>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</si>
  <si>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</si>
  <si>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</si>
  <si>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</si>
  <si>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</si>
  <si>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</si>
  <si>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</si>
  <si>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</si>
  <si>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</si>
  <si>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</si>
  <si>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</si>
  <si>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</si>
  <si>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</si>
  <si>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</si>
  <si>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</si>
  <si>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</si>
  <si>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</si>
  <si>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</si>
  <si>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</si>
  <si>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</si>
  <si>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</si>
  <si>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</si>
  <si>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</si>
  <si>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</si>
  <si>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</si>
  <si>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</si>
  <si>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</si>
  <si>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</si>
  <si>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</si>
  <si>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</si>
  <si>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</si>
  <si>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</si>
  <si>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</si>
  <si>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</si>
  <si>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</si>
  <si>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</si>
  <si>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</si>
  <si>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</si>
  <si>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</si>
  <si>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</si>
  <si>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</si>
  <si>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</si>
  <si>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</si>
  <si>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</si>
  <si>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</si>
  <si>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</si>
  <si>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</si>
  <si>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</si>
  <si>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</si>
  <si>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</si>
  <si>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</si>
  <si>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</si>
  <si>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</si>
  <si>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</si>
  <si>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</si>
  <si>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</si>
  <si>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</si>
  <si>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</si>
  <si>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</si>
  <si>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</si>
  <si>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</si>
  <si>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</si>
  <si>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</si>
  <si>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</si>
  <si>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</si>
  <si>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</si>
  <si>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</si>
  <si>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</si>
  <si>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</si>
  <si>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</si>
  <si>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</si>
  <si>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</si>
  <si>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</si>
  <si>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</si>
  <si>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</si>
  <si>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</si>
  <si>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</si>
  <si>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</si>
  <si>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</si>
  <si>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</si>
  <si>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</si>
  <si>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</si>
  <si>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</si>
  <si>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</si>
  <si>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</si>
  <si>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</si>
  <si>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</si>
  <si>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</si>
  <si>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</si>
  <si>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</si>
  <si>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</si>
  <si>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</si>
  <si>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</si>
  <si>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</si>
  <si>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</si>
  <si>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</si>
  <si>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</si>
  <si>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</si>
  <si>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</si>
  <si>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</si>
  <si>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</si>
  <si>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</si>
  <si>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</si>
  <si>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</si>
  <si>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</si>
  <si>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</si>
  <si>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</si>
  <si>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</si>
  <si>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</si>
  <si>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</si>
  <si>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</si>
  <si>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</si>
  <si>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</si>
  <si>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</si>
  <si>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</si>
  <si>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</si>
  <si>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</si>
  <si>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</si>
  <si>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</si>
  <si>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</si>
  <si>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</si>
  <si>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</si>
  <si>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</si>
  <si>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</si>
  <si>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</si>
  <si>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</si>
  <si>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</si>
  <si>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</si>
  <si>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</si>
  <si>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</si>
  <si>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</si>
  <si>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</si>
  <si>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</si>
  <si>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</si>
  <si>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</si>
  <si>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</si>
  <si>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</si>
  <si>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</si>
  <si>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</si>
  <si>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</si>
  <si>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</si>
  <si>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</si>
  <si>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</si>
  <si>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</si>
  <si>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</si>
  <si>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</si>
  <si>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</si>
  <si>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</si>
  <si>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</si>
  <si>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</si>
  <si>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</si>
  <si>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</si>
  <si>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</si>
  <si>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</si>
  <si>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</si>
  <si>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</si>
  <si>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</si>
  <si>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</si>
  <si>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</si>
  <si>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</si>
  <si>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</si>
  <si>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</si>
  <si>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</si>
  <si>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</si>
  <si>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</si>
  <si>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</si>
  <si>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</si>
  <si>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</si>
  <si>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</si>
  <si>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</si>
  <si>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</si>
  <si>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</si>
  <si>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</si>
  <si>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</si>
  <si>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</si>
  <si>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</si>
  <si>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</si>
  <si>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</si>
  <si>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</si>
  <si>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</si>
  <si>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</si>
  <si>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</si>
  <si>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</si>
  <si>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</si>
  <si>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</si>
  <si>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</si>
  <si>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</si>
  <si>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</si>
  <si>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</si>
  <si>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</si>
  <si>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</si>
  <si>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</si>
  <si>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</si>
  <si>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</si>
  <si>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</si>
  <si>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</si>
  <si>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</si>
  <si>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</si>
  <si>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</si>
  <si>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</si>
  <si>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</si>
  <si>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</si>
  <si>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</si>
  <si>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</si>
  <si>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</si>
  <si>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</si>
  <si>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</si>
  <si>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</si>
  <si>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</si>
  <si>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</si>
  <si>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</si>
  <si>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</si>
  <si>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</si>
  <si>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</si>
  <si>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</si>
  <si>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</si>
  <si>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</si>
  <si>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</si>
  <si>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</si>
  <si>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</si>
  <si>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</si>
  <si>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</si>
  <si>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</si>
  <si>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</si>
  <si>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</si>
  <si>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</si>
  <si>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</si>
  <si>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</si>
  <si>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</si>
  <si>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</si>
  <si>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</si>
  <si>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</si>
  <si>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</si>
  <si>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</si>
  <si>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</si>
  <si>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</si>
  <si>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</si>
  <si>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</si>
  <si>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</si>
  <si>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</si>
  <si>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</si>
  <si>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</si>
  <si>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</si>
  <si>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</si>
  <si>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</si>
  <si>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</si>
  <si>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</si>
  <si>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</si>
  <si>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</si>
  <si>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</si>
  <si>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</si>
  <si>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</si>
  <si>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</si>
  <si>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</si>
  <si>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</si>
  <si>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</si>
  <si>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</si>
  <si>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</si>
  <si>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</si>
  <si>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</si>
  <si>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</si>
  <si>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</si>
  <si>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</si>
  <si>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</si>
  <si>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</si>
  <si>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</si>
  <si>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</si>
  <si>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</si>
  <si>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</si>
  <si>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</si>
  <si>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</si>
  <si>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</si>
  <si>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</si>
  <si>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</si>
  <si>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</si>
  <si>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</si>
  <si>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</si>
  <si>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</si>
  <si>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</si>
  <si>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</si>
  <si>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</si>
  <si>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</si>
  <si>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</si>
  <si>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</si>
  <si>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</si>
  <si>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</si>
  <si>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</si>
  <si>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</si>
  <si>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</si>
  <si>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</si>
  <si>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</si>
  <si>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</si>
  <si>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</si>
  <si>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</si>
  <si>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</si>
  <si>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</si>
  <si>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</si>
  <si>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</si>
  <si>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</si>
  <si>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</si>
  <si>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</si>
  <si>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</si>
  <si>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</si>
  <si>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</si>
  <si>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</si>
  <si>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</si>
  <si>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</si>
  <si>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</si>
  <si>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</si>
  <si>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</si>
  <si>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</si>
  <si>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</si>
  <si>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</si>
  <si>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</si>
  <si>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</si>
  <si>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</si>
  <si>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</si>
  <si>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</si>
  <si>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</si>
  <si>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</si>
  <si>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</si>
  <si>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</si>
  <si>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</si>
  <si>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</si>
  <si>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</si>
  <si>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</si>
  <si>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</si>
  <si>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</si>
  <si>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</si>
  <si>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</si>
  <si>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</si>
  <si>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</si>
  <si>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</si>
  <si>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</si>
  <si>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</si>
  <si>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</si>
  <si>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</si>
  <si>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</si>
  <si>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</si>
  <si>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</si>
  <si>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</si>
  <si>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</si>
  <si>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</si>
  <si>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</si>
  <si>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</si>
  <si>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</si>
  <si>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</si>
  <si>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</si>
  <si>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</si>
  <si>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</si>
  <si>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</si>
  <si>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</si>
  <si>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</si>
  <si>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</si>
  <si>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</si>
  <si>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</si>
  <si>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</si>
  <si>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</si>
  <si>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</si>
  <si>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</si>
  <si>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</si>
  <si>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</si>
  <si>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</si>
  <si>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</si>
  <si>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</si>
  <si>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</si>
  <si>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</si>
  <si>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</si>
  <si>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</si>
  <si>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</si>
  <si>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</si>
  <si>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</si>
  <si>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</si>
  <si>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</si>
  <si>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</si>
  <si>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</si>
  <si>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</si>
  <si>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</si>
  <si>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</si>
  <si>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</si>
  <si>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</si>
  <si>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</si>
  <si>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</si>
  <si>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</si>
  <si>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</si>
  <si>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</si>
  <si>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</si>
  <si>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</si>
  <si>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</si>
  <si>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</si>
  <si>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</si>
  <si>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</si>
  <si>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</si>
  <si>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</si>
  <si>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</si>
  <si>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</si>
  <si>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</si>
  <si>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</si>
  <si>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</si>
  <si>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</si>
  <si>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</si>
  <si>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</si>
  <si>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</si>
  <si>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</si>
  <si>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</si>
  <si>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</si>
  <si>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</si>
  <si>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</si>
  <si>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</si>
  <si>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</si>
  <si>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</si>
  <si>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</si>
  <si>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</si>
  <si>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</si>
  <si>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</si>
  <si>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</si>
  <si>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</si>
  <si>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</si>
  <si>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</si>
  <si>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</si>
  <si>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</si>
  <si>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</si>
  <si>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</si>
  <si>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</si>
  <si>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</si>
  <si>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</si>
  <si>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</si>
  <si>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</si>
  <si>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</si>
  <si>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</si>
  <si>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</si>
  <si>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</si>
  <si>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</si>
  <si>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</si>
  <si>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</si>
  <si>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</si>
  <si>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</si>
  <si>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</si>
  <si>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</si>
  <si>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</si>
  <si>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</si>
  <si>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</si>
  <si>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</si>
  <si>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</si>
  <si>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</si>
  <si>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</si>
  <si>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</si>
  <si>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</si>
  <si>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</si>
  <si>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</si>
  <si>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</si>
  <si>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</si>
  <si>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</si>
  <si>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</si>
  <si>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</si>
  <si>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</si>
  <si>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</si>
  <si>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</si>
  <si>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</si>
  <si>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</si>
  <si>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</si>
  <si>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</si>
  <si>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</si>
  <si>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</si>
  <si>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</si>
  <si>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</si>
  <si>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</si>
  <si>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</si>
  <si>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</si>
  <si>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</si>
  <si>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</si>
  <si>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</si>
  <si>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</si>
  <si>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</si>
  <si>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</si>
  <si>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</si>
  <si>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</si>
  <si>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</si>
  <si>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</si>
  <si>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</si>
  <si>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</si>
  <si>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</si>
  <si>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</si>
  <si>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</si>
  <si>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</si>
  <si>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</si>
  <si>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</si>
  <si>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</si>
  <si>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</si>
  <si>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</si>
  <si>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</si>
  <si>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</si>
  <si>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</si>
  <si>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</si>
  <si>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</si>
  <si>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</si>
  <si>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</si>
  <si>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</si>
  <si>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</si>
  <si>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</si>
  <si>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</si>
  <si>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</si>
  <si>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</si>
  <si>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</si>
  <si>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</si>
  <si>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</si>
  <si>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</si>
  <si>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</si>
  <si>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</si>
  <si>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</si>
  <si>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</si>
  <si>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</si>
  <si>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</si>
  <si>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</si>
  <si>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</si>
  <si>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</si>
  <si>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</si>
  <si>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</si>
  <si>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</si>
  <si>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</si>
  <si>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</si>
  <si>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</si>
  <si>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</si>
  <si>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</si>
  <si>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</si>
  <si>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</si>
  <si>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</si>
  <si>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</si>
  <si>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</si>
  <si>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</si>
  <si>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</si>
  <si>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</si>
  <si>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</si>
  <si>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</si>
  <si>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</si>
  <si>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</si>
  <si>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</si>
  <si>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</si>
  <si>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</si>
  <si>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</si>
  <si>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</si>
  <si>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</si>
  <si>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</si>
  <si>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</si>
  <si>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</si>
  <si>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</si>
  <si>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</si>
  <si>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</si>
  <si>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</si>
  <si>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</si>
  <si>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</si>
  <si>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</si>
  <si>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</si>
  <si>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</si>
  <si>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</si>
  <si>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</si>
  <si>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</si>
  <si>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</si>
  <si>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</si>
  <si>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</si>
  <si>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</si>
  <si>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</si>
  <si>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</si>
  <si>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</si>
  <si>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</si>
  <si>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</si>
  <si>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</si>
  <si>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</si>
  <si>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</si>
  <si>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</si>
  <si>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</si>
  <si>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</si>
  <si>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</si>
  <si>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</si>
  <si>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</si>
  <si>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</si>
  <si>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</si>
  <si>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</si>
  <si>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</si>
  <si>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</si>
  <si>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</si>
  <si>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</si>
  <si>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</si>
  <si>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</si>
  <si>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</si>
  <si>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</si>
  <si>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</si>
  <si>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</si>
  <si>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</si>
  <si>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</si>
  <si>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</si>
  <si>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</si>
  <si>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</si>
  <si>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</si>
  <si>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</si>
  <si>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</si>
  <si>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</si>
  <si>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</si>
  <si>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</si>
  <si>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</si>
  <si>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</si>
  <si>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</si>
  <si>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</si>
  <si>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</si>
  <si>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</si>
  <si>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</si>
  <si>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</si>
  <si>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</si>
  <si>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</si>
  <si>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</si>
  <si>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</si>
  <si>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</si>
  <si>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</si>
  <si>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</si>
  <si>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</si>
  <si>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</si>
  <si>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</si>
  <si>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</si>
  <si>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</si>
  <si>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</si>
  <si>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</si>
  <si>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</si>
  <si>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</si>
  <si>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</si>
  <si>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</si>
  <si>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</si>
  <si>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</si>
  <si>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</si>
  <si>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</si>
  <si>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</si>
  <si>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</si>
  <si>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</si>
  <si>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</si>
  <si>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</si>
  <si>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</si>
  <si>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</si>
  <si>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</si>
  <si>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</si>
  <si>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</si>
  <si>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</si>
  <si>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</si>
  <si>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</si>
  <si>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</si>
  <si>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</si>
  <si>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</si>
  <si>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</si>
  <si>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</si>
  <si>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</si>
  <si>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</si>
  <si>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</si>
  <si>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</si>
  <si>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</si>
  <si>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</si>
  <si>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</si>
  <si>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</si>
  <si>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</si>
  <si>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</si>
  <si>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</si>
  <si>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</si>
  <si>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</si>
  <si>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</si>
  <si>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</si>
  <si>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</si>
  <si>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</si>
  <si>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</si>
  <si>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</si>
  <si>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</si>
  <si>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</si>
  <si>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</si>
  <si>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</si>
  <si>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</si>
  <si>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</si>
  <si>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</si>
  <si>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</si>
  <si>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</si>
  <si>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</si>
  <si>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</si>
  <si>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</si>
  <si>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</si>
  <si>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</si>
  <si>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</si>
  <si>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</si>
  <si>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</si>
  <si>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</si>
  <si>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</si>
  <si>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</si>
  <si>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</si>
  <si>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</si>
  <si>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</si>
  <si>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</si>
  <si>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</si>
  <si>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</si>
  <si>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</si>
  <si>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</si>
  <si>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</si>
  <si>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</si>
  <si>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</si>
  <si>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</si>
  <si>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</si>
  <si>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</si>
  <si>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</si>
  <si>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</si>
  <si>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</si>
  <si>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</si>
  <si>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</si>
  <si>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</si>
  <si>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</si>
  <si>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</si>
  <si>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</si>
  <si>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</si>
  <si>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</si>
  <si>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</si>
  <si>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</si>
  <si>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</si>
  <si>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</si>
  <si>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</si>
  <si>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</si>
  <si>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</si>
  <si>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</si>
  <si>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</si>
  <si>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</si>
  <si>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</si>
  <si>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</si>
  <si>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</si>
  <si>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</si>
  <si>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</si>
  <si>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</si>
  <si>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</si>
  <si>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</si>
  <si>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</si>
  <si>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</si>
  <si>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</si>
  <si>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</si>
  <si>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</si>
  <si>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</si>
  <si>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</si>
  <si>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</si>
  <si>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</si>
  <si>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</si>
  <si>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</si>
  <si>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</si>
  <si>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</si>
  <si>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</si>
  <si>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</si>
  <si>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</si>
  <si>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</si>
  <si>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</si>
  <si>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</si>
  <si>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</si>
  <si>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</si>
  <si>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</si>
  <si>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</si>
  <si>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</si>
  <si>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</si>
  <si>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</si>
  <si>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</si>
  <si>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</si>
  <si>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</si>
  <si>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</si>
  <si>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</si>
  <si>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</si>
  <si>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</si>
  <si>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</si>
  <si>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</si>
  <si>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</si>
  <si>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</si>
  <si>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</si>
  <si>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</si>
  <si>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</si>
  <si>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</si>
  <si>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</si>
  <si>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</si>
  <si>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</si>
  <si>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</si>
  <si>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</si>
  <si>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</si>
  <si>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</si>
  <si>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</si>
  <si>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</si>
  <si>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</si>
  <si>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</si>
  <si>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</si>
  <si>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</si>
  <si>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</si>
  <si>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</si>
  <si>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</si>
  <si>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</si>
  <si>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</si>
  <si>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</si>
  <si>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</si>
  <si>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</si>
  <si>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</si>
  <si>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</si>
  <si>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</si>
  <si>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</si>
  <si>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</si>
  <si>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</si>
  <si>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</si>
  <si>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</si>
  <si>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</si>
  <si>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</si>
  <si>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</si>
  <si>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</si>
  <si>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</si>
  <si>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</si>
  <si>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</si>
  <si>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</si>
  <si>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</si>
  <si>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</si>
  <si>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</si>
  <si>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</si>
  <si>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</si>
  <si>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</si>
  <si>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</si>
  <si>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</si>
  <si>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</si>
  <si>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</si>
  <si>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</si>
  <si>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</si>
  <si>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</si>
  <si>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</si>
  <si>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</si>
  <si>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</si>
  <si>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</si>
  <si>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</si>
  <si>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</si>
  <si>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</si>
  <si>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</si>
  <si>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</si>
  <si>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</si>
  <si>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</si>
  <si>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</si>
  <si>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</si>
  <si>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</si>
  <si>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</si>
  <si>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</si>
  <si>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</si>
  <si>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</si>
  <si>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</si>
  <si>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</si>
  <si>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</si>
  <si>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</si>
  <si>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</si>
  <si>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</si>
  <si>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</si>
  <si>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</si>
  <si>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</si>
  <si>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</si>
  <si>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</si>
  <si>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</si>
  <si>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</si>
  <si>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</si>
  <si>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</si>
  <si>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</si>
  <si>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</si>
  <si>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</si>
  <si>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</si>
  <si>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</si>
  <si>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</si>
  <si>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</si>
  <si>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</si>
  <si>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</si>
  <si>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</si>
  <si>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</si>
  <si>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</si>
  <si>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</si>
  <si>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</si>
  <si>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</si>
  <si>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</si>
  <si>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</si>
  <si>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</si>
  <si>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</si>
  <si>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</si>
  <si>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</si>
  <si>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</si>
  <si>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</si>
  <si>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</si>
  <si>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</si>
  <si>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</si>
  <si>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</si>
  <si>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</si>
  <si>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</si>
  <si>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</si>
  <si>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</si>
  <si>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</si>
  <si>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</si>
  <si>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</si>
  <si>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</si>
  <si>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</si>
  <si>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</si>
  <si>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</si>
  <si>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</si>
  <si>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</si>
  <si>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</si>
  <si>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</si>
  <si>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</si>
  <si>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</si>
  <si>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</si>
  <si>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</si>
  <si>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</si>
  <si>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</si>
  <si>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</si>
  <si>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</si>
  <si>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</si>
  <si>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</si>
  <si>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</si>
  <si>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</si>
  <si>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</si>
  <si>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</si>
  <si>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</si>
  <si>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</si>
  <si>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</si>
  <si>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</si>
  <si>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</si>
  <si>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</si>
  <si>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</si>
  <si>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</si>
  <si>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</si>
  <si>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</si>
  <si>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</si>
  <si>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</si>
  <si>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</si>
  <si>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</si>
  <si>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</si>
  <si>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</si>
  <si>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</si>
  <si>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</si>
  <si>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</si>
  <si>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</si>
  <si>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</si>
  <si>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</si>
  <si>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</si>
  <si>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</si>
  <si>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</si>
  <si>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</si>
  <si>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</si>
  <si>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</si>
  <si>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</si>
  <si>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</si>
  <si>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</si>
  <si>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</si>
  <si>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</si>
  <si>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</si>
  <si>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</si>
  <si>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</si>
  <si>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</si>
  <si>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</si>
  <si>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</si>
  <si>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</si>
  <si>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</si>
  <si>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</si>
  <si>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</si>
  <si>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</si>
  <si>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</si>
  <si>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</si>
  <si>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</si>
  <si>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</si>
  <si>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</si>
  <si>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</si>
  <si>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</si>
  <si>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</si>
  <si>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</si>
  <si>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</si>
  <si>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</si>
  <si>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</si>
  <si>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</si>
  <si>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</si>
  <si>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</si>
  <si>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</si>
  <si>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</si>
  <si>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</si>
  <si>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</si>
  <si>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</si>
  <si>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</si>
  <si>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</si>
  <si>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</si>
  <si>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</si>
  <si>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</si>
  <si>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</si>
  <si>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</si>
  <si>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</si>
  <si>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</si>
  <si>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</si>
  <si>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</si>
  <si>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</si>
  <si>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</si>
  <si>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</si>
  <si>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</si>
  <si>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</si>
  <si>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</si>
  <si>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</si>
  <si>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</si>
  <si>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</si>
  <si>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</si>
  <si>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</si>
  <si>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</si>
  <si>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</si>
  <si>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</si>
  <si>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</si>
  <si>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</si>
  <si>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</si>
  <si>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</si>
  <si>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</si>
  <si>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</si>
  <si>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</si>
  <si>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</si>
  <si>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</si>
  <si>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</si>
  <si>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</si>
  <si>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</si>
  <si>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</si>
  <si>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</si>
  <si>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</si>
  <si>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</si>
  <si>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</si>
  <si>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</si>
  <si>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</si>
  <si>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</si>
  <si>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</si>
  <si>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</si>
  <si>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</si>
  <si>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</si>
  <si>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</si>
  <si>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</si>
  <si>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</si>
  <si>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</si>
  <si>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</si>
  <si>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</si>
  <si>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</si>
  <si>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</si>
  <si>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</si>
  <si>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</si>
  <si>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</si>
  <si>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</si>
  <si>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</si>
  <si>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</si>
  <si>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</si>
  <si>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</si>
  <si>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</si>
  <si>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</si>
  <si>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</si>
  <si>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</si>
  <si>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</si>
  <si>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</si>
  <si>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</si>
  <si>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</si>
  <si>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</si>
  <si>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</si>
  <si>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</si>
  <si>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</si>
  <si>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</si>
  <si>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</si>
  <si>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</si>
  <si>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</si>
  <si>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</si>
  <si>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</si>
  <si>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</si>
  <si>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</si>
  <si>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</si>
  <si>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</si>
  <si>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</si>
  <si>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</si>
  <si>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</si>
  <si>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</si>
  <si>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</si>
  <si>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</si>
  <si>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</si>
  <si>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</si>
  <si>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</si>
  <si>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</si>
  <si>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</si>
  <si>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</si>
  <si>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</si>
  <si>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</si>
  <si>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</si>
  <si>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</si>
  <si>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</si>
  <si>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</si>
  <si>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</si>
  <si>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</si>
  <si>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</si>
  <si>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</si>
  <si>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</si>
  <si>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</si>
  <si>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</si>
  <si>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</si>
  <si>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</si>
  <si>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</si>
  <si>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</si>
  <si>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</si>
  <si>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</si>
  <si>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</si>
  <si>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</si>
  <si>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</si>
  <si>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</si>
  <si>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</si>
  <si>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</si>
  <si>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</si>
  <si>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</si>
  <si>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</si>
  <si>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</si>
  <si>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</si>
  <si>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</si>
  <si>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</si>
  <si>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</si>
  <si>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</si>
  <si>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</si>
  <si>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</si>
  <si>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</si>
  <si>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</si>
  <si>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</si>
  <si>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</si>
  <si>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</si>
  <si>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</si>
  <si>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</si>
  <si>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</si>
  <si>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</si>
  <si>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</si>
  <si>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</si>
  <si>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</si>
  <si>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</si>
  <si>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</si>
  <si>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</si>
  <si>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</si>
  <si>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</si>
  <si>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</si>
  <si>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</si>
  <si>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</si>
  <si>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</si>
  <si>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</si>
  <si>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</si>
  <si>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</si>
  <si>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</si>
  <si>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</si>
  <si>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</si>
  <si>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</si>
  <si>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</si>
  <si>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</si>
  <si>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</si>
  <si>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</si>
  <si>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</si>
  <si>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</si>
  <si>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</si>
  <si>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</si>
  <si>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</si>
  <si>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</si>
  <si>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</si>
  <si>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</si>
  <si>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</si>
  <si>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</si>
  <si>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</si>
  <si>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</si>
  <si>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</si>
  <si>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</si>
  <si>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</si>
  <si>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</si>
  <si>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</si>
  <si>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</si>
  <si>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</si>
  <si>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</si>
  <si>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</si>
  <si>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</si>
  <si>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</si>
  <si>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</si>
  <si>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</si>
  <si>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</si>
  <si>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</si>
  <si>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</si>
  <si>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</si>
  <si>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</si>
  <si>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</si>
  <si>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</si>
  <si>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</si>
  <si>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</si>
  <si>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</si>
  <si>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</si>
  <si>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</si>
  <si>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</si>
  <si>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</si>
  <si>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</si>
  <si>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</si>
  <si>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</si>
  <si>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</si>
  <si>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</si>
  <si>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</si>
  <si>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</si>
  <si>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</si>
  <si>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</si>
  <si>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</si>
  <si>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</si>
  <si>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</si>
  <si>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</si>
  <si>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</si>
  <si>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</si>
  <si>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</si>
  <si>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</si>
  <si>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</si>
  <si>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</si>
  <si>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</si>
  <si>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</si>
  <si>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</si>
  <si>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</si>
  <si>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</si>
  <si>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</si>
  <si>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</si>
  <si>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</si>
  <si>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</si>
  <si>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</si>
  <si>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</si>
  <si>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</si>
  <si>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</si>
  <si>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</si>
  <si>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</si>
  <si>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</si>
  <si>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</si>
  <si>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</si>
  <si>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</si>
  <si>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</si>
  <si>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</si>
  <si>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</si>
  <si>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</si>
  <si>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</si>
  <si>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</si>
  <si>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</si>
  <si>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</si>
  <si>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</si>
  <si>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</si>
  <si>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</si>
  <si>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</si>
  <si>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</si>
  <si>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</si>
  <si>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</si>
  <si>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</si>
  <si>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</si>
  <si>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</si>
  <si>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</si>
  <si>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</si>
  <si>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</si>
  <si>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</si>
  <si>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</si>
  <si>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</si>
  <si>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</si>
  <si>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</si>
  <si>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</si>
  <si>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</si>
  <si>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</si>
  <si>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</si>
  <si>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</si>
  <si>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</si>
  <si>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</si>
  <si>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</si>
  <si>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</si>
  <si>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</si>
  <si>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</si>
  <si>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</si>
  <si>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</si>
  <si>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</si>
  <si>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</si>
  <si>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</si>
  <si>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</si>
  <si>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</si>
  <si>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</si>
  <si>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</si>
  <si>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</si>
  <si>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</si>
  <si>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</si>
  <si>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</si>
  <si>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</si>
  <si>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</si>
  <si>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</si>
  <si>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</si>
  <si>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</si>
  <si>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</si>
  <si>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</si>
  <si>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</si>
  <si>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</si>
  <si>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</si>
  <si>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</si>
  <si>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</si>
  <si>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</si>
  <si>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</si>
  <si>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</si>
  <si>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</si>
  <si>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</si>
  <si>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</si>
  <si>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</si>
  <si>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</si>
  <si>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</si>
  <si>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</si>
  <si>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</si>
  <si>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</si>
  <si>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</si>
  <si>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</si>
  <si>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</si>
  <si>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</si>
  <si>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</si>
  <si>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</si>
  <si>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</si>
  <si>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</si>
  <si>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</si>
  <si>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</si>
  <si>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</si>
  <si>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</si>
  <si>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</si>
  <si>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</si>
  <si>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</si>
  <si>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</si>
  <si>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</si>
  <si>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</si>
  <si>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</si>
  <si>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</si>
  <si>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</si>
  <si>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</si>
  <si>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</si>
  <si>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</si>
  <si>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</si>
  <si>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</si>
  <si>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</si>
  <si>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</si>
  <si>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</si>
  <si>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</si>
  <si>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</si>
  <si>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</si>
  <si>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</si>
  <si>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</si>
  <si>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</si>
  <si>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</si>
  <si>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</si>
  <si>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</si>
  <si>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</si>
  <si>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</si>
  <si>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</si>
  <si>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</si>
  <si>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</si>
  <si>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</si>
  <si>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</si>
  <si>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</si>
  <si>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</si>
  <si>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</si>
  <si>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</si>
  <si>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</si>
  <si>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</si>
  <si>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</si>
  <si>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</si>
  <si>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</si>
  <si>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</si>
  <si>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</si>
  <si>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</si>
  <si>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</si>
  <si>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</si>
  <si>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</si>
  <si>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</si>
  <si>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</si>
  <si>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</si>
  <si>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</si>
  <si>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</si>
  <si>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</si>
  <si>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</si>
  <si>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</si>
  <si>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</si>
  <si>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</si>
  <si>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</si>
  <si>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</si>
  <si>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</si>
  <si>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</si>
  <si>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</si>
  <si>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</si>
  <si>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</si>
  <si>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</si>
  <si>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</si>
  <si>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</si>
  <si>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</si>
  <si>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</si>
  <si>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</si>
  <si>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</si>
  <si>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</si>
  <si>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</si>
  <si>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</si>
  <si>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</si>
  <si>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</si>
  <si>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</si>
  <si>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</si>
  <si>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</si>
  <si>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</si>
  <si>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</si>
  <si>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</si>
  <si>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</si>
  <si>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</si>
  <si>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</si>
  <si>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</si>
  <si>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</si>
  <si>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</si>
  <si>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</si>
  <si>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</si>
  <si>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</si>
  <si>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</si>
  <si>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</si>
  <si>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</si>
  <si>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</si>
  <si>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</si>
  <si>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</si>
  <si>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</si>
  <si>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</si>
  <si>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</si>
  <si>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</si>
  <si>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</si>
  <si>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</si>
  <si>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</si>
  <si>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</si>
  <si>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</si>
  <si>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</si>
  <si>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</si>
  <si>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</si>
  <si>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</si>
  <si>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</si>
  <si>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</si>
  <si>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</si>
  <si>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</si>
  <si>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</si>
  <si>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</si>
  <si>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</si>
  <si>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</si>
  <si>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</si>
  <si>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</si>
  <si>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</si>
  <si>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</si>
  <si>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</si>
  <si>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</si>
  <si>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</si>
  <si>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</si>
  <si>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</si>
  <si>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</si>
  <si>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</si>
  <si>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</si>
  <si>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</si>
  <si>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</si>
  <si>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</si>
  <si>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</si>
  <si>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</si>
  <si>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</si>
  <si>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</si>
  <si>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</si>
  <si>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</si>
  <si>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</si>
  <si>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</si>
  <si>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</si>
  <si>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</si>
  <si>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</si>
  <si>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</si>
  <si>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</si>
  <si>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</si>
  <si>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</si>
  <si>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</si>
  <si>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</si>
  <si>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</si>
  <si>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</si>
  <si>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</si>
  <si>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</si>
  <si>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</si>
  <si>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</si>
  <si>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</si>
  <si>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</si>
  <si>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</si>
  <si>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</si>
  <si>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</si>
  <si>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</si>
  <si>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</si>
  <si>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</si>
  <si>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</si>
  <si>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</si>
  <si>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</si>
  <si>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</si>
  <si>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</si>
  <si>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</si>
  <si>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</si>
  <si>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</si>
  <si>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</si>
  <si>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</si>
  <si>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</si>
  <si>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</si>
  <si>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</si>
  <si>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</si>
  <si>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</si>
  <si>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</si>
  <si>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</si>
  <si>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</si>
  <si>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</si>
  <si>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</si>
  <si>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</si>
  <si>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</si>
  <si>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</si>
  <si>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</si>
  <si>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</si>
  <si>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</si>
  <si>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</si>
  <si>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</si>
  <si>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</si>
  <si>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</si>
  <si>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</si>
  <si>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</si>
  <si>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</si>
  <si>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</si>
  <si>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</si>
  <si>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</si>
  <si>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</si>
  <si>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</si>
  <si>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</si>
  <si>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</si>
  <si>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</si>
  <si>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</si>
  <si>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</si>
  <si>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</si>
  <si>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</si>
  <si>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</si>
  <si>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</si>
  <si>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</si>
  <si>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</si>
  <si>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</si>
  <si>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</si>
  <si>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</si>
  <si>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</si>
  <si>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</si>
  <si>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</si>
  <si>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</si>
  <si>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</si>
  <si>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</si>
  <si>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</si>
  <si>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</si>
  <si>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</si>
  <si>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</si>
  <si>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</si>
  <si>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</si>
  <si>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</si>
  <si>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</si>
  <si>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</si>
  <si>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</si>
  <si>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</si>
  <si>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</si>
  <si>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</si>
  <si>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</si>
  <si>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</si>
  <si>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</si>
  <si>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</si>
  <si>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</si>
  <si>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</si>
  <si>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</si>
  <si>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</si>
  <si>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</si>
  <si>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</si>
  <si>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</si>
  <si>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</si>
  <si>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</si>
  <si>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</si>
  <si>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</si>
  <si>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</si>
  <si>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</si>
  <si>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</si>
  <si>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</si>
  <si>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</si>
  <si>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</si>
  <si>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</si>
  <si>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</si>
  <si>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</si>
  <si>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</si>
  <si>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</si>
  <si>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</si>
  <si>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</si>
  <si>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</si>
  <si>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</si>
  <si>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</si>
  <si>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</si>
  <si>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</si>
  <si>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</si>
  <si>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</si>
  <si>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</si>
  <si>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</si>
  <si>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</si>
  <si>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</si>
  <si>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</si>
  <si>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</si>
  <si>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</si>
  <si>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</si>
  <si>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</si>
  <si>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</si>
  <si>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</si>
  <si>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</si>
  <si>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</si>
  <si>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</si>
  <si>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</si>
  <si>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</si>
  <si>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</si>
  <si>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</si>
  <si>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</si>
  <si>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</si>
  <si>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</si>
  <si>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</si>
  <si>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</si>
  <si>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</si>
  <si>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</si>
  <si>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</si>
  <si>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</si>
  <si>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</si>
  <si>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</si>
  <si>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</si>
  <si>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</si>
  <si>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</si>
  <si>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</si>
  <si>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</si>
  <si>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</si>
  <si>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</si>
  <si>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</si>
  <si>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</si>
  <si>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</si>
  <si>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</si>
  <si>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</si>
  <si>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</si>
  <si>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</si>
  <si>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</si>
  <si>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</si>
  <si>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</si>
  <si>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</si>
  <si>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</si>
  <si>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</si>
  <si>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</si>
  <si>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</si>
  <si>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</si>
  <si>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</si>
  <si>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</si>
  <si>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</si>
  <si>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</si>
  <si>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</si>
  <si>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</si>
  <si>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</si>
  <si>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</si>
  <si>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</si>
  <si>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</si>
  <si>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</si>
  <si>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</si>
  <si>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</si>
  <si>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</si>
  <si>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</si>
  <si>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</si>
  <si>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</si>
  <si>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</si>
  <si>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</si>
  <si>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</si>
  <si>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</si>
  <si>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</si>
  <si>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</si>
  <si>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</si>
  <si>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</si>
  <si>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</si>
  <si>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</si>
  <si>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</si>
  <si>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</si>
  <si>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</si>
  <si>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</si>
  <si>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</si>
  <si>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</si>
  <si>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</si>
  <si>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</si>
  <si>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</si>
  <si>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</si>
  <si>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</si>
  <si>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</si>
  <si>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</si>
  <si>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</si>
  <si>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</si>
  <si>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</si>
  <si>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</si>
  <si>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</si>
  <si>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</si>
  <si>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</si>
  <si>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</si>
  <si>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</si>
  <si>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</si>
  <si>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</si>
  <si>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</si>
  <si>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</si>
  <si>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</si>
  <si>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</si>
  <si>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</si>
  <si>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</si>
  <si>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</si>
  <si>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</si>
  <si>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</si>
  <si>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</si>
  <si>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</si>
  <si>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</si>
  <si>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</si>
  <si>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</si>
  <si>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</si>
  <si>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</si>
  <si>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</si>
  <si>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</si>
  <si>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</si>
  <si>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</si>
  <si>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</si>
  <si>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</si>
  <si>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</si>
  <si>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</si>
  <si>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</si>
  <si>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</si>
  <si>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</si>
  <si>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</si>
  <si>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</si>
  <si>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</si>
  <si>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</si>
  <si>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</si>
  <si>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</si>
  <si>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</si>
  <si>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</si>
  <si>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</si>
  <si>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</si>
  <si>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</si>
  <si>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</si>
  <si>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</si>
  <si>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</si>
  <si>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</si>
  <si>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</si>
  <si>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</si>
  <si>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</si>
  <si>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</si>
  <si>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</si>
  <si>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</si>
  <si>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</si>
  <si>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</si>
  <si>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</si>
  <si>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</si>
  <si>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</si>
  <si>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</si>
  <si>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</si>
  <si>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</si>
  <si>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</si>
  <si>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</si>
  <si>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</si>
  <si>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</si>
  <si>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</si>
  <si>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</si>
  <si>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</si>
  <si>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</si>
  <si>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</si>
  <si>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</si>
  <si>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</si>
  <si>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</si>
  <si>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</si>
  <si>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</si>
  <si>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</si>
  <si>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</si>
  <si>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</si>
  <si>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</si>
  <si>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</si>
  <si>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</si>
  <si>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</si>
  <si>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</si>
  <si>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</si>
  <si>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</si>
  <si>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</si>
  <si>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</si>
  <si>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</si>
  <si>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</si>
  <si>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</si>
  <si>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</si>
  <si>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</si>
  <si>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</si>
  <si>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</si>
  <si>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</si>
  <si>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</si>
  <si>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</si>
  <si>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</si>
  <si>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</si>
  <si>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</si>
  <si>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</si>
  <si>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</si>
  <si>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</si>
  <si>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</si>
  <si>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</si>
  <si>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</si>
  <si>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</si>
  <si>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</si>
  <si>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</si>
  <si>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</si>
  <si>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</si>
  <si>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</si>
  <si>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</si>
  <si>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</si>
  <si>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</si>
  <si>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</si>
  <si>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</si>
  <si>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</si>
  <si>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</si>
  <si>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</si>
  <si>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</si>
  <si>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</si>
  <si>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</si>
  <si>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</si>
  <si>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</si>
  <si>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</si>
  <si>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</si>
  <si>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</si>
  <si>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</si>
  <si>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</si>
  <si>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</si>
  <si>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</si>
  <si>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</si>
  <si>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</si>
  <si>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</si>
  <si>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</si>
  <si>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</si>
  <si>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</si>
  <si>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</si>
  <si>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</si>
  <si>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</si>
  <si>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</si>
  <si>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</si>
  <si>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</si>
  <si>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</si>
  <si>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</si>
  <si>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</si>
  <si>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</si>
  <si>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</si>
  <si>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</si>
  <si>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</si>
  <si>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</si>
  <si>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</si>
  <si>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</si>
  <si>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</si>
  <si>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</si>
  <si>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</si>
  <si>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</si>
  <si>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</si>
  <si>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</si>
  <si>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</si>
  <si>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</si>
  <si>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</si>
  <si>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</si>
  <si>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</si>
  <si>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</si>
  <si>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</si>
  <si>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</si>
  <si>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</si>
  <si>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</si>
  <si>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</si>
  <si>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</si>
  <si>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</si>
  <si>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</si>
  <si>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</si>
  <si>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</si>
  <si>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</si>
  <si>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</si>
  <si>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</si>
  <si>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</si>
  <si>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</si>
  <si>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</si>
  <si>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</si>
  <si>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</si>
  <si>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</si>
  <si>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</si>
  <si>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</si>
  <si>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</si>
  <si>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</si>
  <si>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</si>
  <si>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</si>
  <si>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</si>
  <si>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</si>
  <si>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</si>
  <si>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</si>
  <si>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</si>
  <si>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</si>
  <si>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</si>
  <si>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</si>
  <si>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</si>
  <si>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</si>
  <si>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</si>
  <si>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</si>
  <si>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</si>
  <si>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</si>
  <si>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</si>
  <si>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</si>
  <si>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</si>
  <si>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</si>
  <si>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</si>
  <si>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</si>
  <si>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</si>
  <si>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</si>
  <si>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</si>
  <si>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</si>
  <si>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</si>
  <si>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</si>
  <si>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</si>
  <si>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</si>
  <si>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</si>
  <si>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</si>
  <si>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</si>
  <si>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</si>
  <si>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</si>
  <si>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</si>
  <si>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</si>
  <si>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</si>
  <si>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</si>
  <si>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</si>
  <si>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</si>
  <si>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</si>
  <si>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</si>
  <si>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</si>
  <si>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</si>
  <si>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</si>
  <si>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</si>
  <si>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</si>
  <si>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</si>
  <si>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</si>
  <si>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</si>
  <si>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</si>
  <si>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</si>
  <si>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</si>
  <si>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</si>
  <si>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</si>
  <si>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</si>
  <si>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</si>
  <si>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</si>
  <si>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</si>
  <si>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</si>
  <si>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</si>
  <si>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</si>
  <si>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</si>
  <si>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</si>
  <si>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</si>
  <si>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</si>
  <si>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</si>
  <si>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</si>
  <si>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</si>
  <si>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</si>
  <si>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</si>
  <si>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</si>
  <si>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</si>
  <si>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</si>
  <si>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</si>
  <si>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</si>
  <si>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</si>
  <si>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</si>
  <si>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</si>
  <si>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</si>
  <si>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</si>
  <si>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</si>
  <si>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</si>
  <si>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</si>
  <si>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</si>
  <si>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</si>
  <si>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</si>
  <si>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</si>
  <si>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</si>
  <si>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</si>
  <si>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</si>
  <si>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</si>
  <si>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</si>
  <si>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</si>
  <si>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</si>
  <si>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</si>
  <si>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</si>
  <si>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</si>
  <si>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</si>
  <si>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</si>
  <si>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</si>
  <si>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</si>
  <si>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</si>
  <si>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</si>
  <si>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</si>
  <si>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</si>
  <si>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</si>
  <si>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</si>
  <si>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</si>
  <si>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</si>
  <si>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</si>
  <si>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</si>
  <si>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</si>
  <si>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</si>
  <si>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</si>
  <si>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</si>
  <si>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</si>
  <si>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</si>
  <si>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</si>
  <si>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</si>
  <si>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</si>
  <si>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</si>
  <si>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</si>
  <si>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</si>
  <si>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</si>
  <si>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</si>
  <si>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</si>
  <si>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</si>
  <si>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</si>
  <si>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</si>
  <si>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</si>
  <si>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</si>
  <si>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</si>
  <si>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</si>
  <si>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</si>
  <si>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</si>
  <si>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</si>
  <si>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</si>
  <si>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</si>
  <si>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</si>
  <si>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</si>
  <si>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</si>
  <si>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</si>
  <si>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</si>
  <si>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</si>
  <si>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</si>
  <si>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</si>
  <si>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</si>
  <si>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</si>
  <si>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</si>
  <si>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</si>
  <si>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</si>
  <si>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</si>
  <si>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</si>
  <si>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</si>
  <si>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</si>
  <si>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</si>
  <si>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</si>
  <si>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</si>
  <si>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</si>
  <si>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</si>
  <si>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</si>
  <si>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</si>
  <si>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</si>
  <si>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</si>
  <si>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</si>
  <si>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</si>
  <si>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</si>
  <si>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</si>
  <si>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</si>
  <si>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</si>
  <si>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</si>
  <si>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</si>
  <si>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</si>
  <si>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</si>
  <si>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</si>
  <si>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</si>
  <si>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</si>
  <si>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</si>
  <si>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</si>
  <si>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</si>
  <si>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</si>
  <si>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</si>
  <si>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</si>
  <si>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</si>
  <si>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</si>
  <si>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</si>
  <si>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</si>
  <si>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</si>
  <si>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</si>
  <si>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</si>
  <si>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</si>
  <si>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</si>
  <si>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</si>
  <si>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</si>
  <si>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</si>
  <si>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</si>
  <si>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</si>
  <si>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</si>
  <si>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</si>
  <si>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</si>
  <si>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</si>
  <si>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</si>
  <si>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</si>
  <si>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</si>
  <si>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</si>
  <si>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</si>
  <si>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</si>
  <si>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</si>
  <si>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</si>
  <si>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</si>
  <si>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</si>
  <si>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</si>
  <si>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</si>
  <si>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</si>
  <si>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</si>
  <si>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</si>
  <si>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</si>
  <si>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</si>
  <si>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</si>
  <si>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</si>
  <si>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</si>
  <si>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</si>
  <si>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</si>
  <si>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</si>
  <si>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</si>
  <si>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</si>
  <si>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</si>
  <si>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</si>
  <si>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</si>
  <si>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</si>
  <si>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</si>
  <si>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</si>
  <si>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</si>
  <si>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</si>
  <si>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</si>
  <si>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</si>
  <si>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</si>
  <si>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</si>
  <si>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</si>
  <si>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</si>
  <si>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</si>
  <si>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</si>
  <si>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</si>
  <si>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</si>
  <si>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</si>
  <si>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</si>
  <si>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</si>
  <si>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</si>
  <si>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</si>
  <si>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</si>
  <si>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</si>
  <si>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</si>
  <si>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</si>
  <si>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</si>
  <si>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</si>
  <si>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</si>
  <si>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</si>
  <si>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</si>
  <si>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</si>
  <si>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</si>
  <si>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</si>
  <si>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</si>
  <si>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</si>
  <si>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</si>
  <si>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</si>
  <si>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</si>
  <si>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</si>
  <si>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</si>
  <si>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</si>
  <si>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</si>
  <si>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</si>
  <si>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</si>
  <si>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</si>
  <si>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</si>
  <si>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</si>
  <si>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</si>
  <si>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</si>
  <si>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</si>
  <si>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</si>
  <si>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</si>
  <si>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</si>
  <si>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</si>
  <si>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</si>
  <si>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</si>
  <si>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</si>
  <si>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</si>
  <si>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</si>
  <si>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</si>
  <si>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</si>
  <si>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</si>
  <si>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</si>
  <si>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</si>
  <si>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</si>
  <si>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</si>
  <si>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</si>
  <si>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</si>
  <si>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</si>
  <si>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</si>
  <si>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</si>
  <si>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</si>
  <si>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</si>
  <si>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</si>
  <si>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</si>
  <si>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</si>
  <si>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</si>
  <si>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</si>
  <si>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</si>
  <si>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</si>
  <si>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</si>
  <si>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</si>
  <si>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</si>
  <si>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</si>
  <si>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</si>
  <si>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</si>
  <si>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</si>
  <si>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</si>
  <si>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</si>
  <si>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</si>
  <si>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</si>
  <si>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</si>
  <si>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</si>
  <si>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</si>
  <si>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</si>
  <si>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</si>
  <si>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</si>
  <si>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</si>
  <si>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</si>
  <si>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</si>
  <si>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</si>
  <si>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</si>
  <si>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</si>
  <si>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</si>
  <si>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</si>
  <si>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</si>
  <si>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</si>
  <si>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</si>
  <si>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</si>
  <si>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</si>
  <si>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</si>
  <si>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</si>
  <si>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</si>
  <si>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</si>
  <si>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</si>
  <si>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</si>
  <si>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</si>
  <si>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</si>
  <si>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</si>
  <si>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</si>
  <si>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</si>
  <si>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</si>
  <si>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</si>
  <si>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</si>
  <si>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</si>
  <si>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</si>
  <si>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</si>
  <si>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</si>
  <si>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</si>
  <si>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</si>
  <si>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</si>
  <si>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</si>
  <si>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</si>
  <si>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</si>
  <si>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</si>
  <si>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</si>
  <si>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</si>
  <si>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</si>
  <si>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</si>
  <si>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</si>
  <si>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</si>
  <si>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</si>
  <si>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</si>
  <si>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</si>
  <si>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</si>
  <si>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</si>
  <si>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</si>
  <si>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</si>
  <si>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</si>
  <si>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</si>
  <si>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</si>
  <si>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</si>
  <si>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</si>
  <si>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</si>
  <si>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</si>
  <si>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</si>
  <si>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</si>
  <si>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</si>
  <si>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</si>
  <si>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</si>
  <si>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</si>
  <si>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</si>
  <si>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</si>
  <si>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</si>
  <si>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</si>
  <si>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</si>
  <si>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</si>
  <si>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</si>
  <si>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</si>
  <si>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</si>
  <si>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</si>
  <si>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</si>
  <si>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</si>
  <si>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</si>
  <si>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</si>
  <si>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</si>
  <si>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</si>
  <si>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</si>
  <si>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</si>
  <si>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</si>
  <si>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</si>
  <si>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</si>
  <si>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</si>
  <si>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</si>
  <si>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</si>
  <si>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</si>
  <si>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</si>
  <si>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</si>
  <si>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</si>
  <si>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</si>
  <si>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</si>
  <si>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</si>
  <si>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</si>
  <si>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</si>
  <si>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</si>
  <si>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</si>
  <si>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</si>
  <si>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</si>
  <si>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</si>
  <si>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</si>
  <si>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</si>
  <si>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</si>
  <si>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</si>
  <si>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</si>
  <si>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</si>
  <si>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</si>
  <si>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</si>
  <si>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</si>
  <si>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</si>
  <si>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</si>
  <si>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</si>
  <si>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</si>
  <si>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</si>
  <si>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</si>
  <si>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</si>
  <si>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</si>
  <si>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</si>
  <si>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</si>
  <si>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</si>
  <si>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</si>
  <si>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</si>
  <si>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</si>
  <si>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</si>
  <si>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</si>
  <si>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</si>
  <si>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</si>
  <si>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</si>
  <si>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</si>
  <si>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</si>
  <si>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</si>
  <si>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</si>
  <si>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</si>
  <si>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</si>
  <si>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</si>
  <si>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</si>
  <si>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</si>
  <si>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</si>
  <si>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</si>
  <si>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</si>
  <si>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</si>
  <si>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</si>
  <si>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</si>
  <si>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</si>
  <si>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</si>
  <si>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</si>
  <si>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</si>
  <si>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</si>
  <si>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</si>
  <si>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</si>
  <si>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</si>
  <si>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</si>
  <si>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</si>
  <si>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</si>
  <si>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</si>
  <si>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</si>
  <si>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</si>
  <si>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</si>
  <si>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</si>
  <si>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</si>
  <si>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</si>
  <si>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</si>
  <si>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</si>
  <si>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</si>
  <si>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</si>
  <si>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</si>
  <si>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</si>
  <si>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</si>
  <si>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</si>
  <si>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</si>
  <si>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</si>
  <si>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</si>
  <si>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</si>
  <si>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</si>
  <si>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</si>
  <si>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</si>
  <si>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</si>
  <si>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</si>
  <si>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</si>
  <si>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</si>
  <si>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</si>
  <si>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</si>
  <si>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</si>
  <si>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</si>
  <si>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</si>
  <si>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</si>
  <si>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</si>
  <si>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</si>
  <si>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</si>
  <si>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</si>
  <si>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</si>
  <si>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</si>
  <si>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</si>
  <si>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</si>
  <si>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</si>
  <si>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</si>
  <si>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</si>
  <si>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</si>
  <si>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</si>
  <si>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</si>
  <si>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</si>
  <si>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</si>
  <si>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</si>
  <si>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</si>
  <si>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</si>
  <si>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</si>
  <si>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</si>
  <si>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</si>
  <si>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</si>
  <si>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</si>
  <si>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</si>
  <si>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</si>
  <si>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</si>
  <si>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</si>
  <si>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</si>
  <si>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</si>
  <si>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</si>
  <si>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</si>
  <si>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</si>
  <si>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</si>
  <si>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</si>
  <si>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</si>
  <si>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</si>
  <si>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</si>
  <si>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</si>
  <si>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</si>
  <si>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</si>
  <si>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</si>
  <si>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</si>
  <si>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</si>
  <si>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</si>
  <si>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</si>
  <si>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</si>
  <si>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</si>
  <si>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</si>
  <si>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</si>
  <si>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</si>
  <si>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</si>
  <si>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</si>
  <si>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</si>
  <si>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</si>
  <si>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</si>
  <si>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</si>
  <si>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</si>
  <si>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</si>
  <si>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</si>
  <si>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</si>
  <si>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</si>
  <si>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</si>
  <si>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</si>
  <si>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</si>
  <si>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</si>
  <si>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</si>
  <si>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</si>
  <si>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</si>
  <si>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</si>
  <si>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</si>
  <si>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</si>
  <si>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</si>
  <si>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</si>
  <si>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</si>
  <si>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</si>
  <si>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</si>
  <si>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</si>
  <si>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</si>
  <si>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</si>
  <si>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</si>
  <si>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</si>
  <si>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</si>
  <si>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</si>
  <si>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</si>
  <si>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</si>
  <si>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</si>
  <si>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</si>
  <si>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</si>
  <si>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</si>
  <si>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</si>
  <si>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</si>
  <si>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</si>
  <si>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</si>
  <si>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</si>
  <si>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</si>
  <si>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</si>
  <si>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</si>
  <si>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</si>
  <si>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</si>
  <si>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</si>
  <si>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</si>
  <si>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</si>
  <si>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</si>
  <si>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</si>
  <si>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</si>
  <si>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</si>
  <si>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</si>
  <si>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</si>
  <si>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</si>
  <si>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</si>
  <si>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</si>
  <si>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</si>
  <si>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</si>
  <si>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</si>
  <si>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</si>
  <si>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</si>
  <si>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</si>
  <si>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</si>
  <si>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</si>
  <si>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</si>
  <si>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</si>
  <si>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</si>
  <si>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</si>
  <si>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</si>
  <si>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</si>
  <si>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</si>
  <si>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</si>
  <si>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</si>
  <si>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</si>
  <si>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</si>
  <si>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</si>
  <si>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</si>
  <si>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</si>
  <si>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</si>
  <si>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</si>
  <si>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</si>
  <si>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</si>
  <si>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</si>
  <si>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</si>
  <si>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</si>
  <si>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</si>
  <si>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</si>
  <si>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</si>
  <si>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</si>
  <si>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</si>
  <si>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</si>
  <si>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</si>
  <si>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</si>
  <si>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</si>
  <si>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</si>
  <si>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</si>
  <si>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</si>
  <si>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</si>
  <si>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</si>
  <si>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</si>
  <si>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</si>
  <si>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</si>
  <si>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</si>
  <si>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</si>
  <si>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</si>
  <si>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</si>
  <si>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</si>
  <si>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</si>
  <si>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</si>
  <si>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</si>
  <si>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</si>
  <si>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</si>
  <si>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</si>
  <si>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</si>
  <si>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</si>
  <si>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</si>
  <si>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</si>
  <si>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</si>
  <si>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</si>
  <si>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</si>
  <si>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</si>
  <si>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</si>
  <si>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</si>
  <si>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</si>
  <si>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</si>
  <si>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</si>
  <si>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</si>
  <si>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</si>
  <si>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film &amp; video</t>
  </si>
  <si>
    <t>food</t>
  </si>
  <si>
    <t>games</t>
  </si>
  <si>
    <t>music</t>
  </si>
  <si>
    <t>photography</t>
  </si>
  <si>
    <t>publishing</t>
  </si>
  <si>
    <t>technology</t>
  </si>
  <si>
    <t>theater</t>
  </si>
  <si>
    <t>Row Labels</t>
  </si>
  <si>
    <t>Count of state</t>
  </si>
  <si>
    <t>Count of outcome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</si>
  <si>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</si>
  <si>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</si>
  <si>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</si>
  <si>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</si>
  <si>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</si>
  <si>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</si>
  <si>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</si>
  <si>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</si>
  <si>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</si>
  <si>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</si>
  <si>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</si>
  <si>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</si>
  <si>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</si>
  <si>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</si>
  <si>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</si>
  <si>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</si>
  <si>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</si>
  <si>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</si>
  <si>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</si>
  <si>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</si>
  <si>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</si>
  <si>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</si>
  <si>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</si>
  <si>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</si>
  <si>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</si>
  <si>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</si>
  <si>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</si>
  <si>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</si>
  <si>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</si>
  <si>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</si>
  <si>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</si>
  <si>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</si>
  <si>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</si>
  <si>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</si>
  <si>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</si>
  <si>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</si>
  <si>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</si>
  <si>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</si>
  <si>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</si>
  <si>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</si>
  <si>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</si>
  <si>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</si>
  <si>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</si>
  <si>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</si>
  <si>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</si>
  <si>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</si>
  <si>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</si>
  <si>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</si>
  <si>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</si>
  <si>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</si>
  <si>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</si>
  <si>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</si>
  <si>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</si>
  <si>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</si>
  <si>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</si>
  <si>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</si>
  <si>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</si>
  <si>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</si>
  <si>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</si>
  <si>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</si>
  <si>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</si>
  <si>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</si>
  <si>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</si>
  <si>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</si>
  <si>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</si>
  <si>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</si>
  <si>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</si>
  <si>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</si>
  <si>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</si>
  <si>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</si>
  <si>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</si>
  <si>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</si>
  <si>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</si>
  <si>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</si>
  <si>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</si>
  <si>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</si>
  <si>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Succesful Projects</t>
  </si>
  <si>
    <t>Mean</t>
  </si>
  <si>
    <t>Median</t>
  </si>
  <si>
    <t>Min</t>
  </si>
  <si>
    <t>Max</t>
  </si>
  <si>
    <t>Variance</t>
  </si>
  <si>
    <t>Standard Deviation</t>
  </si>
  <si>
    <t>Failed Projects</t>
  </si>
  <si>
    <t>Based on this data, the mean seems to be a better way of summarizing the data, because the median numbers cannot immediately be connected back to how many backers typically back successful or failed projects just by glancing at the data. Whereas with the mean, you could say typically successful projects would have at least over 20 backers if not many more.</t>
  </si>
  <si>
    <t>There is much more variability with successful campaigns, this makes sense  because the amount donated per person could be significant, so 20 backers donate 5 dollars whereas 1 backer for the same project donates 500. With failed projects, there are not only less people donating, but it is likely they all ended up donating small amounts as well due to the failure of the project to meet the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</si>
</sst>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0" applyNumberFormat="1"/>
    <xf numFmtId="9" fontId="0" fillId="0" borderId="0" xfId="1" applyFont="1"/>
  </cellXfs>
  <cellStyles count="2">
    <cellStyle name="Normal" xfId="0" builtinId="0"/>
    <cellStyle name="Percent" xfId="1" builtinId="5"/>
  </cellStyles>
  <dxfs count="16">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Pivot'!$B$5:$B$13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1E37-478D-BF01-5259A6F4C02E}"/>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Pivot'!$C$5:$C$13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1E37-478D-BF01-5259A6F4C02E}"/>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Pivot'!$D$5:$D$13</c:f>
              <c:numCache>
                <c:formatCode>General</c:formatCode>
                <c:ptCount val="8"/>
                <c:pt idx="1">
                  <c:v>1</c:v>
                </c:pt>
                <c:pt idx="3">
                  <c:v>1</c:v>
                </c:pt>
                <c:pt idx="7">
                  <c:v>6</c:v>
                </c:pt>
              </c:numCache>
            </c:numRef>
          </c:val>
          <c:extLst>
            <c:ext xmlns:c16="http://schemas.microsoft.com/office/drawing/2014/chart" uri="{C3380CC4-5D6E-409C-BE32-E72D297353CC}">
              <c16:uniqueId val="{00000005-1E37-478D-BF01-5259A6F4C02E}"/>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Pivot'!$E$5:$E$13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7-1E37-478D-BF01-5259A6F4C02E}"/>
            </c:ext>
          </c:extLst>
        </c:ser>
        <c:dLbls>
          <c:showLegendKey val="0"/>
          <c:showVal val="0"/>
          <c:showCatName val="0"/>
          <c:showSerName val="0"/>
          <c:showPercent val="0"/>
          <c:showBubbleSize val="0"/>
        </c:dLbls>
        <c:gapWidth val="150"/>
        <c:overlap val="100"/>
        <c:axId val="154163375"/>
        <c:axId val="2095687391"/>
      </c:barChart>
      <c:catAx>
        <c:axId val="15416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87391"/>
        <c:crosses val="autoZero"/>
        <c:auto val="1"/>
        <c:lblAlgn val="ctr"/>
        <c:lblOffset val="100"/>
        <c:noMultiLvlLbl val="0"/>
      </c:catAx>
      <c:valAx>
        <c:axId val="209568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Pivot'!$B$3:$B$4</c:f>
              <c:strCache>
                <c:ptCount val="1"/>
                <c:pt idx="0">
                  <c:v>canceled</c:v>
                </c:pt>
              </c:strCache>
            </c:strRef>
          </c:tx>
          <c:spPr>
            <a:solidFill>
              <a:schemeClr val="accent1"/>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2D8-41E2-9B56-C16FB71F61BB}"/>
            </c:ext>
          </c:extLst>
        </c:ser>
        <c:ser>
          <c:idx val="1"/>
          <c:order val="1"/>
          <c:tx>
            <c:strRef>
              <c:f>'Sub-Category Pivot'!$C$3:$C$4</c:f>
              <c:strCache>
                <c:ptCount val="1"/>
                <c:pt idx="0">
                  <c:v>failed</c:v>
                </c:pt>
              </c:strCache>
            </c:strRef>
          </c:tx>
          <c:spPr>
            <a:solidFill>
              <a:schemeClr val="accent2"/>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2D8-41E2-9B56-C16FB71F61BB}"/>
            </c:ext>
          </c:extLst>
        </c:ser>
        <c:ser>
          <c:idx val="2"/>
          <c:order val="2"/>
          <c:tx>
            <c:strRef>
              <c:f>'Sub-Category Pivot'!$D$3:$D$4</c:f>
              <c:strCache>
                <c:ptCount val="1"/>
                <c:pt idx="0">
                  <c:v>live</c:v>
                </c:pt>
              </c:strCache>
            </c:strRef>
          </c:tx>
          <c:spPr>
            <a:solidFill>
              <a:schemeClr val="accent3"/>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2D8-41E2-9B56-C16FB71F61BB}"/>
            </c:ext>
          </c:extLst>
        </c:ser>
        <c:ser>
          <c:idx val="3"/>
          <c:order val="3"/>
          <c:tx>
            <c:strRef>
              <c:f>'Sub-Category Pivot'!$E$3:$E$4</c:f>
              <c:strCache>
                <c:ptCount val="1"/>
                <c:pt idx="0">
                  <c:v>successful</c:v>
                </c:pt>
              </c:strCache>
            </c:strRef>
          </c:tx>
          <c:spPr>
            <a:solidFill>
              <a:schemeClr val="accent4"/>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2D8-41E2-9B56-C16FB71F61BB}"/>
            </c:ext>
          </c:extLst>
        </c:ser>
        <c:dLbls>
          <c:showLegendKey val="0"/>
          <c:showVal val="0"/>
          <c:showCatName val="0"/>
          <c:showSerName val="0"/>
          <c:showPercent val="0"/>
          <c:showBubbleSize val="0"/>
        </c:dLbls>
        <c:gapWidth val="150"/>
        <c:overlap val="100"/>
        <c:axId val="1786604847"/>
        <c:axId val="2079499439"/>
      </c:barChart>
      <c:catAx>
        <c:axId val="178660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499439"/>
        <c:crosses val="autoZero"/>
        <c:auto val="1"/>
        <c:lblAlgn val="ctr"/>
        <c:lblOffset val="100"/>
        <c:noMultiLvlLbl val="0"/>
      </c:catAx>
      <c:valAx>
        <c:axId val="2079499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60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[StarterBook.xlsx]Years Pivot!PivotTable3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 Pivot'!$B$4:$B$5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539-47C3-B1CD-DE3E950E1F4D}"/>
            </c:ext>
          </c:extLst>
        </c:ser>
        <c:ser>
          <c:idx val="1"/>
          <c:order val="1"/>
          <c:tx>
            <c:strRef>
              <c:f>'Years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7539-47C3-B1CD-DE3E950E1F4D}"/>
            </c:ext>
          </c:extLst>
        </c:ser>
        <c:ser>
          <c:idx val="2"/>
          <c:order val="2"/>
          <c:tx>
            <c:strRef>
              <c:f>'Years Pivot'!$D$4:$D$5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7539-47C3-B1CD-DE3E950E1F4D}"/>
            </c:ext>
          </c:extLst>
        </c:ser>
        <c:ser>
          <c:idx val="3"/>
          <c:order val="3"/>
          <c:tx>
            <c:strRef>
              <c:f>'Years Pivot'!$E$4:$E$5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7539-47C3-B1CD-DE3E950E1F4D}"/>
            </c:ext>
          </c:extLst>
        </c:ser>
        <c:dLbls>
          <c:showLegendKey val="0"/>
          <c:showVal val="0"/>
          <c:showCatName val="0"/>
          <c:showSerName val="0"/>
          <c:showPercent val="0"/>
          <c:showBubbleSize val="0"/>
        </c:dLbls>
        <c:marker val="1"/>
        <c:smooth val="0"/>
        <c:axId val="2095692255"/>
        <c:axId val="330105935"/>
      </c:lineChart>
      <c:catAx>
        <c:axId val="209569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05935"/>
        <c:crosses val="autoZero"/>
        <c:auto val="1"/>
        <c:lblAlgn val="ctr"/>
        <c:lblOffset val="100"/>
        <c:noMultiLvlLbl val="0"/>
      </c:catAx>
      <c:valAx>
        <c:axId val="33010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9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350-4579-9D18-039DD80BCA46}"/>
            </c:ext>
          </c:extLst>
        </c:ser>
        <c:ser>
          <c:idx val="1"/>
          <c:order val="1"/>
          <c:tx>
            <c:v>Percentage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350-4579-9D18-039DD80BCA46}"/>
            </c:ext>
          </c:extLst>
        </c:ser>
        <c:ser>
          <c:idx val="2"/>
          <c:order val="2"/>
          <c:tx>
            <c:v>Percentage 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350-4579-9D18-039DD80BCA46}"/>
            </c:ext>
          </c:extLst>
        </c:ser>
        <c:dLbls>
          <c:showLegendKey val="0"/>
          <c:showVal val="0"/>
          <c:showCatName val="0"/>
          <c:showSerName val="0"/>
          <c:showPercent val="0"/>
          <c:showBubbleSize val="0"/>
        </c:dLbls>
        <c:smooth val="0"/>
        <c:axId val="497225791"/>
        <c:axId val="812295167"/>
      </c:lineChart>
      <c:catAx>
        <c:axId val="497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95167"/>
        <c:crosses val="autoZero"/>
        <c:auto val="1"/>
        <c:lblAlgn val="ctr"/>
        <c:lblOffset val="100"/>
        <c:noMultiLvlLbl val="0"/>
      </c:catAx>
      <c:valAx>
        <c:axId val="81229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426720</xdr:colOff>
      <xdr:row>0</xdr:row>
      <xdr:rowOff>171450</xdr:rowOff>
    </xdr:from>
    <xdr:to>
      <xdr:col>12</xdr:col>
      <xdr:colOff>22860</xdr:colOff>
      <xdr:row>18</xdr:row>
      <xdr:rowOff>175260</xdr:rowOff>
    </xdr:to>
    <xdr:graphicFrame macro="">
      <xdr:nvGraphicFramePr>
        <xdr:cNvPr id="2" name="Chart 1">
          <a:extLst>
            <a:ext uri="{FF2B5EF4-FFF2-40B4-BE49-F238E27FC236}">
              <a16:creationId xmlns:a16="http://schemas.microsoft.com/office/drawing/2014/main" id="{9A310E27-954F-42EE-B3A4-27CEDB6A8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0</xdr:row>
      <xdr:rowOff>179070</xdr:rowOff>
    </xdr:from>
    <xdr:to>
      <xdr:col>24</xdr:col>
      <xdr:colOff>266700</xdr:colOff>
      <xdr:row>31</xdr:row>
      <xdr:rowOff>22860</xdr:rowOff>
    </xdr:to>
    <xdr:graphicFrame macro="">
      <xdr:nvGraphicFramePr>
        <xdr:cNvPr id="2" name="Chart 1">
          <a:extLst>
            <a:ext uri="{FF2B5EF4-FFF2-40B4-BE49-F238E27FC236}">
              <a16:creationId xmlns:a16="http://schemas.microsoft.com/office/drawing/2014/main" id="{3C07C625-9246-46E4-8DAE-F91A07093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601980</xdr:colOff>
      <xdr:row>1</xdr:row>
      <xdr:rowOff>11430</xdr:rowOff>
    </xdr:from>
    <xdr:to>
      <xdr:col>17</xdr:col>
      <xdr:colOff>7620</xdr:colOff>
      <xdr:row>22</xdr:row>
      <xdr:rowOff>15240</xdr:rowOff>
    </xdr:to>
    <xdr:graphicFrame macro="">
      <xdr:nvGraphicFramePr>
        <xdr:cNvPr id="2" name="Chart 1">
          <a:extLst>
            <a:ext uri="{FF2B5EF4-FFF2-40B4-BE49-F238E27FC236}">
              <a16:creationId xmlns:a16="http://schemas.microsoft.com/office/drawing/2014/main" id="{D365D60F-2F75-440C-B4D7-7186607F5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167640</xdr:colOff>
      <xdr:row>14</xdr:row>
      <xdr:rowOff>175260</xdr:rowOff>
    </xdr:from>
    <xdr:to>
      <xdr:col>10</xdr:col>
      <xdr:colOff>426720</xdr:colOff>
      <xdr:row>33</xdr:row>
      <xdr:rowOff>175260</xdr:rowOff>
    </xdr:to>
    <xdr:graphicFrame macro="">
      <xdr:nvGraphicFramePr>
        <xdr:cNvPr id="4" name="Chart 3">
          <a:extLst>
            <a:ext uri="{FF2B5EF4-FFF2-40B4-BE49-F238E27FC236}">
              <a16:creationId xmlns:a16="http://schemas.microsoft.com/office/drawing/2014/main" id="{697DF3EF-0A9A-4C1D-B0EC-C21AFE15D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dney Harkins" refreshedDate="44085.496256018516" createdVersion="6" refreshedVersion="6" minRefreshableVersion="3" recordCount="4114" xr:uid="{C6D91094-77DB-4DBC-940F-B46AAB074085}">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dney Harkins" refreshedDate="44085.524119444446" createdVersion="6" refreshedVersion="6" minRefreshableVersion="3" recordCount="4114" xr:uid="{5D644C4D-CE69-4471-96F0-A5DABC999B9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n v="136.85882352941178"/>
    <n v="63.917582417582416"/>
    <x v="0"/>
    <x v="0"/>
  </r>
  <r>
    <n v="1"/>
    <s v="FannibalFest Fan Convention"/>
    <s v="A Hannibal TV Show Fan Convention and Art Collective"/>
    <x v="1"/>
    <x v="1"/>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x v="2"/>
    <x v="2"/>
    <x v="0"/>
    <x v="1"/>
    <s v="GBP"/>
    <n v="1455555083"/>
    <n v="1454691083"/>
    <b v="0"/>
    <n v="35"/>
    <b v="1"/>
    <s v="film &amp; video/television"/>
    <n v="105"/>
    <n v="15"/>
    <x v="0"/>
    <x v="0"/>
  </r>
  <r>
    <n v="3"/>
    <s v="Unsure/Positive: A Dramedy Series About Life with HIV"/>
    <s v="We already produced the *very* beginning of this story. Help us to see it through?"/>
    <x v="3"/>
    <x v="3"/>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x v="4"/>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x v="6"/>
    <x v="6"/>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n v="101.22222222222221"/>
    <n v="159.82456140350877"/>
    <x v="0"/>
    <x v="0"/>
  </r>
  <r>
    <n v="8"/>
    <s v="Sizzling in the Kitchen Flynn Style"/>
    <s v="Help us raise the funds to film our pilot episode!"/>
    <x v="8"/>
    <x v="8"/>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x v="11"/>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x v="11"/>
    <x v="12"/>
    <x v="0"/>
    <x v="0"/>
    <s v="USD"/>
    <n v="1405479600"/>
    <n v="1401642425"/>
    <b v="0"/>
    <n v="827"/>
    <b v="1"/>
    <s v="film &amp; video/television"/>
    <n v="165.29333333333335"/>
    <n v="59.961305925030231"/>
    <x v="0"/>
    <x v="0"/>
  </r>
  <r>
    <n v="13"/>
    <s v="Can't Go Home"/>
    <s v="A travel series hosted by touring musicians that profiles a different American city in each episode."/>
    <x v="8"/>
    <x v="13"/>
    <x v="0"/>
    <x v="0"/>
    <s v="USD"/>
    <n v="1466713620"/>
    <n v="1463588109"/>
    <b v="0"/>
    <n v="51"/>
    <b v="1"/>
    <s v="film &amp; video/television"/>
    <n v="159.97142857142856"/>
    <n v="109.78431372549019"/>
    <x v="0"/>
    <x v="0"/>
  </r>
  <r>
    <n v="14"/>
    <s v="3010 | Sci-fi Series"/>
    <s v="A highly charged post apocalyptic sci fi series that pulls no punches!"/>
    <x v="12"/>
    <x v="14"/>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x v="15"/>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x v="16"/>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x v="17"/>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x v="18"/>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x v="16"/>
    <x v="19"/>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x v="13"/>
    <x v="20"/>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n v="109.13513513513513"/>
    <n v="199.9009900990099"/>
    <x v="0"/>
    <x v="0"/>
  </r>
  <r>
    <n v="22"/>
    <s v="CREATURES OF HABIT!"/>
    <s v="Meet Gary, and Troy: Two unlikely friends that investigate &quot;strange phenomenon&quot;."/>
    <x v="18"/>
    <x v="22"/>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x v="23"/>
    <x v="0"/>
    <x v="0"/>
    <s v="USD"/>
    <n v="1430407200"/>
    <n v="1428086501"/>
    <b v="0"/>
    <n v="23"/>
    <b v="1"/>
    <s v="film &amp; video/television"/>
    <n v="118.5"/>
    <n v="103.04347826086956"/>
    <x v="0"/>
    <x v="0"/>
  </r>
  <r>
    <n v="24"/>
    <s v="Bring STL Up Late to TV"/>
    <s v="STL Up Late is a weekly late night comedy talk show for St. Louis television."/>
    <x v="19"/>
    <x v="24"/>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x v="21"/>
    <x v="26"/>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x v="22"/>
    <x v="27"/>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x v="28"/>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x v="29"/>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x v="30"/>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x v="31"/>
    <x v="0"/>
    <x v="0"/>
    <s v="USD"/>
    <n v="1453748434"/>
    <n v="1452193234"/>
    <b v="0"/>
    <n v="1"/>
    <b v="1"/>
    <s v="film &amp; video/television"/>
    <n v="100"/>
    <n v="13"/>
    <x v="0"/>
    <x v="0"/>
  </r>
  <r>
    <n v="32"/>
    <s v="Over &amp; Out"/>
    <s v="Approaching a milestone birthday, Gail abandons her group of yuppie stay-at-home mom friends for the vibrant and rowdy gay community."/>
    <x v="25"/>
    <x v="32"/>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x v="33"/>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x v="27"/>
    <x v="34"/>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x v="35"/>
    <x v="0"/>
    <x v="0"/>
    <s v="USD"/>
    <n v="1430179200"/>
    <n v="1428130814"/>
    <b v="0"/>
    <n v="28"/>
    <b v="1"/>
    <s v="film &amp; video/television"/>
    <n v="166.5"/>
    <n v="59.464285714285715"/>
    <x v="0"/>
    <x v="0"/>
  </r>
  <r>
    <n v="36"/>
    <s v="THE LISTENING BOX"/>
    <s v="A modern day priest makes an unusual discovery, setting off a chain of events."/>
    <x v="12"/>
    <x v="36"/>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x v="3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x v="38"/>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x v="39"/>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x v="13"/>
    <x v="40"/>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x v="41"/>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x v="32"/>
    <x v="42"/>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x v="13"/>
    <x v="41"/>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x v="10"/>
    <x v="44"/>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x v="33"/>
    <x v="45"/>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x v="46"/>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x v="13"/>
    <x v="47"/>
    <x v="0"/>
    <x v="1"/>
    <s v="GBP"/>
    <n v="1425211200"/>
    <n v="1422534260"/>
    <b v="0"/>
    <n v="38"/>
    <b v="1"/>
    <s v="film &amp; video/television"/>
    <n v="107.94999999999999"/>
    <n v="56.815789473684212"/>
    <x v="0"/>
    <x v="0"/>
  </r>
  <r>
    <n v="49"/>
    <s v="Driving Jersey - Season Five"/>
    <s v="Driving Jersey is real people telling real stories."/>
    <x v="14"/>
    <x v="48"/>
    <x v="0"/>
    <x v="0"/>
    <s v="USD"/>
    <n v="1445660045"/>
    <n v="1443068045"/>
    <b v="0"/>
    <n v="87"/>
    <b v="1"/>
    <s v="film &amp; video/television"/>
    <n v="100"/>
    <n v="137.93103448275863"/>
    <x v="0"/>
    <x v="0"/>
  </r>
  <r>
    <n v="50"/>
    <s v="The Love Lounge"/>
    <s v="A brand new dating show which helps one lucky lady find her Mr Right with difficult decisions to make along the way."/>
    <x v="20"/>
    <x v="49"/>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x v="34"/>
    <x v="50"/>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x v="3"/>
    <x v="51"/>
    <x v="0"/>
    <x v="0"/>
    <s v="USD"/>
    <n v="1405615846"/>
    <n v="1403023846"/>
    <b v="0"/>
    <n v="52"/>
    <b v="1"/>
    <s v="film &amp; video/television"/>
    <n v="116.21"/>
    <n v="223.48076923076923"/>
    <x v="0"/>
    <x v="0"/>
  </r>
  <r>
    <n v="53"/>
    <s v="Rolling out Vegan Mashup's Season 2"/>
    <s v="Delicious TV's Vegan Mashup launching season two on public television"/>
    <x v="9"/>
    <x v="52"/>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x v="53"/>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x v="54"/>
    <x v="0"/>
    <x v="0"/>
    <s v="USD"/>
    <n v="1464390916"/>
    <n v="1462576516"/>
    <b v="0"/>
    <n v="86"/>
    <b v="1"/>
    <s v="film &amp; video/television"/>
    <n v="128.95348837209301"/>
    <n v="128.95348837209303"/>
    <x v="0"/>
    <x v="0"/>
  </r>
  <r>
    <n v="56"/>
    <s v="Voxwomen Cycling Show"/>
    <s v="We want to see more women's cycling on TV - and we need your help to make it happen!"/>
    <x v="6"/>
    <x v="55"/>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n v="101.89999999999999"/>
    <n v="221.52173913043478"/>
    <x v="0"/>
    <x v="0"/>
  </r>
  <r>
    <n v="58"/>
    <s v="Gloaming"/>
    <s v="Alex thought he knew how the world worked. You live, you die and it's over. He was very, very wrong."/>
    <x v="3"/>
    <x v="57"/>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x v="22"/>
    <x v="58"/>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x v="59"/>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x v="60"/>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x v="61"/>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x v="62"/>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x v="63"/>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x v="64"/>
    <x v="0"/>
    <x v="5"/>
    <s v="CAD"/>
    <n v="1407736740"/>
    <n v="1405453354"/>
    <b v="0"/>
    <n v="57"/>
    <b v="1"/>
    <s v="film &amp; video/shorts"/>
    <n v="107.52857142857141"/>
    <n v="132.05263157894737"/>
    <x v="0"/>
    <x v="1"/>
  </r>
  <r>
    <n v="66"/>
    <s v="A Stagnant Fever: Short Film"/>
    <s v="A dark comedy set in the '60s about clinical depression and one night stands."/>
    <x v="13"/>
    <x v="65"/>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x v="13"/>
    <x v="66"/>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x v="20"/>
    <x v="67"/>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x v="68"/>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x v="69"/>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x v="71"/>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x v="2"/>
    <x v="73"/>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x v="74"/>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x v="43"/>
    <x v="75"/>
    <x v="0"/>
    <x v="0"/>
    <s v="USD"/>
    <n v="1325007358"/>
    <n v="1319819758"/>
    <b v="0"/>
    <n v="15"/>
    <b v="1"/>
    <s v="film &amp; video/shorts"/>
    <n v="153.33333333333334"/>
    <n v="30.666666666666668"/>
    <x v="0"/>
    <x v="1"/>
  </r>
  <r>
    <n v="77"/>
    <s v="Jonah and the Crab"/>
    <s v="A short film about a boy searching for companionship in a hermit crab he finds on the beach."/>
    <x v="44"/>
    <x v="76"/>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n v="2702"/>
    <n v="38.6"/>
    <x v="0"/>
    <x v="1"/>
  </r>
  <r>
    <n v="79"/>
    <s v="Japanese/International Short Film &quot;Mtn.&quot;"/>
    <s v="A short film about life, achieving your dreams, and overcoming hardship. We all have our mountain to climb."/>
    <x v="46"/>
    <x v="78"/>
    <x v="0"/>
    <x v="1"/>
    <s v="GBP"/>
    <n v="1398451093"/>
    <n v="1395859093"/>
    <b v="0"/>
    <n v="41"/>
    <b v="1"/>
    <s v="film &amp; video/shorts"/>
    <n v="127"/>
    <n v="40.268292682926827"/>
    <x v="0"/>
    <x v="1"/>
  </r>
  <r>
    <n v="80"/>
    <s v="Swingers Anonymous"/>
    <s v="What would you do if you ended up at a swingers party with two dead bodies and $20,000 in drug money?"/>
    <x v="14"/>
    <x v="79"/>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x v="80"/>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x v="81"/>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x v="82"/>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x v="83"/>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x v="38"/>
    <x v="84"/>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x v="85"/>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x v="86"/>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x v="8"/>
    <x v="87"/>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x v="88"/>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x v="2"/>
    <x v="89"/>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x v="10"/>
    <x v="9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x v="91"/>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x v="15"/>
    <x v="93"/>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n v="106.25"/>
    <n v="53.125"/>
    <x v="0"/>
    <x v="1"/>
  </r>
  <r>
    <n v="98"/>
    <s v="CUT OUT"/>
    <s v="&quot;Cut Out&quot; tells the story of a young woman who befriends a neighborhood teen and finds herself involved with gang violence."/>
    <x v="50"/>
    <x v="95"/>
    <x v="0"/>
    <x v="0"/>
    <s v="USD"/>
    <n v="1354923000"/>
    <n v="1351796674"/>
    <b v="0"/>
    <n v="60"/>
    <b v="1"/>
    <s v="film &amp; video/shorts"/>
    <n v="106.25"/>
    <n v="56.666666666666664"/>
    <x v="0"/>
    <x v="1"/>
  </r>
  <r>
    <n v="99"/>
    <s v="BEAT: An Original Short Film"/>
    <s v="A feminist tale of two girls finally giving a &quot;Nice Guy&quot; what he truly deserves. Also, dancing!"/>
    <x v="15"/>
    <x v="96"/>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x v="10"/>
    <x v="97"/>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x v="8"/>
    <x v="98"/>
    <x v="0"/>
    <x v="0"/>
    <s v="USD"/>
    <n v="1359052710"/>
    <n v="1356979110"/>
    <b v="0"/>
    <n v="35"/>
    <b v="1"/>
    <s v="film &amp; video/shorts"/>
    <n v="100"/>
    <n v="100"/>
    <x v="0"/>
    <x v="1"/>
  </r>
  <r>
    <n v="102"/>
    <s v="Dear God No!"/>
    <s v="A gang of outlaw bikers pull a home invasion on a disgraced Anthropologist hiding a secret locked in his cabin basement."/>
    <x v="12"/>
    <x v="99"/>
    <x v="0"/>
    <x v="0"/>
    <s v="USD"/>
    <n v="1293073733"/>
    <n v="1290481733"/>
    <b v="0"/>
    <n v="65"/>
    <b v="1"/>
    <s v="film &amp; video/shorts"/>
    <n v="127.75000000000001"/>
    <n v="117.92307692307692"/>
    <x v="0"/>
    <x v="1"/>
  </r>
  <r>
    <n v="103"/>
    <s v="I'M TWENTY SOMETHING"/>
    <s v="Three friends in their twenties are trying to do the impossible - have fun on a casual Friday night."/>
    <x v="46"/>
    <x v="100"/>
    <x v="0"/>
    <x v="1"/>
    <s v="GBP"/>
    <n v="1394220030"/>
    <n v="1392232830"/>
    <b v="0"/>
    <n v="49"/>
    <b v="1"/>
    <s v="film &amp; video/shorts"/>
    <n v="105.15384615384616"/>
    <n v="27.897959183673468"/>
    <x v="0"/>
    <x v="1"/>
  </r>
  <r>
    <n v="104"/>
    <s v="Good 'Ol Trumpet"/>
    <s v="UCF short film about an old man, his love for music, and his misplaced trumpet.  "/>
    <x v="2"/>
    <x v="49"/>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x v="41"/>
    <x v="101"/>
    <x v="0"/>
    <x v="0"/>
    <s v="USD"/>
    <n v="1463184000"/>
    <n v="1461605020"/>
    <b v="0"/>
    <n v="60"/>
    <b v="1"/>
    <s v="film &amp; video/shorts"/>
    <n v="107.40909090909089"/>
    <n v="39.383333333333333"/>
    <x v="0"/>
    <x v="1"/>
  </r>
  <r>
    <n v="106"/>
    <s v="LOST WEEKEND"/>
    <s v="A Boy. A Girl. A Car. A Serial Killer."/>
    <x v="10"/>
    <x v="102"/>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x v="15"/>
    <x v="29"/>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x v="28"/>
    <x v="104"/>
    <x v="0"/>
    <x v="0"/>
    <s v="USD"/>
    <n v="1298680630"/>
    <n v="1296088630"/>
    <b v="0"/>
    <n v="47"/>
    <b v="1"/>
    <s v="film &amp; video/shorts"/>
    <n v="219.49999999999997"/>
    <n v="46.702127659574465"/>
    <x v="0"/>
    <x v="1"/>
  </r>
  <r>
    <n v="110"/>
    <s v="Earlids"/>
    <s v="Lee, an awkward teenager with sound-blocking earlids, must confront his self-isolation after a girl moves in next door."/>
    <x v="46"/>
    <x v="105"/>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x v="106"/>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x v="107"/>
    <x v="0"/>
    <x v="0"/>
    <s v="USD"/>
    <n v="1397354400"/>
    <n v="1395277318"/>
    <b v="0"/>
    <n v="81"/>
    <b v="1"/>
    <s v="film &amp; video/shorts"/>
    <n v="104"/>
    <n v="64.197530864197532"/>
    <x v="0"/>
    <x v="1"/>
  </r>
  <r>
    <n v="113"/>
    <s v="&quot;The First Day&quot; by Julia Othmer- Music Video"/>
    <s v="A living memorial for all those dealing with trauma, grief and loss."/>
    <x v="10"/>
    <x v="108"/>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x v="109"/>
    <x v="0"/>
    <x v="0"/>
    <s v="USD"/>
    <n v="1326436488"/>
    <n v="1321252488"/>
    <b v="0"/>
    <n v="35"/>
    <b v="1"/>
    <s v="film &amp; video/shorts"/>
    <n v="103.33333333333334"/>
    <n v="88.571428571428569"/>
    <x v="0"/>
    <x v="1"/>
  </r>
  <r>
    <n v="115"/>
    <s v="The World's Greatest Lover"/>
    <s v="Never judge a book (or a lover) by their cover."/>
    <x v="52"/>
    <x v="110"/>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x v="8"/>
    <x v="111"/>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n v="100.49377777777779"/>
    <n v="167.48962962962963"/>
    <x v="0"/>
    <x v="1"/>
  </r>
  <r>
    <n v="118"/>
    <s v="DENOUNCED - A Short Film"/>
    <s v="When a ruthless hit-man is 'denounced' from the mafia, his old enemies declare war."/>
    <x v="10"/>
    <x v="113"/>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x v="115"/>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x v="9"/>
    <x v="116"/>
    <x v="1"/>
    <x v="0"/>
    <s v="USD"/>
    <n v="1429352160"/>
    <n v="1427993710"/>
    <b v="0"/>
    <n v="1"/>
    <b v="0"/>
    <s v="film &amp; video/science fiction"/>
    <n v="3.3333333333333333E-2"/>
    <n v="1"/>
    <x v="0"/>
    <x v="2"/>
  </r>
  <r>
    <n v="122"/>
    <s v="The Time Jumper (Canceled)"/>
    <s v="My ambition for this knows no bounds.  Seeing Sephoria in a live-action is a dream of mine."/>
    <x v="55"/>
    <x v="117"/>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x v="23"/>
    <x v="117"/>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x v="6"/>
    <x v="121"/>
    <x v="1"/>
    <x v="0"/>
    <s v="USD"/>
    <n v="1428069541"/>
    <n v="1425481141"/>
    <b v="0"/>
    <n v="4"/>
    <b v="0"/>
    <s v="film &amp; video/science fiction"/>
    <n v="2.375"/>
    <n v="47.5"/>
    <x v="0"/>
    <x v="2"/>
  </r>
  <r>
    <n v="128"/>
    <s v="Ralphi3 (Canceled)"/>
    <s v="A Science Fiction film filled with entertainment and Excitement"/>
    <x v="57"/>
    <x v="122"/>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x v="22"/>
    <x v="117"/>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x v="117"/>
    <x v="1"/>
    <x v="1"/>
    <s v="GBP"/>
    <n v="1402949760"/>
    <n v="1400536692"/>
    <b v="0"/>
    <n v="0"/>
    <b v="0"/>
    <s v="film &amp; video/science fiction"/>
    <n v="0"/>
    <e v="#DIV/0!"/>
    <x v="0"/>
    <x v="2"/>
  </r>
  <r>
    <n v="131"/>
    <s v="I (Canceled)"/>
    <s v="I"/>
    <x v="38"/>
    <x v="117"/>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x v="58"/>
    <x v="123"/>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x v="59"/>
    <x v="117"/>
    <x v="1"/>
    <x v="0"/>
    <s v="USD"/>
    <n v="1464715860"/>
    <n v="1462130584"/>
    <b v="0"/>
    <n v="0"/>
    <b v="0"/>
    <s v="film &amp; video/science fiction"/>
    <n v="0"/>
    <e v="#DIV/0!"/>
    <x v="0"/>
    <x v="2"/>
  </r>
  <r>
    <n v="134"/>
    <s v="MARLEY'S GHOST (AMBASSADORS OF STEAM) (Canceled)"/>
    <s v="steampunk  remake of &quot;a Christmas carol&quot;"/>
    <x v="10"/>
    <x v="117"/>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x v="9"/>
    <x v="117"/>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x v="117"/>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x v="2"/>
    <x v="83"/>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x v="61"/>
    <x v="117"/>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x v="9"/>
    <x v="115"/>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x v="37"/>
    <x v="12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x v="22"/>
    <x v="129"/>
    <x v="1"/>
    <x v="0"/>
    <s v="USD"/>
    <n v="1484698998"/>
    <n v="1479514998"/>
    <b v="0"/>
    <n v="3"/>
    <b v="0"/>
    <s v="film &amp; video/science fiction"/>
    <n v="0.57499999999999996"/>
    <n v="38.333333333333336"/>
    <x v="0"/>
    <x v="2"/>
  </r>
  <r>
    <n v="147"/>
    <s v="Consumed (Static Air) (Canceled)"/>
    <s v="Film makers catch live footage beyond their wildest dreams."/>
    <x v="39"/>
    <x v="117"/>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x v="13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x v="3"/>
    <x v="131"/>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x v="64"/>
    <x v="13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n v="5.5999999999999994E-2"/>
    <n v="28"/>
    <x v="0"/>
    <x v="2"/>
  </r>
  <r>
    <n v="152"/>
    <s v="The Great Dark (Canceled)"/>
    <s v="The Great Dark is a journey through the unimaginable...and un foreseeable..."/>
    <x v="66"/>
    <x v="134"/>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x v="63"/>
    <x v="135"/>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x v="15"/>
    <x v="13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x v="67"/>
    <x v="136"/>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x v="19"/>
    <x v="137"/>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x v="68"/>
    <x v="13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x v="10"/>
    <x v="117"/>
    <x v="2"/>
    <x v="0"/>
    <s v="USD"/>
    <n v="1439675691"/>
    <n v="1434491691"/>
    <b v="0"/>
    <n v="0"/>
    <b v="0"/>
    <s v="film &amp; video/drama"/>
    <n v="0"/>
    <e v="#DIV/0!"/>
    <x v="0"/>
    <x v="3"/>
  </r>
  <r>
    <n v="161"/>
    <s v="Midway: The Turning Point"/>
    <s v="Step 1 (script editing) to produce a dramatic film about the air/sea battle of WWII that turned the tide of victory for the US."/>
    <x v="63"/>
    <x v="139"/>
    <x v="2"/>
    <x v="0"/>
    <s v="USD"/>
    <n v="1404318595"/>
    <n v="1401726595"/>
    <b v="0"/>
    <n v="1"/>
    <b v="0"/>
    <s v="film &amp; video/drama"/>
    <n v="0.01"/>
    <n v="5"/>
    <x v="0"/>
    <x v="3"/>
  </r>
  <r>
    <n v="162"/>
    <s v="See It My Way"/>
    <s v="This film follows a young man who has had only a troubled family life. He turns to all the wrong things and life falls apart."/>
    <x v="70"/>
    <x v="140"/>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x v="71"/>
    <x v="117"/>
    <x v="2"/>
    <x v="0"/>
    <s v="USD"/>
    <n v="1443657600"/>
    <n v="1440716654"/>
    <b v="0"/>
    <n v="0"/>
    <b v="0"/>
    <s v="film &amp; video/drama"/>
    <n v="0"/>
    <e v="#DIV/0!"/>
    <x v="0"/>
    <x v="3"/>
  </r>
  <r>
    <n v="164"/>
    <s v="Angelix"/>
    <s v="Two cousins are caught up in the private war between warrior class angels and demons. You may be caught up too and not realize it yet."/>
    <x v="72"/>
    <x v="141"/>
    <x v="2"/>
    <x v="0"/>
    <s v="USD"/>
    <n v="1411150701"/>
    <n v="1405966701"/>
    <b v="0"/>
    <n v="7"/>
    <b v="0"/>
    <s v="film &amp; video/drama"/>
    <n v="0.53333333333333333"/>
    <n v="91.428571428571431"/>
    <x v="0"/>
    <x v="3"/>
  </r>
  <r>
    <n v="165"/>
    <s v="NET"/>
    <s v="A teacher. A boy. The beach and a heatwave that drove them all insane."/>
    <x v="73"/>
    <x v="117"/>
    <x v="2"/>
    <x v="1"/>
    <s v="GBP"/>
    <n v="1452613724"/>
    <n v="1450021724"/>
    <b v="0"/>
    <n v="0"/>
    <b v="0"/>
    <s v="film &amp; video/drama"/>
    <n v="0"/>
    <e v="#DIV/0!"/>
    <x v="0"/>
    <x v="3"/>
  </r>
  <r>
    <n v="166"/>
    <s v="Pressure"/>
    <s v="A young teen makes a bad decision after joining gang and the film expresses his choices that led him to that point."/>
    <x v="10"/>
    <x v="142"/>
    <x v="2"/>
    <x v="0"/>
    <s v="USD"/>
    <n v="1484531362"/>
    <n v="1481939362"/>
    <b v="0"/>
    <n v="1"/>
    <b v="0"/>
    <s v="film &amp; video/drama"/>
    <n v="60"/>
    <n v="3000"/>
    <x v="0"/>
    <x v="3"/>
  </r>
  <r>
    <n v="167"/>
    <s v="Past"/>
    <s v="A young man experiences a tragedy and has the opportunity to go back and learn from his mistakes and find out his true self."/>
    <x v="74"/>
    <x v="143"/>
    <x v="2"/>
    <x v="0"/>
    <s v="USD"/>
    <n v="1438726535"/>
    <n v="1433542535"/>
    <b v="0"/>
    <n v="2"/>
    <b v="0"/>
    <s v="film &amp; video/drama"/>
    <n v="0.01"/>
    <n v="5.5"/>
    <x v="0"/>
    <x v="3"/>
  </r>
  <r>
    <n v="168"/>
    <s v="Moving On"/>
    <s v="A homeless Gulf War 2 vet, and Congressional Medal of Honor recipient fights for his sanity on the mean streets of Albuquerque."/>
    <x v="6"/>
    <x v="144"/>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x v="30"/>
    <x v="145"/>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x v="3"/>
    <x v="144"/>
    <x v="2"/>
    <x v="0"/>
    <s v="USD"/>
    <n v="1440912480"/>
    <n v="1438385283"/>
    <b v="0"/>
    <n v="10"/>
    <b v="0"/>
    <s v="film &amp; video/drama"/>
    <n v="3.25"/>
    <n v="32.5"/>
    <x v="0"/>
    <x v="3"/>
  </r>
  <r>
    <n v="171"/>
    <s v="IRL: Gamers Unite"/>
    <s v="Team Mayhem, a local small town gang of gamers who are enlisted   to save the world from the new great evil known as Prowler."/>
    <x v="63"/>
    <x v="116"/>
    <x v="2"/>
    <x v="0"/>
    <s v="USD"/>
    <n v="1470975614"/>
    <n v="1465791614"/>
    <b v="0"/>
    <n v="1"/>
    <b v="0"/>
    <s v="film &amp; video/drama"/>
    <n v="2E-3"/>
    <n v="1"/>
    <x v="0"/>
    <x v="3"/>
  </r>
  <r>
    <n v="172"/>
    <s v="The Blind Dolphin Story"/>
    <s v="A short film on the rarest mammal and the second most endangered freshwater river dolphin, in Pakistan."/>
    <x v="75"/>
    <x v="117"/>
    <x v="2"/>
    <x v="0"/>
    <s v="USD"/>
    <n v="1426753723"/>
    <n v="1423733323"/>
    <b v="0"/>
    <n v="0"/>
    <b v="0"/>
    <s v="film &amp; video/drama"/>
    <n v="0"/>
    <e v="#DIV/0!"/>
    <x v="0"/>
    <x v="3"/>
  </r>
  <r>
    <n v="173"/>
    <s v="7 Sins"/>
    <s v="This is a film inspired by Quentin Tarantino, I want to make a film thats entertaining yet gritty. 7 Sins is in pre-production."/>
    <x v="76"/>
    <x v="117"/>
    <x v="2"/>
    <x v="1"/>
    <s v="GBP"/>
    <n v="1425131108"/>
    <n v="1422539108"/>
    <b v="0"/>
    <n v="0"/>
    <b v="0"/>
    <s v="film &amp; video/drama"/>
    <n v="0"/>
    <e v="#DIV/0!"/>
    <x v="0"/>
    <x v="3"/>
  </r>
  <r>
    <n v="174"/>
    <s v="I Am Forgotten"/>
    <s v="An international short film project. It is about loneliness, wich is caused by the current compulsion to check your Facebook every day."/>
    <x v="12"/>
    <x v="117"/>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x v="146"/>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x v="15"/>
    <x v="117"/>
    <x v="2"/>
    <x v="0"/>
    <s v="USD"/>
    <n v="1438803999"/>
    <n v="1436211999"/>
    <b v="0"/>
    <n v="0"/>
    <b v="0"/>
    <s v="film &amp; video/drama"/>
    <n v="0"/>
    <e v="#DIV/0!"/>
    <x v="0"/>
    <x v="3"/>
  </r>
  <r>
    <n v="177"/>
    <s v="The Good Samaritan"/>
    <s v="I'm making a modern day version of the bible story &quot; The Good Samaritan&quot;"/>
    <x v="52"/>
    <x v="147"/>
    <x v="2"/>
    <x v="0"/>
    <s v="USD"/>
    <n v="1427155726"/>
    <n v="1425690526"/>
    <b v="0"/>
    <n v="7"/>
    <b v="0"/>
    <s v="film &amp; video/drama"/>
    <n v="40"/>
    <n v="25.714285714285715"/>
    <x v="0"/>
    <x v="3"/>
  </r>
  <r>
    <n v="178"/>
    <s v="El viaje de LucÃ­a"/>
    <s v="El viaje de LucÃ­a es un largometraje de ficciÃ³n con temÃ¡tica sobre el cÃ¡ncer infantil."/>
    <x v="69"/>
    <x v="117"/>
    <x v="2"/>
    <x v="3"/>
    <s v="EUR"/>
    <n v="1448582145"/>
    <n v="1445986545"/>
    <b v="0"/>
    <n v="0"/>
    <b v="0"/>
    <s v="film &amp; video/drama"/>
    <n v="0"/>
    <e v="#DIV/0!"/>
    <x v="0"/>
    <x v="3"/>
  </r>
  <r>
    <n v="179"/>
    <s v="Sustain: A Film About Survival"/>
    <s v="A feature-length film about how three people survive in a diseased world."/>
    <x v="28"/>
    <x v="148"/>
    <x v="2"/>
    <x v="0"/>
    <s v="USD"/>
    <n v="1457056555"/>
    <n v="1454464555"/>
    <b v="0"/>
    <n v="2"/>
    <b v="0"/>
    <s v="film &amp; video/drama"/>
    <n v="20"/>
    <n v="100"/>
    <x v="0"/>
    <x v="3"/>
  </r>
  <r>
    <n v="180"/>
    <s v="The Rest of Us Mini-Series"/>
    <s v="The Rest of Us follows a survivor of an outbreak that nearly destroyed the earth as he travels to find some form of humanity."/>
    <x v="38"/>
    <x v="149"/>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x v="77"/>
    <x v="150"/>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x v="28"/>
    <x v="117"/>
    <x v="2"/>
    <x v="0"/>
    <s v="USD"/>
    <n v="1483748232"/>
    <n v="1481156232"/>
    <b v="0"/>
    <n v="0"/>
    <b v="0"/>
    <s v="film &amp; video/drama"/>
    <n v="0"/>
    <e v="#DIV/0!"/>
    <x v="0"/>
    <x v="3"/>
  </r>
  <r>
    <n v="183"/>
    <s v="Three Little Words"/>
    <s v="Don't kill me until I meet my Dad"/>
    <x v="78"/>
    <x v="151"/>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x v="15"/>
    <x v="152"/>
    <x v="2"/>
    <x v="5"/>
    <s v="CAD"/>
    <n v="1409543940"/>
    <n v="1404586762"/>
    <b v="0"/>
    <n v="2"/>
    <b v="0"/>
    <s v="film &amp; video/drama"/>
    <n v="3.4000000000000004"/>
    <n v="25.5"/>
    <x v="0"/>
    <x v="3"/>
  </r>
  <r>
    <n v="185"/>
    <s v="BLANK Short Movie"/>
    <s v="Love has no boundaries!"/>
    <x v="79"/>
    <x v="153"/>
    <x v="2"/>
    <x v="10"/>
    <s v="NOK"/>
    <n v="1471557139"/>
    <n v="1468965139"/>
    <b v="0"/>
    <n v="10"/>
    <b v="0"/>
    <s v="film &amp; video/drama"/>
    <n v="5.5"/>
    <n v="220"/>
    <x v="0"/>
    <x v="3"/>
  </r>
  <r>
    <n v="186"/>
    <s v="Feature Film: The Wolfes"/>
    <s v="My film is about a boy who discovers the truth about his fathers dissapearance through the dark secrets of his mothers past."/>
    <x v="10"/>
    <x v="117"/>
    <x v="2"/>
    <x v="0"/>
    <s v="USD"/>
    <n v="1488571200"/>
    <n v="1485977434"/>
    <b v="0"/>
    <n v="0"/>
    <b v="0"/>
    <s v="film &amp; video/drama"/>
    <n v="0"/>
    <e v="#DIV/0!"/>
    <x v="0"/>
    <x v="3"/>
  </r>
  <r>
    <n v="187"/>
    <s v="The Imbalanced Heart of a Symmetric Mind (film)"/>
    <s v="A young man suffering from a severe case of OCD embarks on a road trip to find peace of mind."/>
    <x v="10"/>
    <x v="25"/>
    <x v="2"/>
    <x v="0"/>
    <s v="USD"/>
    <n v="1437461940"/>
    <n v="1435383457"/>
    <b v="0"/>
    <n v="5"/>
    <b v="0"/>
    <s v="film &amp; video/drama"/>
    <n v="16"/>
    <n v="160"/>
    <x v="0"/>
    <x v="3"/>
  </r>
  <r>
    <n v="188"/>
    <s v="Mariano (A Screenplay)"/>
    <s v="Mariano Messini, an aspiring musician, indebted to the mafia must put his life on the line to escape their grasp and pursue his dream."/>
    <x v="15"/>
    <x v="117"/>
    <x v="2"/>
    <x v="0"/>
    <s v="USD"/>
    <n v="1409891015"/>
    <n v="1407299015"/>
    <b v="0"/>
    <n v="0"/>
    <b v="0"/>
    <s v="film &amp; video/drama"/>
    <n v="0"/>
    <e v="#DIV/0!"/>
    <x v="0"/>
    <x v="3"/>
  </r>
  <r>
    <n v="189"/>
    <s v="A GOOD MAN'S DECISION"/>
    <s v="Jack Barlow's wife and daughter shot in cold blood at a gun confiscation station in Texas, he sets out to save his family &amp; neighbors."/>
    <x v="69"/>
    <x v="154"/>
    <x v="2"/>
    <x v="0"/>
    <s v="USD"/>
    <n v="1472920477"/>
    <n v="1467736477"/>
    <b v="0"/>
    <n v="5"/>
    <b v="0"/>
    <s v="film &amp; video/drama"/>
    <n v="6.8999999999999992E-2"/>
    <n v="69"/>
    <x v="0"/>
    <x v="3"/>
  </r>
  <r>
    <n v="190"/>
    <s v="REGIONRAT, the movie"/>
    <s v="Because hope can be a 4 letter word"/>
    <x v="14"/>
    <x v="155"/>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x v="10"/>
    <x v="156"/>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n v="0"/>
    <e v="#DIV/0!"/>
    <x v="0"/>
    <x v="3"/>
  </r>
  <r>
    <n v="194"/>
    <s v="Desperation Short Film"/>
    <s v="Northern Irish Original Short Film based on the desperation of love and survival and taking a risk that may change everything."/>
    <x v="30"/>
    <x v="158"/>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n v="0"/>
    <e v="#DIV/0!"/>
    <x v="0"/>
    <x v="3"/>
  </r>
  <r>
    <n v="196"/>
    <s v="Thunder Under Control"/>
    <s v="A moving short film about a retired female boxer who develops a relationship with a young journalist who idolises her"/>
    <x v="8"/>
    <x v="159"/>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x v="30"/>
    <x v="160"/>
    <x v="2"/>
    <x v="1"/>
    <s v="GBP"/>
    <n v="1487365200"/>
    <n v="1483734100"/>
    <b v="0"/>
    <n v="8"/>
    <b v="0"/>
    <s v="film &amp; video/drama"/>
    <n v="10.48"/>
    <n v="32.75"/>
    <x v="0"/>
    <x v="3"/>
  </r>
  <r>
    <n v="198"/>
    <s v="Nine Lives"/>
    <s v="Nine Lives is a story of one woman's survival of EIGHT near deaths and her love for one man as an influence to fight for the NINTH."/>
    <x v="31"/>
    <x v="161"/>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n v="0"/>
    <e v="#DIV/0!"/>
    <x v="0"/>
    <x v="3"/>
  </r>
  <r>
    <n v="200"/>
    <s v="The Crossing Shore"/>
    <s v="A film dedicated to an AAF Pilot's struggle to survive behind enemy lines during WWII."/>
    <x v="12"/>
    <x v="162"/>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x v="81"/>
    <x v="163"/>
    <x v="2"/>
    <x v="0"/>
    <s v="USD"/>
    <n v="1423424329"/>
    <n v="1421696329"/>
    <b v="0"/>
    <n v="7"/>
    <b v="0"/>
    <s v="film &amp; video/drama"/>
    <n v="58.461538461538467"/>
    <n v="54.285714285714285"/>
    <x v="0"/>
    <x v="3"/>
  </r>
  <r>
    <n v="202"/>
    <s v="Modern Gangsters"/>
    <s v="new web series created by jonney terry"/>
    <x v="12"/>
    <x v="117"/>
    <x v="2"/>
    <x v="0"/>
    <s v="USD"/>
    <n v="1444337940"/>
    <n v="1441750564"/>
    <b v="0"/>
    <n v="0"/>
    <b v="0"/>
    <s v="film &amp; video/drama"/>
    <n v="0"/>
    <e v="#DIV/0!"/>
    <x v="0"/>
    <x v="3"/>
  </r>
  <r>
    <n v="203"/>
    <s v="TheM"/>
    <s v="We are aiming to make a Web Series based on Youth Culture and the misrepresentation of socially stereotyped people."/>
    <x v="30"/>
    <x v="164"/>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x v="82"/>
    <x v="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x v="6"/>
    <x v="166"/>
    <x v="2"/>
    <x v="0"/>
    <s v="USD"/>
    <n v="1444144222"/>
    <n v="1441120222"/>
    <b v="0"/>
    <n v="17"/>
    <b v="0"/>
    <s v="film &amp; video/drama"/>
    <n v="16.25"/>
    <n v="76.470588235294116"/>
    <x v="0"/>
    <x v="3"/>
  </r>
  <r>
    <n v="206"/>
    <s v="Blood Bond Movie Development"/>
    <s v="A love story featuring adoption,struggle,dysfunction,grace, healing, and restoration."/>
    <x v="83"/>
    <x v="117"/>
    <x v="2"/>
    <x v="0"/>
    <s v="USD"/>
    <n v="1470441983"/>
    <n v="1468627583"/>
    <b v="0"/>
    <n v="0"/>
    <b v="0"/>
    <s v="film &amp; video/drama"/>
    <n v="0"/>
    <e v="#DIV/0!"/>
    <x v="0"/>
    <x v="3"/>
  </r>
  <r>
    <n v="207"/>
    <s v="M39 - Action film / Drama"/>
    <s v="To avoid bankruptcy, Vincent, a passionate young entrepreneur embarks  on an illicit affair in order to save his dream business."/>
    <x v="32"/>
    <x v="167"/>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x v="63"/>
    <x v="117"/>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x v="117"/>
    <x v="2"/>
    <x v="0"/>
    <s v="USD"/>
    <n v="1436566135"/>
    <n v="1433974135"/>
    <b v="0"/>
    <n v="0"/>
    <b v="0"/>
    <s v="film &amp; video/drama"/>
    <n v="0"/>
    <e v="#DIV/0!"/>
    <x v="0"/>
    <x v="3"/>
  </r>
  <r>
    <n v="210"/>
    <s v="Like Son, Like Father"/>
    <s v="A tender short film about a young man who needs advice from  someone he had no intention of ever meeting, his biological father."/>
    <x v="14"/>
    <x v="168"/>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n v="44.6"/>
    <n v="185.83333333333334"/>
    <x v="0"/>
    <x v="3"/>
  </r>
  <r>
    <n v="212"/>
    <s v="The Ecstasy of Vengeance - Feature Length Film"/>
    <s v="This film is a fictional crime drama following the events of a heist that ended in bloodshed."/>
    <x v="84"/>
    <x v="116"/>
    <x v="2"/>
    <x v="0"/>
    <s v="USD"/>
    <n v="1460837320"/>
    <n v="1455656920"/>
    <b v="0"/>
    <n v="1"/>
    <b v="0"/>
    <s v="film &amp; video/drama"/>
    <n v="1.5873015873015872E-2"/>
    <n v="1"/>
    <x v="0"/>
    <x v="3"/>
  </r>
  <r>
    <n v="213"/>
    <s v="Hart Blvd. A feature film by Andrew Greve"/>
    <s v="A family dramedy about a grandfather  and grandson who are both on their path to redemption."/>
    <x v="63"/>
    <x v="17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x v="85"/>
    <x v="115"/>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x v="63"/>
    <x v="171"/>
    <x v="2"/>
    <x v="0"/>
    <s v="USD"/>
    <n v="1429740037"/>
    <n v="1425423637"/>
    <b v="0"/>
    <n v="84"/>
    <b v="0"/>
    <s v="film &amp; video/drama"/>
    <n v="55.698440000000005"/>
    <n v="331.53833333333336"/>
    <x v="0"/>
    <x v="3"/>
  </r>
  <r>
    <n v="217"/>
    <s v="Bitch"/>
    <s v="A roadmovie by paw"/>
    <x v="57"/>
    <x v="172"/>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x v="10"/>
    <x v="173"/>
    <x v="2"/>
    <x v="0"/>
    <s v="USD"/>
    <n v="1431702289"/>
    <n v="1426518289"/>
    <b v="0"/>
    <n v="1"/>
    <b v="0"/>
    <s v="film &amp; video/drama"/>
    <n v="2"/>
    <n v="100"/>
    <x v="0"/>
    <x v="3"/>
  </r>
  <r>
    <n v="219"/>
    <s v="True Colors"/>
    <s v="An hour-long pilot about a group of suburban LGBT teens coming of age in the early 90's."/>
    <x v="63"/>
    <x v="174"/>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x v="63"/>
    <x v="175"/>
    <x v="2"/>
    <x v="0"/>
    <s v="USD"/>
    <n v="1440101160"/>
    <n v="1436542030"/>
    <b v="0"/>
    <n v="3"/>
    <b v="0"/>
    <s v="film &amp; video/drama"/>
    <n v="0.72"/>
    <n v="120"/>
    <x v="0"/>
    <x v="3"/>
  </r>
  <r>
    <n v="221"/>
    <s v="Archetypes"/>
    <s v="Film about Schizophrenia with Surreal Twists!"/>
    <x v="63"/>
    <x v="117"/>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x v="28"/>
    <x v="176"/>
    <x v="2"/>
    <x v="0"/>
    <s v="USD"/>
    <n v="1427423940"/>
    <n v="1422383318"/>
    <b v="0"/>
    <n v="2"/>
    <b v="0"/>
    <s v="film &amp; video/drama"/>
    <n v="13"/>
    <n v="65"/>
    <x v="0"/>
    <x v="3"/>
  </r>
  <r>
    <n v="223"/>
    <s v="The Pass"/>
    <s v="An old man, a U.S Marine Corps veteran remembers his combat experience in the battle of Toktong Pass 1950, during the Korean War."/>
    <x v="86"/>
    <x v="117"/>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n v="0"/>
    <e v="#DIV/0!"/>
    <x v="0"/>
    <x v="3"/>
  </r>
  <r>
    <n v="225"/>
    <s v="Backpage Shawty"/>
    <s v="I'm creating a &quot;Lifetime&quot; type drama film about a girl who uses backpage for money, but trying to turn her life around."/>
    <x v="48"/>
    <x v="117"/>
    <x v="2"/>
    <x v="0"/>
    <s v="USD"/>
    <n v="1460153054"/>
    <n v="1457564654"/>
    <b v="0"/>
    <n v="0"/>
    <b v="0"/>
    <s v="film &amp; video/drama"/>
    <n v="0"/>
    <e v="#DIV/0!"/>
    <x v="0"/>
    <x v="3"/>
  </r>
  <r>
    <n v="226"/>
    <s v="MAGGIE Film"/>
    <s v="A TRUE STORY OF DOMESTIC VILOLENCE THAT SEEKS TO OFFER THE VIEWER OUTLEST OF SUPPORT."/>
    <x v="88"/>
    <x v="156"/>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x v="89"/>
    <x v="117"/>
    <x v="2"/>
    <x v="0"/>
    <s v="USD"/>
    <n v="1436477241"/>
    <n v="1433885241"/>
    <b v="0"/>
    <n v="0"/>
    <b v="0"/>
    <s v="film &amp; video/drama"/>
    <n v="0"/>
    <e v="#DIV/0!"/>
    <x v="0"/>
    <x v="3"/>
  </r>
  <r>
    <n v="228"/>
    <s v="Facets of a Geek life"/>
    <s v="I am making a film from one one of my books called facets of a Geek life."/>
    <x v="6"/>
    <x v="117"/>
    <x v="2"/>
    <x v="1"/>
    <s v="GBP"/>
    <n v="1433176105"/>
    <n v="1427992105"/>
    <b v="0"/>
    <n v="0"/>
    <b v="0"/>
    <s v="film &amp; video/drama"/>
    <n v="0"/>
    <e v="#DIV/0!"/>
    <x v="0"/>
    <x v="3"/>
  </r>
  <r>
    <n v="229"/>
    <s v="The Perfect Plan"/>
    <s v="I teenage girl that wants to go around the system. She does all she can to cheat and finds herself in a bad position when she messesup"/>
    <x v="9"/>
    <x v="117"/>
    <x v="2"/>
    <x v="12"/>
    <s v="EUR"/>
    <n v="1455402297"/>
    <n v="1452810297"/>
    <b v="0"/>
    <n v="0"/>
    <b v="0"/>
    <s v="film &amp; video/drama"/>
    <n v="0"/>
    <e v="#DIV/0!"/>
    <x v="0"/>
    <x v="3"/>
  </r>
  <r>
    <n v="230"/>
    <s v="In Love There's War"/>
    <s v="In Love There's War is a spicy web series that will have viewers at the edge of their seats as deception and hidden secrecies unravel."/>
    <x v="36"/>
    <x v="177"/>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n v="0"/>
    <e v="#DIV/0!"/>
    <x v="0"/>
    <x v="3"/>
  </r>
  <r>
    <n v="232"/>
    <s v="#noblurredlines"/>
    <s v="A high-impact, high-quality resource to address, for young people and youth-related professionals, the issue of sexual consent."/>
    <x v="23"/>
    <x v="178"/>
    <x v="2"/>
    <x v="1"/>
    <s v="GBP"/>
    <n v="1425066546"/>
    <n v="1422474546"/>
    <b v="0"/>
    <n v="7"/>
    <b v="0"/>
    <s v="film &amp; video/drama"/>
    <n v="2.75"/>
    <n v="15.714285714285714"/>
    <x v="0"/>
    <x v="3"/>
  </r>
  <r>
    <n v="233"/>
    <s v="Area 4 - The Film"/>
    <s v="â€œArea 4â€ revolves around Frank Hammond, a counselor at a high school, who discovers the scandals that took place."/>
    <x v="90"/>
    <x v="117"/>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x v="149"/>
    <x v="2"/>
    <x v="0"/>
    <s v="USD"/>
    <n v="1434847859"/>
    <n v="1431391859"/>
    <b v="0"/>
    <n v="5"/>
    <b v="0"/>
    <s v="film &amp; video/drama"/>
    <n v="40.1"/>
    <n v="80.2"/>
    <x v="0"/>
    <x v="3"/>
  </r>
  <r>
    <n v="235"/>
    <s v="Film about help homeless child to live a better life."/>
    <s v="Taking people on a deep emotional trip with a story about sometimes those who have less, give more."/>
    <x v="3"/>
    <x v="117"/>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n v="0"/>
    <e v="#DIV/0!"/>
    <x v="0"/>
    <x v="3"/>
  </r>
  <r>
    <n v="237"/>
    <s v="Making The Choice"/>
    <s v="Making The Choice is a christian short film series."/>
    <x v="36"/>
    <x v="155"/>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x v="91"/>
    <x v="117"/>
    <x v="2"/>
    <x v="0"/>
    <s v="USD"/>
    <n v="1483088400"/>
    <n v="1481324760"/>
    <b v="0"/>
    <n v="0"/>
    <b v="0"/>
    <s v="film &amp; video/drama"/>
    <n v="0"/>
    <e v="#DIV/0!"/>
    <x v="0"/>
    <x v="3"/>
  </r>
  <r>
    <n v="239"/>
    <s v="Filthy - Short Film"/>
    <s v="Lovers Clint and Eli convey their conflicting perspectives of guilt and remorse while in the desolate Australian bush."/>
    <x v="28"/>
    <x v="156"/>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x v="18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x v="93"/>
    <x v="181"/>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x v="31"/>
    <x v="182"/>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x v="8"/>
    <x v="183"/>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x v="10"/>
    <x v="185"/>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x v="10"/>
    <x v="186"/>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x v="189"/>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x v="190"/>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x v="95"/>
    <x v="193"/>
    <x v="0"/>
    <x v="0"/>
    <s v="USD"/>
    <n v="1445047200"/>
    <n v="1442443910"/>
    <b v="1"/>
    <n v="314"/>
    <b v="1"/>
    <s v="film &amp; video/documentary"/>
    <n v="116.94725"/>
    <n v="89.38643312101911"/>
    <x v="0"/>
    <x v="4"/>
  </r>
  <r>
    <n v="255"/>
    <s v="xoxosms: a documentary about love in the 21st century"/>
    <s v="xoxosms is a documentary about first love, long distance and Skype."/>
    <x v="6"/>
    <x v="194"/>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x v="3"/>
    <x v="199"/>
    <x v="0"/>
    <x v="0"/>
    <s v="USD"/>
    <n v="1279360740"/>
    <n v="1275415679"/>
    <b v="1"/>
    <n v="88"/>
    <b v="1"/>
    <s v="film &amp; video/documentary"/>
    <n v="106.4"/>
    <n v="120.90909090909091"/>
    <x v="0"/>
    <x v="4"/>
  </r>
  <r>
    <n v="261"/>
    <s v="Empires: The Film"/>
    <s v="Empires explores the impact of networks on histories and philosophies of political thought."/>
    <x v="22"/>
    <x v="200"/>
    <x v="0"/>
    <x v="0"/>
    <s v="USD"/>
    <n v="1339080900"/>
    <n v="1334783704"/>
    <b v="1"/>
    <n v="220"/>
    <b v="1"/>
    <s v="film &amp; video/documentary"/>
    <n v="107.4"/>
    <n v="97.63636363636364"/>
    <x v="0"/>
    <x v="4"/>
  </r>
  <r>
    <n v="262"/>
    <s v="The Last Cosmonaut"/>
    <s v="He can never die. He will live forever. He is the last cosmonaut, and this is his story."/>
    <x v="30"/>
    <x v="44"/>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x v="203"/>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n v="145.5"/>
    <n v="40.416666666666664"/>
    <x v="0"/>
    <x v="4"/>
  </r>
  <r>
    <n v="267"/>
    <s v="Uncharted Amazon"/>
    <s v="A visually stunning, feature length film chronicling life's challenges in the remote depths of the Amazon rainforest."/>
    <x v="97"/>
    <x v="205"/>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x v="10"/>
    <x v="206"/>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x v="11"/>
    <x v="209"/>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x v="212"/>
    <x v="0"/>
    <x v="0"/>
    <s v="USD"/>
    <n v="1333609140"/>
    <n v="1330638829"/>
    <b v="1"/>
    <n v="113"/>
    <b v="1"/>
    <s v="film &amp; video/documentary"/>
    <n v="156"/>
    <n v="55.221238938053098"/>
    <x v="0"/>
    <x v="4"/>
  </r>
  <r>
    <n v="275"/>
    <s v="Finding the Funk"/>
    <s v="A journey through the origins and influence of funk music from James Brown to D'Angelo we are FINDING THE FUNK!"/>
    <x v="22"/>
    <x v="213"/>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x v="21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x v="215"/>
    <x v="0"/>
    <x v="0"/>
    <s v="USD"/>
    <n v="1432416219"/>
    <n v="1429824219"/>
    <b v="1"/>
    <n v="951"/>
    <b v="1"/>
    <s v="film &amp; video/documentary"/>
    <n v="110.38153846153847"/>
    <n v="75.444794952681391"/>
    <x v="0"/>
    <x v="4"/>
  </r>
  <r>
    <n v="278"/>
    <s v="The Babushkas of Chernobyl"/>
    <s v="An unlikely story of spirit, defiance and beauty from the most contaminated place on Earth"/>
    <x v="100"/>
    <x v="216"/>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x v="217"/>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x v="96"/>
    <x v="21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x v="220"/>
    <x v="0"/>
    <x v="0"/>
    <s v="USD"/>
    <n v="1266876000"/>
    <n v="1263679492"/>
    <b v="1"/>
    <n v="179"/>
    <b v="1"/>
    <s v="film &amp; video/documentary"/>
    <n v="101.18888888888888"/>
    <n v="254.38547486033519"/>
    <x v="0"/>
    <x v="4"/>
  </r>
  <r>
    <n v="283"/>
    <s v="SOLE SURVIVOR"/>
    <s v="What is the impact of survivorship on the human condition?"/>
    <x v="102"/>
    <x v="221"/>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x v="79"/>
    <x v="222"/>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x v="224"/>
    <x v="0"/>
    <x v="0"/>
    <s v="USD"/>
    <n v="1364236524"/>
    <n v="1360352124"/>
    <b v="1"/>
    <n v="135"/>
    <b v="1"/>
    <s v="film &amp; video/documentary"/>
    <n v="109.15333333333332"/>
    <n v="121.28148148148148"/>
    <x v="0"/>
    <x v="4"/>
  </r>
  <r>
    <n v="287"/>
    <s v="In Country: A Documentary Film (POSTPRODUCTION)"/>
    <s v="War is hell. Why would anyone want to spend their weekends there?"/>
    <x v="36"/>
    <x v="22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x v="227"/>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x v="37"/>
    <x v="22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x v="96"/>
    <x v="230"/>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x v="233"/>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x v="22"/>
    <x v="234"/>
    <x v="0"/>
    <x v="0"/>
    <s v="USD"/>
    <n v="1430452740"/>
    <n v="1427390901"/>
    <b v="1"/>
    <n v="142"/>
    <b v="1"/>
    <s v="film &amp; video/documentary"/>
    <n v="100.64"/>
    <n v="141.74647887323943"/>
    <x v="0"/>
    <x v="4"/>
  </r>
  <r>
    <n v="298"/>
    <s v="DisHonesty - A Documentary Feature Film"/>
    <s v="The truth is, we all lie - and by &quot;we,&quot; we mean everyone!"/>
    <x v="103"/>
    <x v="235"/>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x v="31"/>
    <x v="237"/>
    <x v="0"/>
    <x v="0"/>
    <s v="USD"/>
    <n v="1303686138"/>
    <n v="1301007738"/>
    <b v="1"/>
    <n v="298"/>
    <b v="1"/>
    <s v="film &amp; video/documentary"/>
    <n v="101.72264"/>
    <n v="85.337785234899329"/>
    <x v="0"/>
    <x v="4"/>
  </r>
  <r>
    <n v="301"/>
    <s v="WORLD FAIR"/>
    <s v="A film about personal memory, amateur cinematography, and visions of the future at the 1939 New York World's Fair."/>
    <x v="93"/>
    <x v="238"/>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x v="239"/>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x v="9"/>
    <x v="240"/>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x v="241"/>
    <x v="0"/>
    <x v="0"/>
    <s v="USD"/>
    <n v="1346464800"/>
    <n v="1343096197"/>
    <b v="1"/>
    <n v="74"/>
    <b v="1"/>
    <s v="film &amp; video/documentary"/>
    <n v="231.64705882352939"/>
    <n v="106.43243243243244"/>
    <x v="0"/>
    <x v="4"/>
  </r>
  <r>
    <n v="305"/>
    <s v="My Friend Mott-ly"/>
    <s v="A documentary that I am making about the difficult, but inspiring, life of a late friend of mine."/>
    <x v="51"/>
    <x v="242"/>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x v="28"/>
    <x v="243"/>
    <x v="0"/>
    <x v="0"/>
    <s v="USD"/>
    <n v="1363806333"/>
    <n v="1362081933"/>
    <b v="1"/>
    <n v="80"/>
    <b v="1"/>
    <s v="film &amp; video/documentary"/>
    <n v="292.89999999999998"/>
    <n v="36.612499999999997"/>
    <x v="0"/>
    <x v="4"/>
  </r>
  <r>
    <n v="307"/>
    <s v="Grammar Revolution"/>
    <s v="Why is grammar important?"/>
    <x v="29"/>
    <x v="244"/>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x v="28"/>
    <x v="247"/>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x v="248"/>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x v="250"/>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x v="251"/>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x v="31"/>
    <x v="25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x v="36"/>
    <x v="253"/>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x v="254"/>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x v="255"/>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x v="19"/>
    <x v="258"/>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x v="31"/>
    <x v="259"/>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x v="0"/>
    <x v="261"/>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x v="23"/>
    <x v="264"/>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x v="96"/>
    <x v="265"/>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x v="3"/>
    <x v="266"/>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x v="19"/>
    <x v="267"/>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x v="268"/>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x v="269"/>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x v="270"/>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x v="273"/>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x v="275"/>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x v="12"/>
    <x v="276"/>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x v="277"/>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x v="278"/>
    <x v="0"/>
    <x v="0"/>
    <s v="USD"/>
    <n v="1412135940"/>
    <n v="1410555998"/>
    <b v="1"/>
    <n v="55"/>
    <b v="1"/>
    <s v="film &amp; video/documentary"/>
    <n v="106.71428571428572"/>
    <n v="67.909090909090907"/>
    <x v="0"/>
    <x v="4"/>
  </r>
  <r>
    <n v="342"/>
    <s v="BREAKING A MONSTER a film about the band Unlocking The Truth"/>
    <s v="BREAKING A MONSTER needs your help to play in THEATERS!"/>
    <x v="56"/>
    <x v="279"/>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x v="282"/>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x v="283"/>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n v="103"/>
    <n v="86.554621848739501"/>
    <x v="0"/>
    <x v="4"/>
  </r>
  <r>
    <n v="349"/>
    <s v="Strangers To Peace: A Documentary"/>
    <s v="After 52 years of war, FARC guerrilla soldiers rejoin Colombian society to forge new lives of peace."/>
    <x v="108"/>
    <x v="286"/>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x v="289"/>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n v="103.94285714285714"/>
    <n v="125.44827586206897"/>
    <x v="0"/>
    <x v="4"/>
  </r>
  <r>
    <n v="355"/>
    <s v="REZA ABDOH -Theatre Visionary"/>
    <s v="A documentary film about the late REZA ABDOH and his performance company DAR A LUZ."/>
    <x v="19"/>
    <x v="292"/>
    <x v="0"/>
    <x v="0"/>
    <s v="USD"/>
    <n v="1417420994"/>
    <n v="1414738994"/>
    <b v="1"/>
    <n v="165"/>
    <b v="1"/>
    <s v="film &amp; video/documentary"/>
    <n v="116.25714285714285"/>
    <n v="246.60606060606059"/>
    <x v="0"/>
    <x v="4"/>
  </r>
  <r>
    <n v="356"/>
    <s v="43 and 80"/>
    <s v="A documentary about halibut conservation and how it impacts communities of Southeast Alaska."/>
    <x v="51"/>
    <x v="2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x v="295"/>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x v="111"/>
    <x v="296"/>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x v="297"/>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x v="48"/>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x v="36"/>
    <x v="301"/>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x v="302"/>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x v="115"/>
    <x v="305"/>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n v="122.02"/>
    <n v="709.41860465116281"/>
    <x v="0"/>
    <x v="4"/>
  </r>
  <r>
    <n v="371"/>
    <s v="Unbranded"/>
    <s v="3,000 Miles. 18 Wild Horses. 6 Months. 5 States. 4 men. A documentary about Conservation, Exploration, and Wild Mustangs."/>
    <x v="60"/>
    <x v="307"/>
    <x v="0"/>
    <x v="0"/>
    <s v="USD"/>
    <n v="1359743139"/>
    <n v="1355855139"/>
    <b v="0"/>
    <n v="1062"/>
    <b v="1"/>
    <s v="film &amp; video/documentary"/>
    <n v="114.16866666666667"/>
    <n v="161.25517890772127"/>
    <x v="0"/>
    <x v="4"/>
  </r>
  <r>
    <n v="372"/>
    <s v="Wild Equus"/>
    <s v="A short documentary exploring the uses of 'Natural Horsemanship' across Europe"/>
    <x v="43"/>
    <x v="308"/>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x v="309"/>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x v="116"/>
    <x v="311"/>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x v="14"/>
    <x v="312"/>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x v="31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x v="36"/>
    <x v="314"/>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x v="315"/>
    <x v="0"/>
    <x v="0"/>
    <s v="USD"/>
    <n v="1453569392"/>
    <n v="1451409392"/>
    <b v="0"/>
    <n v="49"/>
    <b v="1"/>
    <s v="film &amp; video/documentary"/>
    <n v="141.5"/>
    <n v="115.51020408163265"/>
    <x v="0"/>
    <x v="4"/>
  </r>
  <r>
    <n v="381"/>
    <s v="Clearwater"/>
    <s v="Set in the ancient waters of the Puget Sound, Clearwater is a universal story about the need to adapt to change."/>
    <x v="31"/>
    <x v="316"/>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x v="317"/>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x v="22"/>
    <x v="319"/>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x v="31"/>
    <x v="320"/>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x v="32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x v="322"/>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x v="323"/>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x v="324"/>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x v="28"/>
    <x v="325"/>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x v="22"/>
    <x v="326"/>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x v="328"/>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x v="331"/>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x v="33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n v="141.65"/>
    <n v="65.883720930232556"/>
    <x v="0"/>
    <x v="4"/>
  </r>
  <r>
    <n v="403"/>
    <s v="MONDO BANANA"/>
    <s v="A documentary adventure about bananas - and people. Your round-trip ticket into the heart of banana-cultures!!"/>
    <x v="10"/>
    <x v="338"/>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x v="19"/>
    <x v="339"/>
    <x v="0"/>
    <x v="0"/>
    <s v="USD"/>
    <n v="1391641440"/>
    <n v="1389107062"/>
    <b v="0"/>
    <n v="271"/>
    <b v="1"/>
    <s v="film &amp; video/documentary"/>
    <n v="103.09142857142857"/>
    <n v="133.14391143911439"/>
    <x v="0"/>
    <x v="4"/>
  </r>
  <r>
    <n v="405"/>
    <s v="The Healing Effect Movie"/>
    <s v="Come, join our movie movement.  A new documentary about the healing power of food."/>
    <x v="121"/>
    <x v="340"/>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x v="70"/>
    <x v="341"/>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x v="13"/>
    <x v="342"/>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x v="343"/>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x v="34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x v="11"/>
    <x v="346"/>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x v="347"/>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x v="348"/>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x v="17"/>
    <x v="349"/>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x v="28"/>
    <x v="351"/>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x v="124"/>
    <x v="352"/>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x v="353"/>
    <x v="0"/>
    <x v="0"/>
    <s v="USD"/>
    <n v="1437633997"/>
    <n v="1435041997"/>
    <b v="0"/>
    <n v="104"/>
    <b v="1"/>
    <s v="film &amp; video/documentary"/>
    <n v="100.63392857142857"/>
    <n v="216.75"/>
    <x v="0"/>
    <x v="4"/>
  </r>
  <r>
    <n v="419"/>
    <s v="BEYOND LOCAL"/>
    <s v="Beyond Local is a personal journey through an art-centric and musically talented community that fosters creativity."/>
    <x v="6"/>
    <x v="354"/>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x v="36"/>
    <x v="356"/>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x v="22"/>
    <x v="358"/>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x v="9"/>
    <x v="35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x v="63"/>
    <x v="360"/>
    <x v="2"/>
    <x v="0"/>
    <s v="USD"/>
    <n v="1448660404"/>
    <n v="1443472804"/>
    <b v="0"/>
    <n v="2"/>
    <b v="0"/>
    <s v="film &amp; video/animation"/>
    <n v="1.2E-2"/>
    <n v="3"/>
    <x v="0"/>
    <x v="5"/>
  </r>
  <r>
    <n v="426"/>
    <s v="Dewey Does 110 Animation"/>
    <s v="The first ever, Dewey Does 110 animation, teaches kids good values, how to succeed in life and maintaining a 110% state-of-mind."/>
    <x v="3"/>
    <x v="361"/>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x v="115"/>
    <x v="117"/>
    <x v="2"/>
    <x v="0"/>
    <s v="USD"/>
    <n v="1445540340"/>
    <n v="1444340940"/>
    <b v="0"/>
    <n v="0"/>
    <b v="0"/>
    <s v="film &amp; video/animation"/>
    <n v="0"/>
    <e v="#DIV/0!"/>
    <x v="0"/>
    <x v="5"/>
  </r>
  <r>
    <n v="428"/>
    <s v="Little Clay Bible - Zacchaeus"/>
    <s v="Fresh, fun, entertaining Bible stories on YouTube, stop-motion style."/>
    <x v="14"/>
    <x v="362"/>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x v="10"/>
    <x v="117"/>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x v="363"/>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x v="9"/>
    <x v="364"/>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x v="12"/>
    <x v="365"/>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x v="366"/>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x v="74"/>
    <x v="158"/>
    <x v="2"/>
    <x v="0"/>
    <s v="USD"/>
    <n v="1379094980"/>
    <n v="1376502980"/>
    <b v="0"/>
    <n v="3"/>
    <b v="0"/>
    <s v="film &amp; video/animation"/>
    <n v="2.7272727272727275E-3"/>
    <n v="1"/>
    <x v="0"/>
    <x v="5"/>
  </r>
  <r>
    <n v="436"/>
    <s v="Blinky"/>
    <s v="Blinky is the story of a naÃ¯ve simpleton who suddenly finds himself struggling to adapt to changes within his environment."/>
    <x v="28"/>
    <x v="117"/>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x v="117"/>
    <x v="2"/>
    <x v="5"/>
    <s v="CAD"/>
    <n v="1475912326"/>
    <n v="1470728326"/>
    <b v="0"/>
    <n v="0"/>
    <b v="0"/>
    <s v="film &amp; video/animation"/>
    <n v="0"/>
    <e v="#DIV/0!"/>
    <x v="0"/>
    <x v="5"/>
  </r>
  <r>
    <n v="438"/>
    <s v="In Game: The Animated Series"/>
    <s v="As Smyton pushes himself to become respected, he unlocks secrets about himself and the world around him."/>
    <x v="22"/>
    <x v="367"/>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x v="52"/>
    <x v="117"/>
    <x v="2"/>
    <x v="0"/>
    <s v="USD"/>
    <n v="1413569818"/>
    <n v="1412705818"/>
    <b v="0"/>
    <n v="0"/>
    <b v="0"/>
    <s v="film &amp; video/animation"/>
    <n v="0"/>
    <e v="#DIV/0!"/>
    <x v="0"/>
    <x v="5"/>
  </r>
  <r>
    <n v="440"/>
    <s v="Consumed"/>
    <s v="A stop-motion animation made by a one girl team, with a camera, creativity, and a lot of determination."/>
    <x v="10"/>
    <x v="139"/>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x v="44"/>
    <x v="117"/>
    <x v="2"/>
    <x v="1"/>
    <s v="GBP"/>
    <n v="1383418996"/>
    <n v="1380826996"/>
    <b v="0"/>
    <n v="0"/>
    <b v="0"/>
    <s v="film &amp; video/animation"/>
    <n v="0"/>
    <e v="#DIV/0!"/>
    <x v="0"/>
    <x v="5"/>
  </r>
  <r>
    <n v="442"/>
    <s v="The Paranormal Idiot"/>
    <s v="Doomsday is here"/>
    <x v="73"/>
    <x v="368"/>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x v="3"/>
    <x v="115"/>
    <x v="2"/>
    <x v="5"/>
    <s v="CAD"/>
    <n v="1391991701"/>
    <n v="1389399701"/>
    <b v="0"/>
    <n v="2"/>
    <b v="0"/>
    <s v="film &amp; video/animation"/>
    <n v="0.1"/>
    <n v="5"/>
    <x v="0"/>
    <x v="5"/>
  </r>
  <r>
    <n v="444"/>
    <s v="Discovering the Other Woman"/>
    <s v="An upcoming animated web sitcom series centered around dealing with life, love, and relationships."/>
    <x v="28"/>
    <x v="155"/>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x v="124"/>
    <x v="370"/>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x v="11"/>
    <x v="139"/>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x v="30"/>
    <x v="37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x v="13"/>
    <x v="372"/>
    <x v="2"/>
    <x v="1"/>
    <s v="GBP"/>
    <n v="1382017085"/>
    <n v="1379425085"/>
    <b v="0"/>
    <n v="5"/>
    <b v="0"/>
    <s v="film &amp; video/animation"/>
    <n v="2.25"/>
    <n v="9"/>
    <x v="0"/>
    <x v="5"/>
  </r>
  <r>
    <n v="450"/>
    <s v="DreamAfrica"/>
    <s v="Why do the moon and stars receive their light from the sun? Africa has a story to tell. Ananse and Kweku appear in this great folktale."/>
    <x v="63"/>
    <x v="373"/>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x v="22"/>
    <x v="117"/>
    <x v="2"/>
    <x v="0"/>
    <s v="USD"/>
    <n v="1390669791"/>
    <n v="1388077791"/>
    <b v="0"/>
    <n v="0"/>
    <b v="0"/>
    <s v="film &amp; video/animation"/>
    <n v="0"/>
    <e v="#DIV/0!"/>
    <x v="0"/>
    <x v="5"/>
  </r>
  <r>
    <n v="452"/>
    <s v="Lost in the Shadows"/>
    <s v="A man must find his way out of the depths of the shadows by using the aid of a little girl."/>
    <x v="47"/>
    <x v="374"/>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x v="128"/>
    <x v="375"/>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x v="3"/>
    <x v="376"/>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x v="99"/>
    <x v="372"/>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x v="22"/>
    <x v="117"/>
    <x v="2"/>
    <x v="5"/>
    <s v="CAD"/>
    <n v="1408213512"/>
    <n v="1405621512"/>
    <b v="0"/>
    <n v="0"/>
    <b v="0"/>
    <s v="film &amp; video/animation"/>
    <n v="0"/>
    <e v="#DIV/0!"/>
    <x v="0"/>
    <x v="5"/>
  </r>
  <r>
    <n v="458"/>
    <s v="DE_dust2: Hacker's Wrath"/>
    <s v="An animated parody of the game, Counter-Strike. The sequel to the very popular Counter-Strike: DE_dust2. Hacker is back!"/>
    <x v="3"/>
    <x v="378"/>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n v="6.4102564102564097E-2"/>
    <n v="25"/>
    <x v="0"/>
    <x v="5"/>
  </r>
  <r>
    <n v="460"/>
    <s v="Darwin's Kiss"/>
    <s v="An animated web series about biological evolution gone haywire."/>
    <x v="0"/>
    <x v="379"/>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x v="131"/>
    <x v="117"/>
    <x v="2"/>
    <x v="1"/>
    <s v="GBP"/>
    <n v="1370204367"/>
    <n v="1368476367"/>
    <b v="0"/>
    <n v="0"/>
    <b v="0"/>
    <s v="film &amp; video/animation"/>
    <n v="0"/>
    <e v="#DIV/0!"/>
    <x v="0"/>
    <x v="5"/>
  </r>
  <r>
    <n v="462"/>
    <s v="THE FORGOTTEN LAND"/>
    <s v="A prince who becomes a slave, suffers of amnesia far away from his land. Slowly he recovers memory and returns where all started."/>
    <x v="57"/>
    <x v="117"/>
    <x v="2"/>
    <x v="0"/>
    <s v="USD"/>
    <n v="1312945341"/>
    <n v="1307761341"/>
    <b v="0"/>
    <n v="0"/>
    <b v="0"/>
    <s v="film &amp; video/animation"/>
    <n v="0"/>
    <e v="#DIV/0!"/>
    <x v="0"/>
    <x v="5"/>
  </r>
  <r>
    <n v="463"/>
    <s v="Tuskegee Redtails"/>
    <s v="Depicts the contribution the Tuskegee airmen made in certain historical events that helped turn the tide in World War II."/>
    <x v="56"/>
    <x v="38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x v="132"/>
    <x v="116"/>
    <x v="2"/>
    <x v="12"/>
    <s v="EUR"/>
    <n v="1463602935"/>
    <n v="1461874935"/>
    <b v="0"/>
    <n v="1"/>
    <b v="0"/>
    <s v="film &amp; video/animation"/>
    <n v="9.9009900990099015E-2"/>
    <n v="1"/>
    <x v="0"/>
    <x v="5"/>
  </r>
  <r>
    <n v="465"/>
    <s v="&quot;Amp&quot; A Story About a Robot"/>
    <s v="&quot;Amp&quot; is a short film about a robot with needs."/>
    <x v="133"/>
    <x v="381"/>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x v="3"/>
    <x v="382"/>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n v="0"/>
    <e v="#DIV/0!"/>
    <x v="0"/>
    <x v="5"/>
  </r>
  <r>
    <n v="469"/>
    <s v="Dreamland PERSONALISED Animated Shorts Film"/>
    <s v="Create a personalised animation film using your child's name and photo."/>
    <x v="12"/>
    <x v="117"/>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n v="1.02"/>
    <n v="25.5"/>
    <x v="0"/>
    <x v="5"/>
  </r>
  <r>
    <n v="471"/>
    <s v="Red Origins"/>
    <s v="Three kids try to stop Mazi Mbe's plan to restore Africa to its original state where Tricksters &amp; Spirits ruled_x000a_and Juju was law."/>
    <x v="56"/>
    <x v="384"/>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x v="11"/>
    <x v="386"/>
    <x v="2"/>
    <x v="0"/>
    <s v="USD"/>
    <n v="1410972319"/>
    <n v="1408380319"/>
    <b v="0"/>
    <n v="14"/>
    <b v="0"/>
    <s v="film &amp; video/animation"/>
    <n v="2.87"/>
    <n v="61.5"/>
    <x v="0"/>
    <x v="5"/>
  </r>
  <r>
    <n v="474"/>
    <s v="TAO Mr. Fantastic!!"/>
    <s v="Time travel the light Mr. Fantastic!  Spin the dimensions toward other continuums and worlds.  Hold onto your panties."/>
    <x v="126"/>
    <x v="116"/>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n v="0"/>
    <e v="#DIV/0!"/>
    <x v="0"/>
    <x v="5"/>
  </r>
  <r>
    <n v="476"/>
    <s v="Sight Word Music Videos"/>
    <s v="Animated Music Videos that teach kids how to read."/>
    <x v="135"/>
    <x v="387"/>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x v="15"/>
    <x v="117"/>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n v="0"/>
    <e v="#DIV/0!"/>
    <x v="0"/>
    <x v="5"/>
  </r>
  <r>
    <n v="479"/>
    <s v="Harvard Math 55A and Stanford Math 51H Animated!"/>
    <s v="ANIMATING the most INFAMOUS Math Courses in America and TRANSLATING them for the mathematical underdog!"/>
    <x v="36"/>
    <x v="388"/>
    <x v="2"/>
    <x v="0"/>
    <s v="USD"/>
    <n v="1416566835"/>
    <n v="1411379235"/>
    <b v="0"/>
    <n v="55"/>
    <b v="0"/>
    <s v="film &amp; video/animation"/>
    <n v="32.56"/>
    <n v="88.8"/>
    <x v="0"/>
    <x v="5"/>
  </r>
  <r>
    <n v="480"/>
    <s v="The CafÃ©"/>
    <s v="To court his muse, an artist must first outsmart her dog.  A short animated film collaboration by Dana and Terrence Masson."/>
    <x v="79"/>
    <x v="389"/>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x v="11"/>
    <x v="39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x v="3"/>
    <x v="115"/>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x v="136"/>
    <x v="393"/>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x v="63"/>
    <x v="117"/>
    <x v="2"/>
    <x v="5"/>
    <s v="CAD"/>
    <n v="1482678994"/>
    <n v="1477491394"/>
    <b v="0"/>
    <n v="0"/>
    <b v="0"/>
    <s v="film &amp; video/animation"/>
    <n v="0"/>
    <e v="#DIV/0!"/>
    <x v="0"/>
    <x v="5"/>
  </r>
  <r>
    <n v="488"/>
    <s v="City Animals independent cartoon series"/>
    <s v="When humans left the earth, the animals took over the city. What could go wrong? Well...everything!"/>
    <x v="14"/>
    <x v="117"/>
    <x v="2"/>
    <x v="0"/>
    <s v="USD"/>
    <n v="1483924700"/>
    <n v="1481332700"/>
    <b v="0"/>
    <n v="0"/>
    <b v="0"/>
    <s v="film &amp; video/animation"/>
    <n v="0"/>
    <e v="#DIV/0!"/>
    <x v="0"/>
    <x v="5"/>
  </r>
  <r>
    <n v="489"/>
    <s v="THE GUINEAS SHOW"/>
    <s v="Help America's favorite dysfunctional immigrant family THE GUINEAS launch the first season of their animated web series."/>
    <x v="138"/>
    <x v="394"/>
    <x v="2"/>
    <x v="0"/>
    <s v="USD"/>
    <n v="1325763180"/>
    <n v="1323084816"/>
    <b v="0"/>
    <n v="3"/>
    <b v="0"/>
    <s v="film &amp; video/animation"/>
    <n v="0.28667813379201834"/>
    <n v="71.666666666666671"/>
    <x v="0"/>
    <x v="5"/>
  </r>
  <r>
    <n v="490"/>
    <s v="PROJECT IS CANCELLED"/>
    <s v="Cancelled"/>
    <x v="28"/>
    <x v="117"/>
    <x v="2"/>
    <x v="0"/>
    <s v="USD"/>
    <n v="1345677285"/>
    <n v="1343085285"/>
    <b v="0"/>
    <n v="0"/>
    <b v="0"/>
    <s v="film &amp; video/animation"/>
    <n v="0"/>
    <e v="#DIV/0!"/>
    <x v="0"/>
    <x v="5"/>
  </r>
  <r>
    <n v="491"/>
    <s v="Guess What? Gus"/>
    <s v="&quot;Guess What? Gus&quot; is a magical animated comedy that follow a new kid who playful antics for attention make the news."/>
    <x v="3"/>
    <x v="117"/>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x v="11"/>
    <x v="117"/>
    <x v="2"/>
    <x v="1"/>
    <s v="GBP"/>
    <n v="1432142738"/>
    <n v="1429550738"/>
    <b v="0"/>
    <n v="0"/>
    <b v="0"/>
    <s v="film &amp; video/animation"/>
    <n v="0"/>
    <e v="#DIV/0!"/>
    <x v="0"/>
    <x v="5"/>
  </r>
  <r>
    <n v="494"/>
    <s v="The Grigori"/>
    <s v="Angels come to Earth in human disguise to deceive mankind, rule the Earth as gods, create a hybrid army &amp; destroy all who oppose them."/>
    <x v="22"/>
    <x v="395"/>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x v="39"/>
    <x v="117"/>
    <x v="2"/>
    <x v="0"/>
    <s v="USD"/>
    <n v="1437076305"/>
    <n v="1434484305"/>
    <b v="0"/>
    <n v="0"/>
    <b v="0"/>
    <s v="film &amp; video/animation"/>
    <n v="0"/>
    <e v="#DIV/0!"/>
    <x v="0"/>
    <x v="5"/>
  </r>
  <r>
    <n v="496"/>
    <s v="Airships and Anatasia: The Movie"/>
    <s v="The movie is about the adventures of Ethan, Danna, The mysterious inventor and more."/>
    <x v="127"/>
    <x v="116"/>
    <x v="2"/>
    <x v="0"/>
    <s v="USD"/>
    <n v="1392070874"/>
    <n v="1386886874"/>
    <b v="0"/>
    <n v="1"/>
    <b v="0"/>
    <s v="film &amp; video/animation"/>
    <n v="1.6666666666666668E-3"/>
    <n v="1"/>
    <x v="0"/>
    <x v="5"/>
  </r>
  <r>
    <n v="497"/>
    <s v="Galaxy Probe Kids"/>
    <s v="live-action/animated series pilot."/>
    <x v="140"/>
    <x v="134"/>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x v="3"/>
    <x v="117"/>
    <x v="2"/>
    <x v="0"/>
    <s v="USD"/>
    <n v="1310189851"/>
    <n v="1307597851"/>
    <b v="0"/>
    <n v="0"/>
    <b v="0"/>
    <s v="film &amp; video/animation"/>
    <n v="0"/>
    <e v="#DIV/0!"/>
    <x v="0"/>
    <x v="5"/>
  </r>
  <r>
    <n v="502"/>
    <s v="Strawberry Bowl"/>
    <s v="This Strawberry Bowl concept is the 1st of many episodes.  These episodes will be released in accordance with the harvest of the month."/>
    <x v="22"/>
    <x v="398"/>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x v="115"/>
    <x v="399"/>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x v="14"/>
    <x v="401"/>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x v="61"/>
    <x v="156"/>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x v="22"/>
    <x v="141"/>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x v="63"/>
    <x v="402"/>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x v="10"/>
    <x v="115"/>
    <x v="2"/>
    <x v="1"/>
    <s v="GBP"/>
    <n v="1435504170"/>
    <n v="1432912170"/>
    <b v="0"/>
    <n v="1"/>
    <b v="0"/>
    <s v="film &amp; video/animation"/>
    <n v="0.2"/>
    <n v="10"/>
    <x v="0"/>
    <x v="5"/>
  </r>
  <r>
    <n v="510"/>
    <s v="TPI Episode 2: Doomsday Dean"/>
    <s v="A mile below the Franco-Swiss border Dean manages to break the Large Hadron Collider and triggers the end of the world."/>
    <x v="32"/>
    <x v="117"/>
    <x v="2"/>
    <x v="0"/>
    <s v="USD"/>
    <n v="1456805639"/>
    <n v="1454213639"/>
    <b v="0"/>
    <n v="0"/>
    <b v="0"/>
    <s v="film &amp; video/animation"/>
    <n v="0"/>
    <e v="#DIV/0!"/>
    <x v="0"/>
    <x v="5"/>
  </r>
  <r>
    <n v="511"/>
    <s v="Stuck On An Eyeland"/>
    <s v="A project that incorporates animation and comic art into a relevant story. 4 boys, 1 eyeland, and a whole lot of drama!!!"/>
    <x v="10"/>
    <x v="403"/>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x v="6"/>
    <x v="143"/>
    <x v="2"/>
    <x v="0"/>
    <s v="USD"/>
    <n v="1479667727"/>
    <n v="1475776127"/>
    <b v="0"/>
    <n v="2"/>
    <b v="0"/>
    <s v="film &amp; video/animation"/>
    <n v="0.13749999999999998"/>
    <n v="5.5"/>
    <x v="0"/>
    <x v="5"/>
  </r>
  <r>
    <n v="513"/>
    <s v="Paradigm Spiral - The Animated Series"/>
    <s v="A sci-fi fantasy 2.5D anime styled series about some guys trying to save the world, probably..."/>
    <x v="63"/>
    <x v="404"/>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x v="15"/>
    <x v="155"/>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x v="143"/>
    <x v="405"/>
    <x v="2"/>
    <x v="0"/>
    <s v="USD"/>
    <n v="1451389601"/>
    <n v="1447933601"/>
    <b v="0"/>
    <n v="34"/>
    <b v="0"/>
    <s v="film &amp; video/animation"/>
    <n v="25.41340206185567"/>
    <n v="725.02941176470586"/>
    <x v="0"/>
    <x v="5"/>
  </r>
  <r>
    <n v="516"/>
    <s v="Shipmates"/>
    <s v="A big brother style comedy animation series starring famous seafarers"/>
    <x v="10"/>
    <x v="117"/>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x v="82"/>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x v="144"/>
    <x v="117"/>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x v="10"/>
    <x v="407"/>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n v="104.64"/>
    <n v="93.428571428571431"/>
    <x v="1"/>
    <x v="6"/>
  </r>
  <r>
    <n v="522"/>
    <s v="COMPASS PLAYERS"/>
    <s v="*** TO MAKE DONATIONS IN THE FUTURE                                   GO TO OUR WEBSITE: www.compassplayers.com ***"/>
    <x v="9"/>
    <x v="409"/>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n v="120.6"/>
    <n v="71.785714285714292"/>
    <x v="1"/>
    <x v="6"/>
  </r>
  <r>
    <n v="524"/>
    <s v="Zero Down"/>
    <s v="Angel on the Corner need YOUR help to raise Â£3,500 to take Zero Down by Sarah Hehir to the Edinburgh Fringe Festival this August!"/>
    <x v="8"/>
    <x v="411"/>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x v="48"/>
    <x v="0"/>
    <x v="0"/>
    <s v="USD"/>
    <n v="1410601041"/>
    <n v="1406713041"/>
    <b v="0"/>
    <n v="12"/>
    <b v="1"/>
    <s v="theater/plays"/>
    <n v="100"/>
    <n v="1000"/>
    <x v="1"/>
    <x v="6"/>
  </r>
  <r>
    <n v="526"/>
    <s v="Victory by Madicken Malm"/>
    <s v="We have a brand new play. We urgently need your help to fund our production, which opens at Theatre503 on August 18th."/>
    <x v="15"/>
    <x v="412"/>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x v="413"/>
    <x v="0"/>
    <x v="0"/>
    <s v="USD"/>
    <n v="1487347500"/>
    <n v="1484715366"/>
    <b v="0"/>
    <n v="158"/>
    <b v="1"/>
    <s v="theater/plays"/>
    <n v="100.85"/>
    <n v="63.829113924050631"/>
    <x v="1"/>
    <x v="6"/>
  </r>
  <r>
    <n v="528"/>
    <s v="Devastated No Matter What"/>
    <s v="A Festival Backed Production of a Full-Length Play."/>
    <x v="146"/>
    <x v="414"/>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x v="147"/>
    <x v="416"/>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n v="100"/>
    <n v="129.03225806451613"/>
    <x v="1"/>
    <x v="6"/>
  </r>
  <r>
    <n v="532"/>
    <s v="Walken On Sunshine"/>
    <s v="A fast paced, comedic play about an anxiety-ridden filmmaker who lies to investors about having Christopher Walken in his film."/>
    <x v="3"/>
    <x v="418"/>
    <x v="0"/>
    <x v="0"/>
    <s v="USD"/>
    <n v="1463098208"/>
    <n v="1460506208"/>
    <b v="0"/>
    <n v="173"/>
    <b v="1"/>
    <s v="theater/plays"/>
    <n v="123.25"/>
    <n v="71.242774566473983"/>
    <x v="1"/>
    <x v="6"/>
  </r>
  <r>
    <n v="533"/>
    <s v="Foresight"/>
    <s v="New writing â€¢ Twisty-turny magical realist retro sci-fi â€¢ Human lives â€¢ Storytelling â€¢ The slope our society slips down..."/>
    <x v="13"/>
    <x v="20"/>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x v="42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x v="10"/>
    <x v="423"/>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x v="424"/>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x v="36"/>
    <x v="116"/>
    <x v="2"/>
    <x v="0"/>
    <s v="USD"/>
    <n v="1423078606"/>
    <n v="1420486606"/>
    <b v="0"/>
    <n v="1"/>
    <b v="0"/>
    <s v="technology/web"/>
    <n v="6.6666666666666671E-3"/>
    <n v="1"/>
    <x v="2"/>
    <x v="7"/>
  </r>
  <r>
    <n v="541"/>
    <s v="Deviations"/>
    <s v="A website dedicated to local Kink Communities; to find others with matching interests and bring them together."/>
    <x v="37"/>
    <x v="379"/>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x v="65"/>
    <x v="116"/>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x v="51"/>
    <x v="117"/>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x v="426"/>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x v="96"/>
    <x v="429"/>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x v="101"/>
    <x v="117"/>
    <x v="2"/>
    <x v="5"/>
    <s v="CAD"/>
    <n v="1452350896"/>
    <n v="1447166896"/>
    <b v="0"/>
    <n v="0"/>
    <b v="0"/>
    <s v="technology/web"/>
    <n v="0"/>
    <e v="#DIV/0!"/>
    <x v="2"/>
    <x v="7"/>
  </r>
  <r>
    <n v="553"/>
    <s v="sellorshopusa.com"/>
    <s v="Groundbreaking New Classifieds Website Grows Into Largest Nationwide Coverage By Turning Users Into Entrepreneurs"/>
    <x v="31"/>
    <x v="430"/>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x v="51"/>
    <x v="117"/>
    <x v="2"/>
    <x v="1"/>
    <s v="GBP"/>
    <n v="1465720143"/>
    <n v="1463128143"/>
    <b v="0"/>
    <n v="0"/>
    <b v="0"/>
    <s v="technology/web"/>
    <n v="0"/>
    <e v="#DIV/0!"/>
    <x v="2"/>
    <x v="7"/>
  </r>
  <r>
    <n v="556"/>
    <s v="Braille Academy"/>
    <s v="An educational platform for learning Unified English Braille Code"/>
    <x v="6"/>
    <x v="148"/>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x v="60"/>
    <x v="432"/>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x v="47"/>
    <x v="117"/>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x v="57"/>
    <x v="433"/>
    <x v="2"/>
    <x v="5"/>
    <s v="CAD"/>
    <n v="1418841045"/>
    <n v="1416249045"/>
    <b v="0"/>
    <n v="3"/>
    <b v="0"/>
    <s v="technology/web"/>
    <n v="1.2E-2"/>
    <n v="4"/>
    <x v="2"/>
    <x v="7"/>
  </r>
  <r>
    <n v="561"/>
    <s v="CheckMate Careers"/>
    <s v="A marketplace for talent and employers to match. Using intuitive technology we match &amp; place talent with the best career position."/>
    <x v="36"/>
    <x v="434"/>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x v="63"/>
    <x v="117"/>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n v="9.0666666666666659E-2"/>
    <n v="34"/>
    <x v="2"/>
    <x v="7"/>
  </r>
  <r>
    <n v="564"/>
    <s v="TOC TOC TROC"/>
    <s v="Plateforme de troc gratuit et d'Ã©changes en tous genres par nature. Mieux s'entraider, Ã©changer, de donner, louer ou vendre Ã  distance."/>
    <x v="102"/>
    <x v="116"/>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x v="31"/>
    <x v="117"/>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x v="116"/>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x v="3"/>
    <x v="117"/>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n v="1"/>
    <n v="49"/>
    <x v="2"/>
    <x v="7"/>
  </r>
  <r>
    <n v="569"/>
    <s v="Mioti"/>
    <s v="Mioti is an indie game marketplace that doubles as a community for developers to join networks and discuss projects."/>
    <x v="30"/>
    <x v="170"/>
    <x v="2"/>
    <x v="5"/>
    <s v="CAD"/>
    <n v="1451679612"/>
    <n v="1449087612"/>
    <b v="0"/>
    <n v="1"/>
    <b v="0"/>
    <s v="technology/web"/>
    <n v="0.8"/>
    <n v="20"/>
    <x v="2"/>
    <x v="7"/>
  </r>
  <r>
    <n v="570"/>
    <s v="Relaunching in May"/>
    <s v="Humans have AM/FM/Satellite radio, kids have radio Disney, pets have DogCatRadio."/>
    <x v="94"/>
    <x v="436"/>
    <x v="2"/>
    <x v="0"/>
    <s v="USD"/>
    <n v="1455822569"/>
    <n v="1453230569"/>
    <b v="0"/>
    <n v="1"/>
    <b v="0"/>
    <s v="technology/web"/>
    <n v="0.16705882352941176"/>
    <n v="142"/>
    <x v="2"/>
    <x v="7"/>
  </r>
  <r>
    <n v="571"/>
    <s v="Snag-A-Slip"/>
    <s v="Snag-A-Slip is an online platform that connects boaters with awesome marinas and available boat slips so that they can book with ease."/>
    <x v="31"/>
    <x v="437"/>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x v="30"/>
    <x v="117"/>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x v="151"/>
    <x v="439"/>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n v="0.43166666666666664"/>
    <n v="64.75"/>
    <x v="2"/>
    <x v="7"/>
  </r>
  <r>
    <n v="576"/>
    <s v="Uthtopia"/>
    <s v="UthTopia Is a social media organization that believes in positive online usage, youth mentorship, and youth empowerment."/>
    <x v="58"/>
    <x v="116"/>
    <x v="2"/>
    <x v="0"/>
    <s v="USD"/>
    <n v="1427537952"/>
    <n v="1422357552"/>
    <b v="0"/>
    <n v="1"/>
    <b v="0"/>
    <s v="technology/web"/>
    <n v="1.25E-3"/>
    <n v="1"/>
    <x v="2"/>
    <x v="7"/>
  </r>
  <r>
    <n v="577"/>
    <s v="everydayrelay"/>
    <s v="Emails are one of pervasively used mode of communication today. However, emails can be personal and sometimes discretion is needed."/>
    <x v="10"/>
    <x v="115"/>
    <x v="2"/>
    <x v="0"/>
    <s v="USD"/>
    <n v="1463753302"/>
    <n v="1458569302"/>
    <b v="0"/>
    <n v="1"/>
    <b v="0"/>
    <s v="technology/web"/>
    <n v="0.2"/>
    <n v="10"/>
    <x v="2"/>
    <x v="7"/>
  </r>
  <r>
    <n v="578"/>
    <s v="weBuy Crowdsourced Shopping"/>
    <s v="weBuy trade built on technology and Crowd Sourced Power"/>
    <x v="152"/>
    <x v="441"/>
    <x v="2"/>
    <x v="1"/>
    <s v="GBP"/>
    <n v="1441633993"/>
    <n v="1439560393"/>
    <b v="0"/>
    <n v="7"/>
    <b v="0"/>
    <s v="technology/web"/>
    <n v="1.12E-2"/>
    <n v="2"/>
    <x v="2"/>
    <x v="7"/>
  </r>
  <r>
    <n v="579"/>
    <s v="Course: Learn Cryptography"/>
    <s v="Learn classic and public key cryptography with a full proof-of-concept system in JavaScript."/>
    <x v="14"/>
    <x v="442"/>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x v="9"/>
    <x v="116"/>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x v="44"/>
    <x v="117"/>
    <x v="2"/>
    <x v="0"/>
    <s v="USD"/>
    <n v="1438474704"/>
    <n v="1435882704"/>
    <b v="0"/>
    <n v="0"/>
    <b v="0"/>
    <s v="technology/web"/>
    <n v="0"/>
    <e v="#DIV/0!"/>
    <x v="2"/>
    <x v="7"/>
  </r>
  <r>
    <n v="582"/>
    <s v="&quot;We the People...&quot;"/>
    <s v="A community-driven online system which promotes self-governance.  Level up by adding content; civic agendas and private associations."/>
    <x v="57"/>
    <x v="117"/>
    <x v="2"/>
    <x v="0"/>
    <s v="USD"/>
    <n v="1426442400"/>
    <n v="1424454319"/>
    <b v="0"/>
    <n v="0"/>
    <b v="0"/>
    <s v="technology/web"/>
    <n v="0"/>
    <e v="#DIV/0!"/>
    <x v="2"/>
    <x v="7"/>
  </r>
  <r>
    <n v="583"/>
    <s v="HackersArchive.com"/>
    <s v="HackersArchive.com will help rid the web of viruses and scams found everywhere else you look!"/>
    <x v="7"/>
    <x v="116"/>
    <x v="2"/>
    <x v="0"/>
    <s v="USD"/>
    <n v="1426800687"/>
    <n v="1424212287"/>
    <b v="0"/>
    <n v="1"/>
    <b v="0"/>
    <s v="technology/web"/>
    <n v="1.1111111111111112E-2"/>
    <n v="1"/>
    <x v="2"/>
    <x v="7"/>
  </r>
  <r>
    <n v="584"/>
    <s v="scriptCall - The Personal Presentation Platform"/>
    <s v="Script Call takes your presentation from the wall to your audience; from your device to theirs."/>
    <x v="28"/>
    <x v="115"/>
    <x v="2"/>
    <x v="0"/>
    <s v="USD"/>
    <n v="1426522316"/>
    <n v="1423933916"/>
    <b v="0"/>
    <n v="2"/>
    <b v="0"/>
    <s v="technology/web"/>
    <n v="1"/>
    <n v="5"/>
    <x v="2"/>
    <x v="7"/>
  </r>
  <r>
    <n v="585"/>
    <s v="Link Card"/>
    <s v="SAVE UP TO 40% WHEN YOU SPEND!_x000a__x000a_PRE-ORDER YOUR LINK CARD TODAY"/>
    <x v="7"/>
    <x v="117"/>
    <x v="2"/>
    <x v="1"/>
    <s v="GBP"/>
    <n v="1448928000"/>
    <n v="1444123377"/>
    <b v="0"/>
    <n v="0"/>
    <b v="0"/>
    <s v="technology/web"/>
    <n v="0"/>
    <e v="#DIV/0!"/>
    <x v="2"/>
    <x v="7"/>
  </r>
  <r>
    <n v="586"/>
    <s v="Employ College 2K"/>
    <s v="Employ College is a movement for companies to hire college graduates from their respected institutions."/>
    <x v="3"/>
    <x v="443"/>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x v="11"/>
    <x v="444"/>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x v="7"/>
    <x v="356"/>
    <x v="2"/>
    <x v="13"/>
    <s v="EUR"/>
    <n v="1479410886"/>
    <n v="1474223286"/>
    <b v="0"/>
    <n v="2"/>
    <b v="0"/>
    <s v="technology/web"/>
    <n v="3.3444444444444441"/>
    <n v="150.5"/>
    <x v="2"/>
    <x v="7"/>
  </r>
  <r>
    <n v="589"/>
    <s v="Get Neighborly"/>
    <s v="Services closer than you think..."/>
    <x v="51"/>
    <x v="116"/>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n v="6.0999999999999999E-2"/>
    <n v="30.5"/>
    <x v="2"/>
    <x v="7"/>
  </r>
  <r>
    <n v="592"/>
    <s v="Go Start A Biz"/>
    <s v="Together, we can build a FREE, business start-up system that will help aspiring entrepreneurs change their economic circumstances."/>
    <x v="51"/>
    <x v="156"/>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n v="23"/>
    <n v="16.428571428571427"/>
    <x v="2"/>
    <x v="7"/>
  </r>
  <r>
    <n v="594"/>
    <s v="Unleashed Fitness"/>
    <s v="Creating a fitness site that will change the fitness game forever!"/>
    <x v="31"/>
    <x v="375"/>
    <x v="2"/>
    <x v="0"/>
    <s v="USD"/>
    <n v="1460832206"/>
    <n v="1458240206"/>
    <b v="0"/>
    <n v="2"/>
    <b v="0"/>
    <s v="technology/web"/>
    <n v="0.104"/>
    <n v="13"/>
    <x v="2"/>
    <x v="7"/>
  </r>
  <r>
    <n v="595"/>
    <s v="MyBestInterest.org"/>
    <s v="MyBestInterest.org elminates election research by quickly identifying the candidates that will best represent your interests."/>
    <x v="57"/>
    <x v="446"/>
    <x v="2"/>
    <x v="0"/>
    <s v="USD"/>
    <n v="1430703638"/>
    <n v="1426815638"/>
    <b v="0"/>
    <n v="8"/>
    <b v="0"/>
    <s v="technology/web"/>
    <n v="0.42599999999999999"/>
    <n v="53.25"/>
    <x v="2"/>
    <x v="7"/>
  </r>
  <r>
    <n v="596"/>
    <s v="DigitaliBook free library"/>
    <s v="We present digitaibook,com site which can become a free electronic library with your help,"/>
    <x v="22"/>
    <x v="360"/>
    <x v="2"/>
    <x v="0"/>
    <s v="USD"/>
    <n v="1478122292"/>
    <n v="1475530292"/>
    <b v="0"/>
    <n v="2"/>
    <b v="0"/>
    <s v="technology/web"/>
    <n v="0.03"/>
    <n v="3"/>
    <x v="2"/>
    <x v="7"/>
  </r>
  <r>
    <n v="597"/>
    <s v="Rolodex: One Contact List to Rule Them All"/>
    <s v="Rolodex is a web application that strives to nurture business to business relationships by connecting users via email."/>
    <x v="51"/>
    <x v="170"/>
    <x v="2"/>
    <x v="0"/>
    <s v="USD"/>
    <n v="1469980800"/>
    <n v="1466787335"/>
    <b v="0"/>
    <n v="2"/>
    <b v="0"/>
    <s v="technology/web"/>
    <n v="0.26666666666666666"/>
    <n v="10"/>
    <x v="2"/>
    <x v="7"/>
  </r>
  <r>
    <n v="598"/>
    <s v="Goals not creeds"/>
    <s v="This is a project to create a crowd-funding site for Urantia Book readers worldwide."/>
    <x v="30"/>
    <x v="447"/>
    <x v="2"/>
    <x v="0"/>
    <s v="USD"/>
    <n v="1417737781"/>
    <n v="1415145781"/>
    <b v="0"/>
    <n v="7"/>
    <b v="0"/>
    <s v="technology/web"/>
    <n v="34"/>
    <n v="121.42857142857143"/>
    <x v="2"/>
    <x v="7"/>
  </r>
  <r>
    <n v="599"/>
    <s v="Mail 4 Jail"/>
    <s v="We send care packages to incarcerated individuals throughout the country that include specific items hand picked by the sender."/>
    <x v="63"/>
    <x v="395"/>
    <x v="2"/>
    <x v="0"/>
    <s v="USD"/>
    <n v="1425827760"/>
    <n v="1423769402"/>
    <b v="0"/>
    <n v="2"/>
    <b v="0"/>
    <s v="technology/web"/>
    <n v="6.2E-2"/>
    <n v="15.5"/>
    <x v="2"/>
    <x v="7"/>
  </r>
  <r>
    <n v="600"/>
    <s v="Anaheim California here we come but we need your help."/>
    <s v="Science Technology Engineering and Math + youth = a brighter tomorrow."/>
    <x v="10"/>
    <x v="173"/>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x v="3"/>
    <x v="133"/>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x v="36"/>
    <x v="448"/>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x v="15"/>
    <x v="117"/>
    <x v="1"/>
    <x v="0"/>
    <s v="USD"/>
    <n v="1409187056"/>
    <n v="1406595056"/>
    <b v="0"/>
    <n v="0"/>
    <b v="0"/>
    <s v="technology/web"/>
    <n v="0"/>
    <e v="#DIV/0!"/>
    <x v="2"/>
    <x v="7"/>
  </r>
  <r>
    <n v="605"/>
    <s v="Teach Your Parents iPad (Canceled)"/>
    <s v="An iPad support care package for your parents / seniors."/>
    <x v="10"/>
    <x v="449"/>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n v="0.2"/>
    <n v="10"/>
    <x v="2"/>
    <x v="7"/>
  </r>
  <r>
    <n v="607"/>
    <s v="An Online Music Venue Awaits (Canceled)"/>
    <s v="Gritty, upfront reality going the distance hard with a proven track record of insatiable artist. Broadcasted live on the Web."/>
    <x v="49"/>
    <x v="117"/>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x v="153"/>
    <x v="139"/>
    <x v="1"/>
    <x v="1"/>
    <s v="GBP"/>
    <n v="1448761744"/>
    <n v="1446166144"/>
    <b v="0"/>
    <n v="1"/>
    <b v="0"/>
    <s v="technology/web"/>
    <n v="0.64102564102564097"/>
    <n v="5"/>
    <x v="2"/>
    <x v="7"/>
  </r>
  <r>
    <n v="610"/>
    <s v="UniteChrist (Canceled)"/>
    <s v="We are creating a Christian social network to empower, educate, and connect Christians all over the world."/>
    <x v="154"/>
    <x v="117"/>
    <x v="1"/>
    <x v="0"/>
    <s v="USD"/>
    <n v="1429732586"/>
    <n v="1427140586"/>
    <b v="0"/>
    <n v="0"/>
    <b v="0"/>
    <s v="technology/web"/>
    <n v="0"/>
    <e v="#DIV/0!"/>
    <x v="2"/>
    <x v="7"/>
  </r>
  <r>
    <n v="611"/>
    <s v="Securivente (Canceled)"/>
    <s v="Finie la peur de vendre ou acheter d'occasion Ã  un inconnu ! Colis ouverts, photographiÃ©s et testÃ©s. Paiements en ligne sÃ©curisÃ©s."/>
    <x v="58"/>
    <x v="117"/>
    <x v="1"/>
    <x v="6"/>
    <s v="EUR"/>
    <n v="1453210037"/>
    <n v="1448026037"/>
    <b v="0"/>
    <n v="0"/>
    <b v="0"/>
    <s v="technology/web"/>
    <n v="0"/>
    <e v="#DIV/0!"/>
    <x v="2"/>
    <x v="7"/>
  </r>
  <r>
    <n v="612"/>
    <s v="Web Streaming 2.0 (Canceled)"/>
    <s v="A Fast and Reliable new Web platform to stream videos from Internet"/>
    <x v="3"/>
    <x v="117"/>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x v="3"/>
    <x v="117"/>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x v="117"/>
    <x v="1"/>
    <x v="4"/>
    <s v="NZD"/>
    <n v="1443149759"/>
    <n v="1440557759"/>
    <b v="0"/>
    <n v="0"/>
    <b v="0"/>
    <s v="technology/web"/>
    <n v="0"/>
    <e v="#DIV/0!"/>
    <x v="2"/>
    <x v="7"/>
  </r>
  <r>
    <n v="616"/>
    <s v="S'time Soirees (Canceled)"/>
    <s v="Hormis la similitude envers d'autres rÃ©seaux socials, celui-ci vous permettra d'organiser / participer Ã  des soirÃ©es trÃ¨s facilement !"/>
    <x v="10"/>
    <x v="117"/>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n v="3"/>
    <n v="20"/>
    <x v="2"/>
    <x v="7"/>
  </r>
  <r>
    <n v="618"/>
    <s v="Y2Y Tutors (Canceled)"/>
    <s v="With the cost of education seemingly always on the rise, Y2Y aims to ensure that no student will be left behind through peer tutoring."/>
    <x v="44"/>
    <x v="117"/>
    <x v="1"/>
    <x v="0"/>
    <s v="USD"/>
    <n v="1449689203"/>
    <n v="1447097203"/>
    <b v="0"/>
    <n v="0"/>
    <b v="0"/>
    <s v="technology/web"/>
    <n v="0"/>
    <e v="#DIV/0!"/>
    <x v="2"/>
    <x v="7"/>
  </r>
  <r>
    <n v="619"/>
    <s v="Big Data (Canceled)"/>
    <s v="Big Data Sets for researchers interested in improving the quality of life."/>
    <x v="156"/>
    <x v="116"/>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x v="11"/>
    <x v="452"/>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n v="0"/>
    <e v="#DIV/0!"/>
    <x v="2"/>
    <x v="7"/>
  </r>
  <r>
    <n v="624"/>
    <s v="NeedSomeLoven.com (Canceled)"/>
    <s v="I am designing a fun, high tech dating website, with over 25 cool features. It is innovate as well as user friendly."/>
    <x v="10"/>
    <x v="117"/>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x v="117"/>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x v="10"/>
    <x v="117"/>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x v="158"/>
    <x v="115"/>
    <x v="1"/>
    <x v="0"/>
    <s v="USD"/>
    <n v="1441516200"/>
    <n v="1438959121"/>
    <b v="0"/>
    <n v="1"/>
    <b v="0"/>
    <s v="technology/web"/>
    <n v="8.3340278356529712E-2"/>
    <n v="10"/>
    <x v="2"/>
    <x v="7"/>
  </r>
  <r>
    <n v="631"/>
    <s v="Brevity: A Powerful Online Publishing Software! (Canceled)"/>
    <s v="A Powerful Multimedia-Rich Software that aims at making online publishing very simple."/>
    <x v="63"/>
    <x v="458"/>
    <x v="1"/>
    <x v="5"/>
    <s v="CAD"/>
    <n v="1464460329"/>
    <n v="1461954729"/>
    <b v="0"/>
    <n v="9"/>
    <b v="0"/>
    <s v="technology/web"/>
    <n v="1.38"/>
    <n v="76.666666666666671"/>
    <x v="2"/>
    <x v="7"/>
  </r>
  <r>
    <n v="632"/>
    <s v="UniWherse.com - Bring students future (Canceled)"/>
    <s v="Our goal is to create a system, students can find universities that best match their interests."/>
    <x v="22"/>
    <x v="117"/>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n v="12.45"/>
    <n v="49.8"/>
    <x v="2"/>
    <x v="7"/>
  </r>
  <r>
    <n v="634"/>
    <s v="pitchtograndma (Canceled)"/>
    <s v="We help companies to explain what they do in simple, grandma-would-understand terms."/>
    <x v="10"/>
    <x v="116"/>
    <x v="1"/>
    <x v="0"/>
    <s v="USD"/>
    <n v="1424989029"/>
    <n v="1422397029"/>
    <b v="0"/>
    <n v="1"/>
    <b v="0"/>
    <s v="technology/web"/>
    <n v="0.02"/>
    <n v="1"/>
    <x v="2"/>
    <x v="7"/>
  </r>
  <r>
    <n v="635"/>
    <s v="Pleero, A Technology Team Building Website (Canceled)"/>
    <s v="Network used for building technology development teams."/>
    <x v="31"/>
    <x v="369"/>
    <x v="1"/>
    <x v="0"/>
    <s v="USD"/>
    <n v="1428804762"/>
    <n v="1426212762"/>
    <b v="0"/>
    <n v="1"/>
    <b v="0"/>
    <s v="technology/web"/>
    <n v="8.0000000000000002E-3"/>
    <n v="2"/>
    <x v="2"/>
    <x v="7"/>
  </r>
  <r>
    <n v="636"/>
    <s v="Keto Advice (Canceled)"/>
    <s v="With no central location for keto knowledge, keto advice will be a community run knowledge base."/>
    <x v="13"/>
    <x v="460"/>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n v="0"/>
    <e v="#DIV/0!"/>
    <x v="2"/>
    <x v="7"/>
  </r>
  <r>
    <n v="638"/>
    <s v="W (Canceled)"/>
    <s v="O0"/>
    <x v="61"/>
    <x v="461"/>
    <x v="1"/>
    <x v="12"/>
    <s v="EUR"/>
    <n v="1490447662"/>
    <n v="1485267262"/>
    <b v="0"/>
    <n v="6"/>
    <b v="0"/>
    <s v="technology/web"/>
    <n v="9.0000000000000011E-3"/>
    <n v="3"/>
    <x v="2"/>
    <x v="7"/>
  </r>
  <r>
    <n v="639"/>
    <s v="Kids Educational Social Media Site (Canceled)"/>
    <s v="Development of a Safe and Educational Social Media site for kids."/>
    <x v="80"/>
    <x v="116"/>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x v="465"/>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n v="300.11791999999997"/>
    <n v="73.486268364348675"/>
    <x v="2"/>
    <x v="8"/>
  </r>
  <r>
    <n v="645"/>
    <s v="Carbon Fiber Collar Stays"/>
    <s v="Ever wanted to own something made out of carbon fiber? Now you can!"/>
    <x v="13"/>
    <x v="467"/>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n v="107.05"/>
    <n v="125.94117647058823"/>
    <x v="2"/>
    <x v="8"/>
  </r>
  <r>
    <n v="648"/>
    <s v="Audio Jacket"/>
    <s v="Get ready for the next product that you canâ€™t live without"/>
    <x v="19"/>
    <x v="470"/>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x v="471"/>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x v="472"/>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x v="9"/>
    <x v="47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x v="6"/>
    <x v="477"/>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n v="104.46206037108834"/>
    <n v="109.33695652173913"/>
    <x v="2"/>
    <x v="8"/>
  </r>
  <r>
    <n v="659"/>
    <s v="Lulu Watch Designs - Apple Watch"/>
    <s v="Sync up your lifestyle"/>
    <x v="9"/>
    <x v="481"/>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x v="3"/>
    <x v="483"/>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x v="130"/>
    <x v="484"/>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x v="61"/>
    <x v="485"/>
    <x v="2"/>
    <x v="8"/>
    <s v="DKK"/>
    <n v="1437250456"/>
    <n v="1434658456"/>
    <b v="0"/>
    <n v="7"/>
    <b v="0"/>
    <s v="technology/wearables"/>
    <n v="0.35000000000000003"/>
    <n v="100"/>
    <x v="2"/>
    <x v="8"/>
  </r>
  <r>
    <n v="664"/>
    <s v="Oregon Babyâ„¢ Diapers"/>
    <s v="Save Oregon Babyâ„¢ Diapers, a handmade business, run by awesome moms in Southern Oregon, from permanently closing!"/>
    <x v="14"/>
    <x v="486"/>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x v="61"/>
    <x v="13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x v="63"/>
    <x v="488"/>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x v="61"/>
    <x v="489"/>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x v="57"/>
    <x v="82"/>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x v="63"/>
    <x v="493"/>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x v="162"/>
    <x v="498"/>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n v="0.04"/>
    <n v="1"/>
    <x v="2"/>
    <x v="8"/>
  </r>
  <r>
    <n v="682"/>
    <s v="Deception Belt"/>
    <s v="The Deception Belt is an innovative belt with app capability, designed to assist any user gain control over their appetite."/>
    <x v="63"/>
    <x v="500"/>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x v="19"/>
    <x v="501"/>
    <x v="2"/>
    <x v="0"/>
    <s v="USD"/>
    <n v="1477949764"/>
    <n v="1474493764"/>
    <b v="0"/>
    <n v="3"/>
    <b v="0"/>
    <s v="technology/wearables"/>
    <n v="0.85142857142857142"/>
    <n v="99.333333333333329"/>
    <x v="2"/>
    <x v="8"/>
  </r>
  <r>
    <n v="684"/>
    <s v="Arcus Motion Analyzer | The Versatile Smart Ring"/>
    <s v="Arcus gives your fingers super powers."/>
    <x v="163"/>
    <x v="502"/>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x v="69"/>
    <x v="117"/>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x v="22"/>
    <x v="505"/>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n v="57.648750000000007"/>
    <n v="343.14732142857144"/>
    <x v="2"/>
    <x v="8"/>
  </r>
  <r>
    <n v="690"/>
    <s v="BLOXSHIELD"/>
    <s v="A radiation shield for your fitness tracker, smartwatch or other wearable smart device"/>
    <x v="22"/>
    <x v="507"/>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x v="63"/>
    <x v="92"/>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x v="57"/>
    <x v="509"/>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x v="60"/>
    <x v="51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x v="127"/>
    <x v="69"/>
    <x v="2"/>
    <x v="0"/>
    <s v="USD"/>
    <n v="1414758620"/>
    <n v="1412166620"/>
    <b v="0"/>
    <n v="7"/>
    <b v="0"/>
    <s v="technology/wearables"/>
    <n v="1.06"/>
    <n v="90.857142857142861"/>
    <x v="2"/>
    <x v="8"/>
  </r>
  <r>
    <n v="696"/>
    <s v="trustee"/>
    <s v="Show your fidelity by wearing the Trustee rings! Show where you are (at)!"/>
    <x v="164"/>
    <x v="116"/>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x v="64"/>
    <x v="513"/>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n v="5.58"/>
    <n v="119.57142857142857"/>
    <x v="2"/>
    <x v="8"/>
  </r>
  <r>
    <n v="704"/>
    <s v="ZNITCH- The Evolution in Helmet Safety"/>
    <s v="Turn you helmet into the safest helmet and don't worry about a thing,you will always have the right fit!!"/>
    <x v="56"/>
    <x v="517"/>
    <x v="2"/>
    <x v="5"/>
    <s v="CAD"/>
    <n v="1487565468"/>
    <n v="1482381468"/>
    <b v="0"/>
    <n v="4"/>
    <b v="0"/>
    <s v="technology/wearables"/>
    <n v="0.87454545454545463"/>
    <n v="120.25"/>
    <x v="2"/>
    <x v="8"/>
  </r>
  <r>
    <n v="705"/>
    <s v="SomnoScope"/>
    <s v="The closest thing ever to the Holy Grail of wearables technology"/>
    <x v="57"/>
    <x v="518"/>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x v="57"/>
    <x v="117"/>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n v="22.092500000000001"/>
    <n v="23.948509485094849"/>
    <x v="2"/>
    <x v="8"/>
  </r>
  <r>
    <n v="709"/>
    <s v="lumiglove"/>
    <s v="A &quot;handheld&quot; light, which eases the way you illuminate objects and/or paths."/>
    <x v="36"/>
    <x v="377"/>
    <x v="2"/>
    <x v="0"/>
    <s v="USD"/>
    <n v="1417741159"/>
    <n v="1415149159"/>
    <b v="0"/>
    <n v="2"/>
    <b v="0"/>
    <s v="technology/wearables"/>
    <n v="0.40666666666666662"/>
    <n v="30.5"/>
    <x v="2"/>
    <x v="8"/>
  </r>
  <r>
    <n v="710"/>
    <s v="Hate York Shirt 2.0"/>
    <s v="Shirts, so technologically advanced, they connect mentally to their audience upon sight."/>
    <x v="38"/>
    <x v="117"/>
    <x v="2"/>
    <x v="5"/>
    <s v="CAD"/>
    <n v="1408495440"/>
    <n v="1405640302"/>
    <b v="0"/>
    <n v="0"/>
    <b v="0"/>
    <s v="technology/wearables"/>
    <n v="0"/>
    <e v="#DIV/0!"/>
    <x v="2"/>
    <x v="8"/>
  </r>
  <r>
    <n v="711"/>
    <s v="Anti Snore Wearable"/>
    <s v="Our wearable and app automates the poke you normally get from your bedpartner to make you stop snoring and making you turn to the side."/>
    <x v="57"/>
    <x v="52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x v="36"/>
    <x v="524"/>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x v="167"/>
    <x v="525"/>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x v="39"/>
    <x v="526"/>
    <x v="2"/>
    <x v="0"/>
    <s v="USD"/>
    <n v="1417392000"/>
    <n v="1414511307"/>
    <b v="0"/>
    <n v="16"/>
    <b v="0"/>
    <s v="technology/wearables"/>
    <n v="10.214285714285715"/>
    <n v="44.6875"/>
    <x v="2"/>
    <x v="8"/>
  </r>
  <r>
    <n v="717"/>
    <s v="cool air belt"/>
    <s v="Cool air flowing under clothing keeps you cool."/>
    <x v="57"/>
    <x v="527"/>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x v="14"/>
    <x v="456"/>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x v="168"/>
    <x v="529"/>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x v="31"/>
    <x v="531"/>
    <x v="0"/>
    <x v="0"/>
    <s v="USD"/>
    <n v="1333909178"/>
    <n v="1331320778"/>
    <b v="0"/>
    <n v="153"/>
    <b v="1"/>
    <s v="publishing/nonfiction"/>
    <n v="132.024"/>
    <n v="215.72549019607843"/>
    <x v="3"/>
    <x v="9"/>
  </r>
  <r>
    <n v="723"/>
    <s v="The 2015 Pro Football Beast Book"/>
    <s v="The Definitive (and Slightly Ridiculous) Guide to Enjoying the 2015 Pro Football Season"/>
    <x v="10"/>
    <x v="532"/>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x v="534"/>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x v="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x v="51"/>
    <x v="537"/>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x v="538"/>
    <x v="0"/>
    <x v="0"/>
    <s v="USD"/>
    <n v="1348028861"/>
    <n v="1342844861"/>
    <b v="0"/>
    <n v="120"/>
    <b v="1"/>
    <s v="publishing/nonfiction"/>
    <n v="130.65"/>
    <n v="43.55"/>
    <x v="3"/>
    <x v="9"/>
  </r>
  <r>
    <n v="730"/>
    <s v="Encyclopedia of Surfing"/>
    <s v="A Massive but Cheerful Online Digital Archive of Surfing"/>
    <x v="22"/>
    <x v="539"/>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x v="10"/>
    <x v="54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n v="120.48"/>
    <n v="17.822485207100591"/>
    <x v="3"/>
    <x v="9"/>
  </r>
  <r>
    <n v="734"/>
    <s v="Sideswiped"/>
    <s v="Sideswiped is my story of growing in and trusting God through the mess and mysteries of life."/>
    <x v="0"/>
    <x v="543"/>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x v="171"/>
    <x v="544"/>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x v="5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x v="10"/>
    <x v="546"/>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x v="15"/>
    <x v="547"/>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n v="107.4"/>
    <n v="169.57894736842104"/>
    <x v="3"/>
    <x v="9"/>
  </r>
  <r>
    <n v="741"/>
    <s v="reVILNA: the vilna ghetto project"/>
    <s v="A revolutionary digital mapping project of the Vilna Ghetto"/>
    <x v="93"/>
    <x v="550"/>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n v="148"/>
    <n v="54.266666666666666"/>
    <x v="3"/>
    <x v="9"/>
  </r>
  <r>
    <n v="744"/>
    <s v="A Revolutionary Leadership Resource Book"/>
    <s v="Join others to help create a world that is possible -- in your workplace, community and society!"/>
    <x v="10"/>
    <x v="553"/>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n v="179.09909909909908"/>
    <n v="53.729729729729726"/>
    <x v="3"/>
    <x v="9"/>
  </r>
  <r>
    <n v="746"/>
    <s v="Attention: People With Body Parts"/>
    <s v="This is a book of letters. Letters to our body parts."/>
    <x v="174"/>
    <x v="555"/>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x v="39"/>
    <x v="556"/>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x v="557"/>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x v="3"/>
    <x v="558"/>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x v="9"/>
    <x v="560"/>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n v="238"/>
    <n v="33.055555555555557"/>
    <x v="3"/>
    <x v="9"/>
  </r>
  <r>
    <n v="758"/>
    <s v="Publish Waiting On Humanity"/>
    <s v="I am publishing my book, Waiting on Humanity and need some finishing funds to do so."/>
    <x v="30"/>
    <x v="567"/>
    <x v="0"/>
    <x v="0"/>
    <s v="USD"/>
    <n v="1286568268"/>
    <n v="1283976268"/>
    <b v="0"/>
    <n v="19"/>
    <b v="1"/>
    <s v="publishing/nonfiction"/>
    <n v="102"/>
    <n v="134.21052631578948"/>
    <x v="3"/>
    <x v="9"/>
  </r>
  <r>
    <n v="759"/>
    <s v="Wild Ruins"/>
    <s v="Help me search for the lost ruins of the UK. A unique guide to  lesser known and somewhat known ruins of Britain."/>
    <x v="10"/>
    <x v="568"/>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x v="41"/>
    <x v="117"/>
    <x v="2"/>
    <x v="0"/>
    <s v="USD"/>
    <n v="1480188013"/>
    <n v="1477592413"/>
    <b v="0"/>
    <n v="0"/>
    <b v="0"/>
    <s v="publishing/fiction"/>
    <n v="0"/>
    <e v="#DIV/0!"/>
    <x v="3"/>
    <x v="10"/>
  </r>
  <r>
    <n v="761"/>
    <s v="DONE WITH DEATH"/>
    <s v="The day Chuck died was the day everything changed. Now he has to save the afterlife from extinction or die again trying."/>
    <x v="10"/>
    <x v="569"/>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x v="8"/>
    <x v="117"/>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x v="139"/>
    <x v="2"/>
    <x v="1"/>
    <s v="GBP"/>
    <n v="1376563408"/>
    <n v="1373971408"/>
    <b v="0"/>
    <n v="1"/>
    <b v="0"/>
    <s v="publishing/fiction"/>
    <n v="0.11655011655011654"/>
    <n v="5"/>
    <x v="3"/>
    <x v="10"/>
  </r>
  <r>
    <n v="764"/>
    <s v="[JOE]KES"/>
    <s v="[JOE]KES is a book full of over 200 original, sometimes funny, pun-ish Joekes. If you hate the book, use it as a coster!"/>
    <x v="10"/>
    <x v="117"/>
    <x v="2"/>
    <x v="0"/>
    <s v="USD"/>
    <n v="1441858161"/>
    <n v="1439266161"/>
    <b v="0"/>
    <n v="0"/>
    <b v="0"/>
    <s v="publishing/fiction"/>
    <n v="0"/>
    <e v="#DIV/0!"/>
    <x v="3"/>
    <x v="10"/>
  </r>
  <r>
    <n v="765"/>
    <s v="Dirty Quiet Money"/>
    <s v="To survive, an American socialite must fight with a Mafia boss in the French Resistance, but will his underworld ruin her in the end?"/>
    <x v="39"/>
    <x v="570"/>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x v="23"/>
    <x v="117"/>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x v="10"/>
    <x v="571"/>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x v="30"/>
    <x v="117"/>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x v="572"/>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n v="0"/>
    <e v="#DIV/0!"/>
    <x v="3"/>
    <x v="10"/>
  </r>
  <r>
    <n v="771"/>
    <s v="Donald Trump Presidential Stress Cube"/>
    <s v="A satire gift, the stress cube has original artwork, comes on a custom mahogany stand and has a funny exercise booklet."/>
    <x v="114"/>
    <x v="115"/>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x v="179"/>
    <x v="573"/>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x v="3"/>
    <x v="575"/>
    <x v="2"/>
    <x v="0"/>
    <s v="USD"/>
    <n v="1323998795"/>
    <n v="1321406795"/>
    <b v="0"/>
    <n v="5"/>
    <b v="0"/>
    <s v="publishing/fiction"/>
    <n v="1.7000000000000002"/>
    <n v="34"/>
    <x v="3"/>
    <x v="10"/>
  </r>
  <r>
    <n v="776"/>
    <s v="Run Ragged"/>
    <s v="Would anything change if women were in charge? Book Clubs, readers, and critics herald the latest by award-winning author, Aguila."/>
    <x v="39"/>
    <x v="576"/>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x v="2"/>
    <x v="369"/>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x v="36"/>
    <x v="402"/>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x v="28"/>
    <x v="578"/>
    <x v="0"/>
    <x v="0"/>
    <s v="USD"/>
    <n v="1304439025"/>
    <n v="1301847025"/>
    <b v="0"/>
    <n v="27"/>
    <b v="1"/>
    <s v="music/rock"/>
    <n v="104"/>
    <n v="38.518518518518519"/>
    <x v="4"/>
    <x v="11"/>
  </r>
  <r>
    <n v="781"/>
    <s v="Touring the United States This July"/>
    <s v="&quot;WE ARE ON A MISSION TO TOUR THE UNITED STATES NON-STOP. TO DO SO WE NEED TO PURCHASE A NEW VAN.&quot;"/>
    <x v="134"/>
    <x v="579"/>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x v="485"/>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x v="28"/>
    <x v="581"/>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x v="582"/>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x v="583"/>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x v="38"/>
    <x v="584"/>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x v="58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x v="586"/>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x v="587"/>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n v="103.86666666666666"/>
    <n v="60.859375"/>
    <x v="4"/>
    <x v="11"/>
  </r>
  <r>
    <n v="792"/>
    <s v="&quot;Believable Lies&quot; - The Album"/>
    <s v="Rock n' Roll about the intersection of lies and belief: the Believable Lie."/>
    <x v="30"/>
    <x v="589"/>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x v="6"/>
    <x v="591"/>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x v="3"/>
    <x v="593"/>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x v="594"/>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x v="595"/>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x v="10"/>
    <x v="596"/>
    <x v="0"/>
    <x v="0"/>
    <s v="USD"/>
    <n v="1335542446"/>
    <n v="1332950446"/>
    <b v="0"/>
    <n v="28"/>
    <b v="1"/>
    <s v="music/rock"/>
    <n v="100.02"/>
    <n v="178.60714285714286"/>
    <x v="4"/>
    <x v="11"/>
  </r>
  <r>
    <n v="800"/>
    <s v="LF4 WildFire"/>
    <s v="Scotland's premier classic rock and metal festival, 3 days, 3-4 stages, family friendly,  for people of all ages"/>
    <x v="15"/>
    <x v="597"/>
    <x v="0"/>
    <x v="1"/>
    <s v="GBP"/>
    <n v="1410431054"/>
    <n v="1407839054"/>
    <b v="0"/>
    <n v="56"/>
    <b v="1"/>
    <s v="music/rock"/>
    <n v="152.13333333333335"/>
    <n v="40.75"/>
    <x v="4"/>
    <x v="11"/>
  </r>
  <r>
    <n v="801"/>
    <s v="SLUTEVER DO AMERICA TOUR"/>
    <s v="ALL WE WANT TO DO IS DRIVE AROUND AMERICA AND PLAY A BUNCH OF SHOWS, BUT WE DON'T HAVE ANY MONEY..."/>
    <x v="13"/>
    <x v="5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x v="600"/>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x v="601"/>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x v="9"/>
    <x v="602"/>
    <x v="0"/>
    <x v="0"/>
    <s v="USD"/>
    <n v="1310857200"/>
    <n v="1306525512"/>
    <b v="0"/>
    <n v="54"/>
    <b v="1"/>
    <s v="music/rock"/>
    <n v="105"/>
    <n v="58.333333333333336"/>
    <x v="4"/>
    <x v="11"/>
  </r>
  <r>
    <n v="806"/>
    <s v="Golden Animals NEW Album!"/>
    <s v="Help Golden Animals finish their NEW Album!"/>
    <x v="6"/>
    <x v="603"/>
    <x v="0"/>
    <x v="0"/>
    <s v="USD"/>
    <n v="1315413339"/>
    <n v="1312821339"/>
    <b v="0"/>
    <n v="71"/>
    <b v="1"/>
    <s v="music/rock"/>
    <n v="104.4375"/>
    <n v="117.67605633802818"/>
    <x v="4"/>
    <x v="11"/>
  </r>
  <r>
    <n v="807"/>
    <s v="Sic Vita - New EP Release - 2017"/>
    <s v="Join the Sic Vita family and lend a hand as we create a new album!"/>
    <x v="23"/>
    <x v="604"/>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x v="605"/>
    <x v="0"/>
    <x v="5"/>
    <s v="CAD"/>
    <n v="1419224340"/>
    <n v="1416363886"/>
    <b v="0"/>
    <n v="43"/>
    <b v="1"/>
    <s v="music/rock"/>
    <n v="100"/>
    <n v="104.65116279069767"/>
    <x v="4"/>
    <x v="11"/>
  </r>
  <r>
    <n v="809"/>
    <s v="Peter's New Album!!"/>
    <s v="Acknowledged songwriter looking to record album of new songs to secure a Publishing Contract"/>
    <x v="23"/>
    <x v="606"/>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x v="15"/>
    <x v="607"/>
    <x v="0"/>
    <x v="0"/>
    <s v="USD"/>
    <n v="1346462462"/>
    <n v="1343870462"/>
    <b v="0"/>
    <n v="27"/>
    <b v="1"/>
    <s v="music/rock"/>
    <n v="105"/>
    <n v="58.333333333333336"/>
    <x v="4"/>
    <x v="11"/>
  </r>
  <r>
    <n v="811"/>
    <s v="Love Water Tour"/>
    <s v="We need your financial support to cover the tour costs!  (Sound, lights, travel, stage design)"/>
    <x v="28"/>
    <x v="578"/>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x v="608"/>
    <x v="0"/>
    <x v="0"/>
    <s v="USD"/>
    <n v="1362146280"/>
    <n v="1357604752"/>
    <b v="0"/>
    <n v="33"/>
    <b v="1"/>
    <s v="music/rock"/>
    <n v="151.83333333333334"/>
    <n v="27.606060606060606"/>
    <x v="4"/>
    <x v="11"/>
  </r>
  <r>
    <n v="813"/>
    <s v="Rules of Civility and Decent Behavior"/>
    <s v="A pre order campaign to fund the pressing of our second full length vinyl LP"/>
    <x v="15"/>
    <x v="609"/>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x v="28"/>
    <x v="610"/>
    <x v="0"/>
    <x v="0"/>
    <s v="USD"/>
    <n v="1306865040"/>
    <n v="1305568201"/>
    <b v="0"/>
    <n v="28"/>
    <b v="1"/>
    <s v="music/rock"/>
    <n v="127.3"/>
    <n v="45.464285714285715"/>
    <x v="4"/>
    <x v="11"/>
  </r>
  <r>
    <n v="815"/>
    <s v="Some Late Help for The Early Reset"/>
    <s v="Be a part of helping The Early Reset finish their new 7 song EP."/>
    <x v="23"/>
    <x v="611"/>
    <x v="0"/>
    <x v="0"/>
    <s v="USD"/>
    <n v="1414879303"/>
    <n v="1412287303"/>
    <b v="0"/>
    <n v="43"/>
    <b v="1"/>
    <s v="music/rock"/>
    <n v="107"/>
    <n v="99.534883720930239"/>
    <x v="4"/>
    <x v="11"/>
  </r>
  <r>
    <n v="816"/>
    <s v="Help Friends and Family Release Their Debut Album"/>
    <s v="Friends and Family have an album for you. They need your help to release it to the world."/>
    <x v="39"/>
    <x v="612"/>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x v="613"/>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x v="614"/>
    <x v="0"/>
    <x v="0"/>
    <s v="USD"/>
    <n v="1344358860"/>
    <n v="1343682681"/>
    <b v="0"/>
    <n v="19"/>
    <b v="1"/>
    <s v="music/rock"/>
    <n v="155.71428571428572"/>
    <n v="28.684210526315791"/>
    <x v="4"/>
    <x v="11"/>
  </r>
  <r>
    <n v="819"/>
    <s v="Winter Tour"/>
    <s v="We are touring the Southeast in support of our new EP"/>
    <x v="44"/>
    <x v="140"/>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x v="615"/>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x v="182"/>
    <x v="616"/>
    <x v="0"/>
    <x v="0"/>
    <s v="USD"/>
    <n v="1430712060"/>
    <n v="1427753265"/>
    <b v="0"/>
    <n v="78"/>
    <b v="1"/>
    <s v="music/rock"/>
    <n v="100"/>
    <n v="224.12820512820514"/>
    <x v="4"/>
    <x v="11"/>
  </r>
  <r>
    <n v="822"/>
    <s v="Soul Easy - Making music for our friends."/>
    <s v="Soul Easy recording our first full length CD.  Inspired by lots of friends and lots of good times."/>
    <x v="9"/>
    <x v="617"/>
    <x v="0"/>
    <x v="0"/>
    <s v="USD"/>
    <n v="1349477050"/>
    <n v="1346885050"/>
    <b v="0"/>
    <n v="69"/>
    <b v="1"/>
    <s v="music/rock"/>
    <n v="119.16666666666667"/>
    <n v="51.811594202898547"/>
    <x v="4"/>
    <x v="11"/>
  </r>
  <r>
    <n v="823"/>
    <s v="Debut Album"/>
    <s v="Eyes For Fire is finally ready to release their Debut Album but we need YOU to help us put the final touches on it."/>
    <x v="134"/>
    <x v="618"/>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x v="183"/>
    <x v="619"/>
    <x v="0"/>
    <x v="0"/>
    <s v="USD"/>
    <n v="1271573940"/>
    <n v="1268459318"/>
    <b v="0"/>
    <n v="54"/>
    <b v="1"/>
    <s v="music/rock"/>
    <n v="134.38124999999999"/>
    <n v="39.816666666666663"/>
    <x v="4"/>
    <x v="11"/>
  </r>
  <r>
    <n v="825"/>
    <s v="KILL FREEMAN"/>
    <s v="Kickstarting Kill Freeman independently. Help fund the New Record, Video and Live Shows."/>
    <x v="78"/>
    <x v="620"/>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x v="62"/>
    <x v="621"/>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x v="43"/>
    <x v="622"/>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x v="623"/>
    <x v="0"/>
    <x v="0"/>
    <s v="USD"/>
    <n v="1340641440"/>
    <n v="1339549982"/>
    <b v="0"/>
    <n v="38"/>
    <b v="1"/>
    <s v="music/rock"/>
    <n v="107"/>
    <n v="36.60526315789474"/>
    <x v="4"/>
    <x v="11"/>
  </r>
  <r>
    <n v="829"/>
    <s v="Monk"/>
    <s v="We are a band from South East London- each member is19 years OA. We have been together for two years. Taking pride in making good music"/>
    <x v="2"/>
    <x v="624"/>
    <x v="0"/>
    <x v="1"/>
    <s v="GBP"/>
    <n v="1468437240"/>
    <n v="1463253240"/>
    <b v="0"/>
    <n v="16"/>
    <b v="1"/>
    <s v="music/rock"/>
    <n v="104"/>
    <n v="32.5"/>
    <x v="4"/>
    <x v="11"/>
  </r>
  <r>
    <n v="830"/>
    <s v="Dark Disco Club's new album"/>
    <s v="We're making a high energy, fist pumpin', pelvis-thrusting new Rock n Roll album and we'd love for you to be a part of it."/>
    <x v="40"/>
    <x v="625"/>
    <x v="0"/>
    <x v="0"/>
    <s v="USD"/>
    <n v="1363952225"/>
    <n v="1361363825"/>
    <b v="0"/>
    <n v="32"/>
    <b v="1"/>
    <s v="music/rock"/>
    <n v="107.83333333333334"/>
    <n v="60.65625"/>
    <x v="4"/>
    <x v="11"/>
  </r>
  <r>
    <n v="831"/>
    <s v="Let The 7Horse Run!"/>
    <s v="7Horse is a new band with a self-funded album and a show they want to rock in your town!"/>
    <x v="15"/>
    <x v="98"/>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x v="36"/>
    <x v="626"/>
    <x v="0"/>
    <x v="0"/>
    <s v="USD"/>
    <n v="1327133580"/>
    <n v="1321978335"/>
    <b v="0"/>
    <n v="154"/>
    <b v="1"/>
    <s v="music/rock"/>
    <n v="100.60706666666665"/>
    <n v="97.993896103896105"/>
    <x v="4"/>
    <x v="11"/>
  </r>
  <r>
    <n v="833"/>
    <s v="Ragman Rolls"/>
    <s v="This is an American rock album."/>
    <x v="12"/>
    <x v="627"/>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x v="628"/>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x v="13"/>
    <x v="629"/>
    <x v="0"/>
    <x v="0"/>
    <s v="USD"/>
    <n v="1337396400"/>
    <n v="1333709958"/>
    <b v="0"/>
    <n v="40"/>
    <b v="1"/>
    <s v="music/rock"/>
    <n v="117.25000000000001"/>
    <n v="58.625"/>
    <x v="4"/>
    <x v="11"/>
  </r>
  <r>
    <n v="836"/>
    <s v="DESMADRE Full Album + Press Kit"/>
    <s v="An album you can bring home to mom."/>
    <x v="10"/>
    <x v="630"/>
    <x v="0"/>
    <x v="0"/>
    <s v="USD"/>
    <n v="1381108918"/>
    <n v="1378516918"/>
    <b v="0"/>
    <n v="46"/>
    <b v="1"/>
    <s v="music/rock"/>
    <n v="100.93039999999999"/>
    <n v="109.70695652173914"/>
    <x v="4"/>
    <x v="11"/>
  </r>
  <r>
    <n v="837"/>
    <s v="Take 147 - Nothin' to Lose CD Project"/>
    <s v="Take 147 is currently in the process of recording the debut album called, &quot;Nothin' to Lose&quot;."/>
    <x v="30"/>
    <x v="631"/>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x v="632"/>
    <x v="0"/>
    <x v="0"/>
    <s v="USD"/>
    <n v="1326835985"/>
    <n v="1324243985"/>
    <b v="0"/>
    <n v="61"/>
    <b v="1"/>
    <s v="music/rock"/>
    <n v="145.4"/>
    <n v="47.672131147540981"/>
    <x v="4"/>
    <x v="11"/>
  </r>
  <r>
    <n v="839"/>
    <s v="The Waffle Stompers - We'll Never Die"/>
    <s v="The Waffle Stompers need your support to keep doing what we love--go on tour, make music and music videos."/>
    <x v="10"/>
    <x v="63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x v="3"/>
    <x v="634"/>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x v="9"/>
    <x v="637"/>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x v="9"/>
    <x v="638"/>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x v="10"/>
    <x v="639"/>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x v="640"/>
    <x v="0"/>
    <x v="1"/>
    <s v="GBP"/>
    <n v="1394460000"/>
    <n v="1393233855"/>
    <b v="0"/>
    <n v="47"/>
    <b v="1"/>
    <s v="music/metal"/>
    <n v="122.00090909090908"/>
    <n v="28.553404255319148"/>
    <x v="4"/>
    <x v="12"/>
  </r>
  <r>
    <n v="847"/>
    <s v="CENTROPYMUSIC"/>
    <s v="MUSIC WITH MEANING!  MUSIC THAT MATTERS!!!"/>
    <x v="185"/>
    <x v="115"/>
    <x v="0"/>
    <x v="0"/>
    <s v="USD"/>
    <n v="1436555376"/>
    <n v="1433963376"/>
    <b v="0"/>
    <n v="1"/>
    <b v="1"/>
    <s v="music/metal"/>
    <n v="100"/>
    <n v="10"/>
    <x v="4"/>
    <x v="12"/>
  </r>
  <r>
    <n v="848"/>
    <s v="God Am"/>
    <s v="God Am, a Grunge/Doom metal band, who have been trying to fund the production of our EP to bring you a unique aural assault."/>
    <x v="43"/>
    <x v="452"/>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x v="23"/>
    <x v="641"/>
    <x v="0"/>
    <x v="0"/>
    <s v="USD"/>
    <n v="1426473264"/>
    <n v="1424057664"/>
    <b v="0"/>
    <n v="115"/>
    <b v="1"/>
    <s v="music/metal"/>
    <n v="119.9"/>
    <n v="41.704347826086959"/>
    <x v="4"/>
    <x v="12"/>
  </r>
  <r>
    <n v="850"/>
    <s v="Yet Further: Sioum's Second Full-Length Album"/>
    <s v="Help Chicago-based instrumental group Sioum complete the production of their 2nd full-length album."/>
    <x v="23"/>
    <x v="642"/>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x v="13"/>
    <x v="643"/>
    <x v="0"/>
    <x v="6"/>
    <s v="EUR"/>
    <n v="1469994300"/>
    <n v="1464815253"/>
    <b v="0"/>
    <n v="70"/>
    <b v="1"/>
    <s v="music/metal"/>
    <n v="130.44999999999999"/>
    <n v="37.271428571428572"/>
    <x v="4"/>
    <x v="12"/>
  </r>
  <r>
    <n v="852"/>
    <s v="Covers Album - Limited Vinyl Pressing"/>
    <s v="Limited edition 2x12&quot; vinyl pressing of our latest album &quot;Who Do You Think We Are?&quot;"/>
    <x v="8"/>
    <x v="644"/>
    <x v="0"/>
    <x v="0"/>
    <s v="USD"/>
    <n v="1477342800"/>
    <n v="1476386395"/>
    <b v="0"/>
    <n v="62"/>
    <b v="1"/>
    <s v="music/metal"/>
    <n v="104.97142857142859"/>
    <n v="59.258064516129032"/>
    <x v="4"/>
    <x v="12"/>
  </r>
  <r>
    <n v="853"/>
    <s v="sloggoth"/>
    <s v="Help release a CD of sloggoth's first album &quot;sloggoth&quot;.  All contributors of $5 or more get a CD when the goal is met!"/>
    <x v="43"/>
    <x v="452"/>
    <x v="0"/>
    <x v="0"/>
    <s v="USD"/>
    <n v="1424116709"/>
    <n v="1421524709"/>
    <b v="0"/>
    <n v="10"/>
    <b v="1"/>
    <s v="music/metal"/>
    <n v="100"/>
    <n v="30"/>
    <x v="4"/>
    <x v="12"/>
  </r>
  <r>
    <n v="854"/>
    <s v="Westfield Massacre - Sophomore Album &amp; Tour"/>
    <s v="Writing and Recording Sophomore record, and funding Tour to support Spring 2017 album release."/>
    <x v="186"/>
    <x v="645"/>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x v="187"/>
    <x v="646"/>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x v="614"/>
    <x v="0"/>
    <x v="12"/>
    <s v="EUR"/>
    <n v="1477422000"/>
    <n v="1472282956"/>
    <b v="0"/>
    <n v="28"/>
    <b v="1"/>
    <s v="music/metal"/>
    <n v="218.00000000000003"/>
    <n v="19.464285714285715"/>
    <x v="4"/>
    <x v="12"/>
  </r>
  <r>
    <n v="857"/>
    <s v="A Reason To Breathe - DEBUT ALBUM"/>
    <s v="Modern Post-Hardcore/Electro music (Hardstyle, EDM, Trap, Dubstep, Dembow, House)."/>
    <x v="38"/>
    <x v="647"/>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x v="38"/>
    <x v="648"/>
    <x v="0"/>
    <x v="1"/>
    <s v="GBP"/>
    <n v="1429138740"/>
    <n v="1426528418"/>
    <b v="0"/>
    <n v="76"/>
    <b v="1"/>
    <s v="music/metal"/>
    <n v="144.00583333333333"/>
    <n v="22.737763157894737"/>
    <x v="4"/>
    <x v="12"/>
  </r>
  <r>
    <n v="859"/>
    <s v="Rise With Us Campaign"/>
    <s v="We are heading to the studio to create our second album and we want you to be right there with us!"/>
    <x v="23"/>
    <x v="649"/>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x v="65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x v="37"/>
    <x v="462"/>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x v="63"/>
    <x v="575"/>
    <x v="2"/>
    <x v="1"/>
    <s v="GBP"/>
    <n v="1384179548"/>
    <n v="1381583948"/>
    <b v="0"/>
    <n v="4"/>
    <b v="0"/>
    <s v="music/jazz"/>
    <n v="0.33999999999999997"/>
    <n v="42.5"/>
    <x v="4"/>
    <x v="13"/>
  </r>
  <r>
    <n v="863"/>
    <s v="Help Fund Jason's Debut Jazz CD &quot;Exodus&quot;"/>
    <s v="I'm making the move from a side man in local groups to the leader with this debut jazz CD project."/>
    <x v="13"/>
    <x v="456"/>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n v="2.0454545454545454"/>
    <n v="22.5"/>
    <x v="4"/>
    <x v="13"/>
  </r>
  <r>
    <n v="866"/>
    <s v="California Dreamin' Tour 2015"/>
    <s v="Drivetime heads to Cali for summer tour supported by @Smoothjazz.com &amp; @JJZPhilly  #Spaghettini #The Roxy"/>
    <x v="8"/>
    <x v="141"/>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x v="10"/>
    <x v="652"/>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x v="188"/>
    <x v="578"/>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x v="6"/>
    <x v="654"/>
    <x v="2"/>
    <x v="0"/>
    <s v="USD"/>
    <n v="1299786527"/>
    <n v="1295898527"/>
    <b v="0"/>
    <n v="2"/>
    <b v="0"/>
    <s v="music/jazz"/>
    <n v="0.8125"/>
    <n v="32.5"/>
    <x v="4"/>
    <x v="13"/>
  </r>
  <r>
    <n v="873"/>
    <s v="The Dreamer-An Original Jazz CD"/>
    <s v="Fall in love with &quot;The Dreamer&quot;, new original music from trumpeter Freddie Dunn!"/>
    <x v="8"/>
    <x v="372"/>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x v="9"/>
    <x v="655"/>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n v="0"/>
    <e v="#DIV/0!"/>
    <x v="4"/>
    <x v="13"/>
  </r>
  <r>
    <n v="876"/>
    <s v="Sound Of Dobells"/>
    <s v="What was the greatest record shop ever?  DOBELLS!"/>
    <x v="189"/>
    <x v="65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x v="13"/>
    <x v="77"/>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x v="10"/>
    <x v="654"/>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x v="191"/>
    <x v="658"/>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x v="192"/>
    <x v="134"/>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x v="10"/>
    <x v="660"/>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x v="13"/>
    <x v="17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x v="28"/>
    <x v="661"/>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x v="2"/>
    <x v="82"/>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n v="0"/>
    <e v="#DIV/0!"/>
    <x v="4"/>
    <x v="14"/>
  </r>
  <r>
    <n v="888"/>
    <s v="Ginger Binge's first album"/>
    <s v="Support Ginger Binge sounds. We're an independent 'cosmic Americana' band. We love to play music for you. We are grateful for your help"/>
    <x v="28"/>
    <x v="66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x v="6"/>
    <x v="92"/>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x v="13"/>
    <x v="148"/>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x v="22"/>
    <x v="665"/>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x v="6"/>
    <x v="667"/>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x v="9"/>
    <x v="117"/>
    <x v="2"/>
    <x v="0"/>
    <s v="USD"/>
    <n v="1354123908"/>
    <n v="1351528308"/>
    <b v="0"/>
    <n v="0"/>
    <b v="0"/>
    <s v="music/indie rock"/>
    <n v="0"/>
    <e v="#DIV/0!"/>
    <x v="4"/>
    <x v="14"/>
  </r>
  <r>
    <n v="898"/>
    <s v="Foundations: 12 Songs in 2012"/>
    <s v="For each month in 2012, Sonnet will be releasing a Jesus-celebrating, grave-shattering, ear-tickling, mind-provoking song!"/>
    <x v="30"/>
    <x v="119"/>
    <x v="2"/>
    <x v="0"/>
    <s v="USD"/>
    <n v="1326651110"/>
    <n v="1322763110"/>
    <b v="0"/>
    <n v="2"/>
    <b v="0"/>
    <s v="music/indie rock"/>
    <n v="2.8000000000000003"/>
    <n v="35"/>
    <x v="4"/>
    <x v="14"/>
  </r>
  <r>
    <n v="899"/>
    <s v="Lets get 48/14 pressed!!!"/>
    <s v="Lets get 48/14 pressed and in your cd players,ipods,blogs, and facebook status'. Lets get it everywhere!"/>
    <x v="47"/>
    <x v="668"/>
    <x v="2"/>
    <x v="0"/>
    <s v="USD"/>
    <n v="1306549362"/>
    <n v="1302661362"/>
    <b v="0"/>
    <n v="8"/>
    <b v="0"/>
    <s v="music/indie rock"/>
    <n v="37.333333333333336"/>
    <n v="35"/>
    <x v="4"/>
    <x v="14"/>
  </r>
  <r>
    <n v="900"/>
    <s v="Project Revive: Protecting the Creative Impulse"/>
    <s v="With Project Revive, I aim to protect and nurture the creative impulse through music."/>
    <x v="10"/>
    <x v="577"/>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n v="0"/>
    <e v="#DIV/0!"/>
    <x v="4"/>
    <x v="13"/>
  </r>
  <r>
    <n v="902"/>
    <s v="MISTER BROWN"/>
    <s v="I'VE STARTED A BRAND NEW ALBUM THAT WILL FEATURE ACID JAZZ, FUNK, ROCK, AND DANCE WITH THE PROMISE OF TOURING NEXT YEAR IN THE USA"/>
    <x v="11"/>
    <x v="456"/>
    <x v="2"/>
    <x v="0"/>
    <s v="USD"/>
    <n v="1409412600"/>
    <n v="1404947422"/>
    <b v="0"/>
    <n v="3"/>
    <b v="0"/>
    <s v="music/jazz"/>
    <n v="0.3"/>
    <n v="30"/>
    <x v="4"/>
    <x v="13"/>
  </r>
  <r>
    <n v="903"/>
    <s v="U City Jazz Festival, St. Louis, MO"/>
    <s v="The U City Jazz Festival is offered for free to the community and features the best jazz talent from the midwest."/>
    <x v="10"/>
    <x v="669"/>
    <x v="2"/>
    <x v="0"/>
    <s v="USD"/>
    <n v="1348367100"/>
    <n v="1346180780"/>
    <b v="0"/>
    <n v="4"/>
    <b v="0"/>
    <s v="music/jazz"/>
    <n v="3.2"/>
    <n v="40"/>
    <x v="4"/>
    <x v="13"/>
  </r>
  <r>
    <n v="904"/>
    <s v="The Woodlands Jazz Fest"/>
    <s v="Support the preservation of Jazz and help us become a national Jazz Festival with the best music, food, and fun for all ages!"/>
    <x v="63"/>
    <x v="118"/>
    <x v="2"/>
    <x v="0"/>
    <s v="USD"/>
    <n v="1451786137"/>
    <n v="1449194137"/>
    <b v="0"/>
    <n v="3"/>
    <b v="0"/>
    <s v="music/jazz"/>
    <n v="0.30199999999999999"/>
    <n v="50.333333333333336"/>
    <x v="4"/>
    <x v="13"/>
  </r>
  <r>
    <n v="905"/>
    <s v="Jazz For Everyone!"/>
    <s v="Working hard to get into the studio to record, produce, and edit my break out CD. I hope to realize my vision!"/>
    <x v="115"/>
    <x v="670"/>
    <x v="2"/>
    <x v="0"/>
    <s v="USD"/>
    <n v="1295847926"/>
    <n v="1290663926"/>
    <b v="0"/>
    <n v="6"/>
    <b v="0"/>
    <s v="music/jazz"/>
    <n v="3.0153846153846153"/>
    <n v="32.666666666666664"/>
    <x v="4"/>
    <x v="13"/>
  </r>
  <r>
    <n v="906"/>
    <s v="24th Music Presents Channeling Motown (Live)"/>
    <s v="The DMV's most respected saxophonist pay tribute to Motown."/>
    <x v="36"/>
    <x v="117"/>
    <x v="2"/>
    <x v="0"/>
    <s v="USD"/>
    <n v="1394681590"/>
    <n v="1392093190"/>
    <b v="0"/>
    <n v="0"/>
    <b v="0"/>
    <s v="music/jazz"/>
    <n v="0"/>
    <e v="#DIV/0!"/>
    <x v="4"/>
    <x v="13"/>
  </r>
  <r>
    <n v="907"/>
    <s v="Greg Chambers Saxophone CD"/>
    <s v="Greg Chambers' self-titled CD needs support for post production, replication, and promotion."/>
    <x v="193"/>
    <x v="117"/>
    <x v="2"/>
    <x v="0"/>
    <s v="USD"/>
    <n v="1315715823"/>
    <n v="1313123823"/>
    <b v="0"/>
    <n v="0"/>
    <b v="0"/>
    <s v="music/jazz"/>
    <n v="0"/>
    <e v="#DIV/0!"/>
    <x v="4"/>
    <x v="13"/>
  </r>
  <r>
    <n v="908"/>
    <s v="Help Tony Copeland and get free cd's and mp3's"/>
    <s v="This project is designed to help protect the environment by using Eco-friendly product packaging."/>
    <x v="30"/>
    <x v="117"/>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x v="624"/>
    <x v="2"/>
    <x v="0"/>
    <s v="USD"/>
    <n v="1343016000"/>
    <n v="1340296440"/>
    <b v="0"/>
    <n v="8"/>
    <b v="0"/>
    <s v="music/jazz"/>
    <n v="3.25"/>
    <n v="65"/>
    <x v="4"/>
    <x v="13"/>
  </r>
  <r>
    <n v="910"/>
    <s v="Hattie Bee's Second Album"/>
    <s v="After the success of my first album &quot;A Very Hattie Christmas&quot; I'm coming back with my second album &quot;The Way We Used To Bee&quot;."/>
    <x v="131"/>
    <x v="430"/>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x v="57"/>
    <x v="117"/>
    <x v="2"/>
    <x v="0"/>
    <s v="USD"/>
    <n v="1390522045"/>
    <n v="1388707645"/>
    <b v="0"/>
    <n v="0"/>
    <b v="0"/>
    <s v="music/jazz"/>
    <n v="0"/>
    <e v="#DIV/0!"/>
    <x v="4"/>
    <x v="13"/>
  </r>
  <r>
    <n v="912"/>
    <s v="Triad a new album by James Murrell"/>
    <s v="My new album will be called Triad, an album of original music performed by me &amp; guest musical artists."/>
    <x v="8"/>
    <x v="134"/>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x v="11"/>
    <x v="671"/>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x v="15"/>
    <x v="117"/>
    <x v="2"/>
    <x v="0"/>
    <s v="USD"/>
    <n v="1345918747"/>
    <n v="1343326747"/>
    <b v="0"/>
    <n v="0"/>
    <b v="0"/>
    <s v="music/jazz"/>
    <n v="0"/>
    <e v="#DIV/0!"/>
    <x v="4"/>
    <x v="13"/>
  </r>
  <r>
    <n v="915"/>
    <s v="Russ Spiegel's Uncommon Knowledge: The Deep Brooklyn Suite"/>
    <s v="â€œThe Deep Brooklyn Suiteâ€ is a series of musical impressions about living and surviving in Brooklyn."/>
    <x v="115"/>
    <x v="672"/>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x v="126"/>
    <x v="117"/>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n v="5.0256410256410255"/>
    <n v="19.600000000000001"/>
    <x v="4"/>
    <x v="13"/>
  </r>
  <r>
    <n v="919"/>
    <s v="Jazz CD:  Out of The Blue"/>
    <s v="Cool jazz with a New Orleans flavor."/>
    <x v="22"/>
    <x v="173"/>
    <x v="2"/>
    <x v="0"/>
    <s v="USD"/>
    <n v="1355930645"/>
    <n v="1352906645"/>
    <b v="0"/>
    <n v="1"/>
    <b v="0"/>
    <s v="music/jazz"/>
    <n v="0.5"/>
    <n v="100"/>
    <x v="4"/>
    <x v="13"/>
  </r>
  <r>
    <n v="920"/>
    <s v="MIAMI JAZZ PROJECT: TEST OF TIME RECORDING"/>
    <s v="Miami club band records powerhouse fusion album. You don't have to be a musician to understand the sound of jazz."/>
    <x v="62"/>
    <x v="117"/>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n v="30.9"/>
    <n v="231.75"/>
    <x v="4"/>
    <x v="13"/>
  </r>
  <r>
    <n v="922"/>
    <s v="THE JOEY MORANT PROJECT:   JAZZIFIED R'nB"/>
    <s v="Our goal is to help educate the world about jazz and its components; how it relates to love, romance, and success."/>
    <x v="100"/>
    <x v="674"/>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x v="36"/>
    <x v="675"/>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x v="9"/>
    <x v="676"/>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x v="12"/>
    <x v="669"/>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n v="0"/>
    <e v="#DIV/0!"/>
    <x v="4"/>
    <x v="13"/>
  </r>
  <r>
    <n v="927"/>
    <s v="JETRO DA SILVA FUNK PROJECT"/>
    <s v="Studio CD/DVD Solo project of Pianist &amp; Keyboardist Jetro da Silva"/>
    <x v="22"/>
    <x v="117"/>
    <x v="2"/>
    <x v="0"/>
    <s v="USD"/>
    <n v="1337024695"/>
    <n v="1334432695"/>
    <b v="0"/>
    <n v="0"/>
    <b v="0"/>
    <s v="music/jazz"/>
    <n v="0"/>
    <e v="#DIV/0!"/>
    <x v="4"/>
    <x v="13"/>
  </r>
  <r>
    <n v="928"/>
    <s v="In a Jazzy Motown"/>
    <s v="A real Motown Backup singer on 22 gold and platinum albums headlines her own Jazz CD of Motown songs."/>
    <x v="107"/>
    <x v="607"/>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x v="2"/>
    <x v="117"/>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x v="13"/>
    <x v="449"/>
    <x v="2"/>
    <x v="1"/>
    <s v="GBP"/>
    <n v="1395007200"/>
    <n v="1392021502"/>
    <b v="0"/>
    <n v="7"/>
    <b v="0"/>
    <s v="music/jazz"/>
    <n v="6.5500000000000007"/>
    <n v="18.714285714285715"/>
    <x v="4"/>
    <x v="13"/>
  </r>
  <r>
    <n v="932"/>
    <s v="Mandy Harvey Christmas Album"/>
    <s v="Help me to create my 3rd album, a Christmas CD with 16 Holiday/Original favorites!"/>
    <x v="196"/>
    <x v="677"/>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n v="6"/>
    <n v="60"/>
    <x v="4"/>
    <x v="13"/>
  </r>
  <r>
    <n v="934"/>
    <s v="Kyle Krysa debut EP Ground Effect"/>
    <s v="Ground Effect is my first solo EP project intended to help promote Fusion and creative music music in Saskatchewan and Canada."/>
    <x v="10"/>
    <x v="679"/>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x v="8"/>
    <x v="155"/>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x v="123"/>
    <x v="117"/>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n v="1.1428571428571428"/>
    <n v="20"/>
    <x v="4"/>
    <x v="13"/>
  </r>
  <r>
    <n v="938"/>
    <s v="Celebrating American Jazz &amp; Soul Music"/>
    <s v="Creating new avenues of exposure for young Jazz &amp; Soul artists_x000a_to express their Art of Music."/>
    <x v="39"/>
    <x v="379"/>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n v="8.9066666666666663"/>
    <n v="41.75"/>
    <x v="2"/>
    <x v="8"/>
  </r>
  <r>
    <n v="943"/>
    <s v="SleepMode"/>
    <s v="A mask for home or travel that will give you the best, undisturbed sleep of your life."/>
    <x v="9"/>
    <x v="683"/>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x v="63"/>
    <x v="684"/>
    <x v="2"/>
    <x v="0"/>
    <s v="USD"/>
    <n v="1460988000"/>
    <n v="1458050450"/>
    <b v="0"/>
    <n v="96"/>
    <b v="0"/>
    <s v="technology/wearables"/>
    <n v="13.325999999999999"/>
    <n v="69.40625"/>
    <x v="2"/>
    <x v="8"/>
  </r>
  <r>
    <n v="945"/>
    <s v="CT BAND"/>
    <s v="Make your watch Smart ! CT Band is an ultra-thin, high-tech smart watch-strap awarded twice at CES 2017 las vegas"/>
    <x v="57"/>
    <x v="685"/>
    <x v="2"/>
    <x v="6"/>
    <s v="EUR"/>
    <n v="1487462340"/>
    <n v="1482958626"/>
    <b v="0"/>
    <n v="16"/>
    <b v="0"/>
    <s v="technology/wearables"/>
    <n v="2.484"/>
    <n v="155.25"/>
    <x v="2"/>
    <x v="8"/>
  </r>
  <r>
    <n v="946"/>
    <s v="OmniTrade Apron"/>
    <s v="Soft edged-Hard working. The perfect wearable organization for the home and professional shop."/>
    <x v="36"/>
    <x v="6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x v="16"/>
    <x v="117"/>
    <x v="2"/>
    <x v="0"/>
    <s v="USD"/>
    <n v="1467312306"/>
    <n v="1462128306"/>
    <b v="0"/>
    <n v="0"/>
    <b v="0"/>
    <s v="technology/wearables"/>
    <n v="0"/>
    <e v="#DIV/0!"/>
    <x v="2"/>
    <x v="8"/>
  </r>
  <r>
    <n v="948"/>
    <s v="Led Shirt - WiFi Controlled"/>
    <s v="T-Shirt with Led panel controlled by Android app over WiFi. _x000a_Multiple shirts, games, text, video effects support,"/>
    <x v="23"/>
    <x v="374"/>
    <x v="2"/>
    <x v="9"/>
    <s v="EUR"/>
    <n v="1457812364"/>
    <n v="1455220364"/>
    <b v="0"/>
    <n v="8"/>
    <b v="0"/>
    <s v="technology/wearables"/>
    <n v="12"/>
    <n v="60"/>
    <x v="2"/>
    <x v="8"/>
  </r>
  <r>
    <n v="949"/>
    <s v="INBED"/>
    <s v="Der INBED ist ein innovatives Multisensor-Wearable fÃ¼r die SturzprÃ¤vention motorisch eingeschrÃ¤nkter Personen."/>
    <x v="22"/>
    <x v="687"/>
    <x v="2"/>
    <x v="12"/>
    <s v="EUR"/>
    <n v="1456016576"/>
    <n v="1450832576"/>
    <b v="0"/>
    <n v="7"/>
    <b v="0"/>
    <s v="technology/wearables"/>
    <n v="1.365"/>
    <n v="39"/>
    <x v="2"/>
    <x v="8"/>
  </r>
  <r>
    <n v="950"/>
    <s v="EZC Smartlight"/>
    <s v="Rider worn tail light brake light. Adheres to virtually any coat, jacket or vest. Stays on even when you get off."/>
    <x v="10"/>
    <x v="688"/>
    <x v="2"/>
    <x v="5"/>
    <s v="CAD"/>
    <n v="1453053661"/>
    <n v="1450461661"/>
    <b v="0"/>
    <n v="24"/>
    <b v="0"/>
    <s v="technology/wearables"/>
    <n v="28.04"/>
    <n v="58.416666666666664"/>
    <x v="2"/>
    <x v="8"/>
  </r>
  <r>
    <n v="951"/>
    <s v="Smart Harness"/>
    <s v="Revolutionizing the way we walk our dogs!"/>
    <x v="63"/>
    <x v="689"/>
    <x v="2"/>
    <x v="0"/>
    <s v="USD"/>
    <n v="1465054872"/>
    <n v="1461166872"/>
    <b v="0"/>
    <n v="121"/>
    <b v="0"/>
    <s v="technology/wearables"/>
    <n v="38.39"/>
    <n v="158.63636363636363"/>
    <x v="2"/>
    <x v="8"/>
  </r>
  <r>
    <n v="952"/>
    <s v="Audionoggin - Join the Earvolution"/>
    <s v="Audionoggin: Wireless personal surround sound for the athlete in everyone."/>
    <x v="197"/>
    <x v="690"/>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x v="63"/>
    <x v="386"/>
    <x v="2"/>
    <x v="0"/>
    <s v="USD"/>
    <n v="1430081759"/>
    <n v="1424901359"/>
    <b v="0"/>
    <n v="17"/>
    <b v="0"/>
    <s v="technology/wearables"/>
    <n v="1.722"/>
    <n v="50.647058823529413"/>
    <x v="2"/>
    <x v="8"/>
  </r>
  <r>
    <n v="957"/>
    <s v="DUALBAND, the Leather NFC Smart Watch Band"/>
    <s v="A Leather Smart watch Band, that NEVER needs to be charged for only $37!"/>
    <x v="14"/>
    <x v="694"/>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x v="199"/>
    <x v="697"/>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x v="75"/>
    <x v="698"/>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n v="28.48"/>
    <n v="19.243243243243242"/>
    <x v="2"/>
    <x v="8"/>
  </r>
  <r>
    <n v="963"/>
    <s v="The Ultimate Learning Center"/>
    <s v="WE are molding an educated, motivated, non violent GENERATION!"/>
    <x v="19"/>
    <x v="700"/>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x v="14"/>
    <x v="702"/>
    <x v="2"/>
    <x v="0"/>
    <s v="USD"/>
    <n v="1475766932"/>
    <n v="1473174932"/>
    <b v="0"/>
    <n v="30"/>
    <b v="0"/>
    <s v="technology/wearables"/>
    <n v="14.799999999999999"/>
    <n v="59.2"/>
    <x v="2"/>
    <x v="8"/>
  </r>
  <r>
    <n v="967"/>
    <s v="Better Beanie"/>
    <s v="Better Beanie is the new therapeutic wearable designed to assist you while keeping your hands free."/>
    <x v="22"/>
    <x v="703"/>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n v="1.325"/>
    <n v="26.5"/>
    <x v="2"/>
    <x v="8"/>
  </r>
  <r>
    <n v="969"/>
    <s v="Make 100 | Geek &amp; Chic: Smart Safety Jewelry."/>
    <s v="Geek &amp; Chic Smart Jewelry Collection, Wearables Meet Style!"/>
    <x v="11"/>
    <x v="704"/>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x v="22"/>
    <x v="707"/>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n v="2.0549999999999997"/>
    <n v="51.375"/>
    <x v="2"/>
    <x v="8"/>
  </r>
  <r>
    <n v="974"/>
    <s v="KneeJack"/>
    <s v="The device that allows those with artificial knees or arthritic knees to kneel down without putting pressure on their knees."/>
    <x v="63"/>
    <x v="668"/>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x v="60"/>
    <x v="710"/>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x v="201"/>
    <x v="712"/>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x v="19"/>
    <x v="713"/>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n v="1.2375123751237513E-2"/>
    <n v="2.75"/>
    <x v="2"/>
    <x v="8"/>
  </r>
  <r>
    <n v="982"/>
    <s v="Smart 2-in-1 I-PHONE HANDLE/WALLETtm"/>
    <s v="revolutonary ultra-slim 2-in-1 Smart  2-in-1 I-PHONE handle/WALLETtm with 360 rotatiion"/>
    <x v="178"/>
    <x v="158"/>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n v="12.75"/>
    <n v="110.8695652173913"/>
    <x v="2"/>
    <x v="8"/>
  </r>
  <r>
    <n v="987"/>
    <s v="Kidswatcher"/>
    <s v="Always know where your precious children are. Let them explore the world freely and in a secure way by using the Kidswatcher."/>
    <x v="63"/>
    <x v="717"/>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n v="0"/>
    <e v="#DIV/0!"/>
    <x v="2"/>
    <x v="8"/>
  </r>
  <r>
    <n v="989"/>
    <s v="Power Rope"/>
    <s v="The most useful phone charger you will ever buy"/>
    <x v="3"/>
    <x v="718"/>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n v="4.24"/>
    <n v="30.285714285714285"/>
    <x v="2"/>
    <x v="8"/>
  </r>
  <r>
    <n v="992"/>
    <s v="WairConditioning"/>
    <s v="The HOTTEST and COOLEST thing yet! WairConditioning... an entirely new level of comfortability!"/>
    <x v="57"/>
    <x v="720"/>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n v="7.26"/>
    <n v="80.666666666666671"/>
    <x v="2"/>
    <x v="8"/>
  </r>
  <r>
    <n v="996"/>
    <s v="Social behavior in technical communities"/>
    <s v="Study the behaviour of technical communities by tracking their movement  through wearables"/>
    <x v="23"/>
    <x v="654"/>
    <x v="2"/>
    <x v="0"/>
    <s v="USD"/>
    <n v="1406474820"/>
    <n v="1403902060"/>
    <b v="0"/>
    <n v="5"/>
    <b v="0"/>
    <s v="technology/wearables"/>
    <n v="1.625"/>
    <n v="13"/>
    <x v="2"/>
    <x v="8"/>
  </r>
  <r>
    <n v="997"/>
    <s v="iPhanny"/>
    <s v="The iPhanny keeps your iPhone 6 safe from bending in those dangerous pants pockets."/>
    <x v="10"/>
    <x v="654"/>
    <x v="2"/>
    <x v="0"/>
    <s v="USD"/>
    <n v="1417145297"/>
    <n v="1414549697"/>
    <b v="0"/>
    <n v="8"/>
    <b v="0"/>
    <s v="technology/wearables"/>
    <n v="1.3"/>
    <n v="8.125"/>
    <x v="2"/>
    <x v="8"/>
  </r>
  <r>
    <n v="998"/>
    <s v="Ollinfit: The Wearable Personal Trainer"/>
    <s v="Ollinfit is the first wearable fitness trainer with 3 sensors for superior accuracy, feedback and results."/>
    <x v="127"/>
    <x v="724"/>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x v="60"/>
    <x v="725"/>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x v="203"/>
    <x v="726"/>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x v="22"/>
    <x v="728"/>
    <x v="1"/>
    <x v="6"/>
    <s v="EUR"/>
    <n v="1489680061"/>
    <n v="1487091661"/>
    <b v="0"/>
    <n v="15"/>
    <b v="0"/>
    <s v="technology/wearables"/>
    <n v="16.055"/>
    <n v="214.06666666666666"/>
    <x v="2"/>
    <x v="8"/>
  </r>
  <r>
    <n v="1004"/>
    <s v="AllerGuarder: Bluetooth wristband helps food-allergy kids"/>
    <s v="Harnessing wearable technology as a powerful defense for food-allergy children."/>
    <x v="31"/>
    <x v="729"/>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x v="61"/>
    <x v="730"/>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x v="23"/>
    <x v="731"/>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x v="11"/>
    <x v="732"/>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x v="3"/>
    <x v="738"/>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x v="7"/>
    <x v="739"/>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x v="57"/>
    <x v="740"/>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n v="22.878799999999998"/>
    <n v="161.11830985915492"/>
    <x v="2"/>
    <x v="8"/>
  </r>
  <r>
    <n v="1018"/>
    <s v="Owl (Canceled)"/>
    <s v="Owl is a fitness tracker along with an accompanying iOS app, that is both fun and interactive for children."/>
    <x v="22"/>
    <x v="742"/>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x v="101"/>
    <x v="743"/>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x v="207"/>
    <x v="744"/>
    <x v="0"/>
    <x v="5"/>
    <s v="CAD"/>
    <n v="1433206020"/>
    <n v="1430617209"/>
    <b v="0"/>
    <n v="30"/>
    <b v="1"/>
    <s v="music/electronic music"/>
    <n v="205.54838709677421"/>
    <n v="106.2"/>
    <x v="4"/>
    <x v="15"/>
  </r>
  <r>
    <n v="1021"/>
    <s v="Rick and Morty Album &amp; Music Video"/>
    <s v="Rick and Morty concept album written by Allie Goertz + music video directed by Paul B. Cummings!"/>
    <x v="9"/>
    <x v="745"/>
    <x v="0"/>
    <x v="0"/>
    <s v="USD"/>
    <n v="1445054400"/>
    <n v="1443074571"/>
    <b v="1"/>
    <n v="478"/>
    <b v="1"/>
    <s v="music/electronic music"/>
    <n v="351.80366666666669"/>
    <n v="22.079728033472804"/>
    <x v="4"/>
    <x v="15"/>
  </r>
  <r>
    <n v="1022"/>
    <s v="Sammy Bananas - Bootlegs Vol. 2!!"/>
    <s v="Help get four new bootlegs onto vinyl in the second installment of my series!"/>
    <x v="13"/>
    <x v="746"/>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x v="747"/>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x v="22"/>
    <x v="748"/>
    <x v="0"/>
    <x v="11"/>
    <s v="SEK"/>
    <n v="1454248563"/>
    <n v="1451656563"/>
    <b v="1"/>
    <n v="61"/>
    <b v="1"/>
    <s v="music/electronic music"/>
    <n v="118.63774999999998"/>
    <n v="388.9762295081967"/>
    <x v="4"/>
    <x v="15"/>
  </r>
  <r>
    <n v="1025"/>
    <s v="[NUREN] The New Renaissance"/>
    <s v="Jake Kaufman and Jessie Seely present THE WORLD'S FIRST VIRTUAL REALITY ROCK OPERA."/>
    <x v="54"/>
    <x v="749"/>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n v="117.27000000000001"/>
    <n v="45.988235294117644"/>
    <x v="4"/>
    <x v="15"/>
  </r>
  <r>
    <n v="1029"/>
    <s v="StrobeHouse presents Valborg 2015"/>
    <s v="We want to recreate last years massive Valborgparty in Lund but this time even bigger!"/>
    <x v="3"/>
    <x v="753"/>
    <x v="0"/>
    <x v="11"/>
    <s v="SEK"/>
    <n v="1428184740"/>
    <n v="1423501507"/>
    <b v="0"/>
    <n v="141"/>
    <b v="1"/>
    <s v="music/electronic music"/>
    <n v="111.75999999999999"/>
    <n v="79.262411347517727"/>
    <x v="4"/>
    <x v="15"/>
  </r>
  <r>
    <n v="1030"/>
    <s v="The Gothsicles - I FEEL SICLE"/>
    <s v="Help fund the latest Gothsicles mega-album, I FEEL SICLE!"/>
    <x v="13"/>
    <x v="754"/>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x v="3"/>
    <x v="755"/>
    <x v="0"/>
    <x v="0"/>
    <s v="USD"/>
    <n v="1450290010"/>
    <n v="1447698010"/>
    <b v="0"/>
    <n v="99"/>
    <b v="1"/>
    <s v="music/electronic music"/>
    <n v="107.4"/>
    <n v="108.48484848484848"/>
    <x v="4"/>
    <x v="15"/>
  </r>
  <r>
    <n v="1032"/>
    <s v="Phantom Ship / Coastal (Album Preorder)"/>
    <s v="Ideal for living rooms and open spaces."/>
    <x v="105"/>
    <x v="756"/>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x v="37"/>
    <x v="759"/>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n v="0.29411764705882354"/>
    <n v="250"/>
    <x v="5"/>
    <x v="16"/>
  </r>
  <r>
    <n v="1041"/>
    <s v="Industry Success Project (Canceled)"/>
    <s v="I am trying to document what it is like to plunge head first into the music/audio industry as an intern."/>
    <x v="45"/>
    <x v="117"/>
    <x v="1"/>
    <x v="0"/>
    <s v="USD"/>
    <n v="1406769992"/>
    <n v="1405041992"/>
    <b v="0"/>
    <n v="0"/>
    <b v="0"/>
    <s v="journalism/audio"/>
    <n v="0"/>
    <e v="#DIV/0!"/>
    <x v="5"/>
    <x v="16"/>
  </r>
  <r>
    <n v="1042"/>
    <s v="Ben's Top 5 podcast (Canceled)"/>
    <s v="Hello! I'm Ben and I have been wanting to start a podcast for a while. I am looking to kickstart the process and get into the game!"/>
    <x v="81"/>
    <x v="115"/>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x v="57"/>
    <x v="763"/>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x v="39"/>
    <x v="360"/>
    <x v="1"/>
    <x v="0"/>
    <s v="USD"/>
    <n v="1425587220"/>
    <n v="1420668801"/>
    <b v="0"/>
    <n v="2"/>
    <b v="0"/>
    <s v="journalism/audio"/>
    <n v="8.5714285714285715E-2"/>
    <n v="3"/>
    <x v="5"/>
    <x v="16"/>
  </r>
  <r>
    <n v="1045"/>
    <s v="In Case Of Emergency (Canceled)"/>
    <s v="In Case Of Emergency is a radio talk show for preppers, beginning preppers, and with preparedness in mind."/>
    <x v="3"/>
    <x v="764"/>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x v="9"/>
    <x v="117"/>
    <x v="1"/>
    <x v="12"/>
    <s v="EUR"/>
    <n v="1451161560"/>
    <n v="1447273560"/>
    <b v="0"/>
    <n v="0"/>
    <b v="0"/>
    <s v="journalism/audio"/>
    <n v="0"/>
    <e v="#DIV/0!"/>
    <x v="5"/>
    <x v="16"/>
  </r>
  <r>
    <n v="1047"/>
    <s v="Start a New Podcast (Canceled)"/>
    <s v="I wish to start a new podcast called Voices of Texas, and I want to interview interesting people of Texas each week."/>
    <x v="13"/>
    <x v="116"/>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x v="36"/>
    <x v="719"/>
    <x v="1"/>
    <x v="0"/>
    <s v="USD"/>
    <n v="1474766189"/>
    <n v="1471310189"/>
    <b v="0"/>
    <n v="4"/>
    <b v="0"/>
    <s v="journalism/audio"/>
    <n v="1.4133333333333333"/>
    <n v="53"/>
    <x v="5"/>
    <x v="16"/>
  </r>
  <r>
    <n v="1049"/>
    <s v="J1 (Canceled)"/>
    <s v="------"/>
    <x v="14"/>
    <x v="117"/>
    <x v="1"/>
    <x v="0"/>
    <s v="USD"/>
    <n v="1455272445"/>
    <n v="1452680445"/>
    <b v="0"/>
    <n v="0"/>
    <b v="0"/>
    <s v="journalism/audio"/>
    <n v="0"/>
    <e v="#DIV/0!"/>
    <x v="5"/>
    <x v="16"/>
  </r>
  <r>
    <n v="1050"/>
    <s v="The (Secular) Barbershop Podcast (Canceled)"/>
    <s v="Secularism is on the rise and I hear you.Talk to me."/>
    <x v="30"/>
    <x v="117"/>
    <x v="1"/>
    <x v="0"/>
    <s v="USD"/>
    <n v="1442257677"/>
    <n v="1439665677"/>
    <b v="0"/>
    <n v="0"/>
    <b v="0"/>
    <s v="journalism/audio"/>
    <n v="0"/>
    <e v="#DIV/0!"/>
    <x v="5"/>
    <x v="16"/>
  </r>
  <r>
    <n v="1051"/>
    <s v="Now You Know Podcast (Canceled)"/>
    <s v="Inspired by some great podcasters as well as my desire to learn from many people about many topics, plus just to inform people."/>
    <x v="2"/>
    <x v="117"/>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x v="493"/>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x v="117"/>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x v="117"/>
    <x v="1"/>
    <x v="0"/>
    <s v="USD"/>
    <n v="1429892177"/>
    <n v="1424711777"/>
    <b v="0"/>
    <n v="0"/>
    <b v="0"/>
    <s v="journalism/audio"/>
    <n v="0"/>
    <e v="#DIV/0!"/>
    <x v="5"/>
    <x v="16"/>
  </r>
  <r>
    <n v="1057"/>
    <s v="Support Independent Media (Canceled)"/>
    <s v="Sayin it Plain is a Independent Radio Show created to inform the public and empower the community."/>
    <x v="3"/>
    <x v="117"/>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x v="117"/>
    <x v="1"/>
    <x v="0"/>
    <s v="USD"/>
    <n v="1427328000"/>
    <n v="1423777043"/>
    <b v="0"/>
    <n v="0"/>
    <b v="0"/>
    <s v="journalism/audio"/>
    <n v="0"/>
    <e v="#DIV/0!"/>
    <x v="5"/>
    <x v="16"/>
  </r>
  <r>
    <n v="1059"/>
    <s v="Voice Over Artist (Canceled)"/>
    <s v="Turning myself into a vocal artist."/>
    <x v="184"/>
    <x v="117"/>
    <x v="1"/>
    <x v="0"/>
    <s v="USD"/>
    <n v="1426269456"/>
    <n v="1423681056"/>
    <b v="0"/>
    <n v="0"/>
    <b v="0"/>
    <s v="journalism/audio"/>
    <n v="0"/>
    <e v="#DIV/0!"/>
    <x v="5"/>
    <x v="16"/>
  </r>
  <r>
    <n v="1060"/>
    <s v="Reality  Check (Canceled)"/>
    <s v="Reality Check is a weekly Internet Radio Show. Along with my co-host and engineer we discuss the issues of the day relevant to you!."/>
    <x v="10"/>
    <x v="155"/>
    <x v="1"/>
    <x v="0"/>
    <s v="USD"/>
    <n v="1429134893"/>
    <n v="1426542893"/>
    <b v="0"/>
    <n v="1"/>
    <b v="0"/>
    <s v="journalism/audio"/>
    <n v="1"/>
    <n v="50"/>
    <x v="5"/>
    <x v="16"/>
  </r>
  <r>
    <n v="1061"/>
    <s v="Chat Box 23 (Canceled)"/>
    <s v="T.O., Adi &amp; Mercedes discuss their point of views, women's issues &amp; Hollywood Hotties."/>
    <x v="23"/>
    <x v="117"/>
    <x v="1"/>
    <x v="0"/>
    <s v="USD"/>
    <n v="1462150800"/>
    <n v="1456987108"/>
    <b v="0"/>
    <n v="0"/>
    <b v="0"/>
    <s v="journalism/audio"/>
    <n v="0"/>
    <e v="#DIV/0!"/>
    <x v="5"/>
    <x v="16"/>
  </r>
  <r>
    <n v="1062"/>
    <s v="RETURNING AT A LATER DATE"/>
    <s v="SEE US ON PATREON www.badgirlartwork.com"/>
    <x v="212"/>
    <x v="121"/>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x v="765"/>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n v="2.7"/>
    <n v="16.2"/>
    <x v="6"/>
    <x v="17"/>
  </r>
  <r>
    <n v="1066"/>
    <s v="So I'm A Dark Lord"/>
    <s v="A parody of old school RPGs where you are a new Dark Lord on a quest to amass monsters and allies on your side."/>
    <x v="60"/>
    <x v="766"/>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x v="2"/>
    <x v="176"/>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x v="11"/>
    <x v="372"/>
    <x v="2"/>
    <x v="0"/>
    <s v="USD"/>
    <n v="1460274864"/>
    <n v="1457686464"/>
    <b v="0"/>
    <n v="4"/>
    <b v="0"/>
    <s v="games/video games"/>
    <n v="0.15"/>
    <n v="11.25"/>
    <x v="6"/>
    <x v="17"/>
  </r>
  <r>
    <n v="1069"/>
    <s v="Until The End (PC, Mac, and Linux)"/>
    <s v="A run-n-gun zombie survival game where you scavenge for items to make the night a little less scary."/>
    <x v="41"/>
    <x v="447"/>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n v="0.70000000000000007"/>
    <n v="35"/>
    <x v="6"/>
    <x v="17"/>
  </r>
  <r>
    <n v="1071"/>
    <s v="DJ's Bane"/>
    <s v="I'm making a game where you choose how you want to kill the DJ, so you yourself can decide what music will be played at the party."/>
    <x v="213"/>
    <x v="117"/>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x v="96"/>
    <x v="152"/>
    <x v="2"/>
    <x v="0"/>
    <s v="USD"/>
    <n v="1391630297"/>
    <n v="1389038297"/>
    <b v="0"/>
    <n v="4"/>
    <b v="0"/>
    <s v="games/video games"/>
    <n v="6.8000000000000005E-2"/>
    <n v="12.75"/>
    <x v="6"/>
    <x v="17"/>
  </r>
  <r>
    <n v="1073"/>
    <s v="Rainbow Ball to the Iphone"/>
    <s v="We want to bring our Game Rainbow Ball to the iphone and to do that we need a little help"/>
    <x v="47"/>
    <x v="115"/>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x v="214"/>
    <x v="767"/>
    <x v="2"/>
    <x v="0"/>
    <s v="USD"/>
    <n v="1388808545"/>
    <n v="1386216545"/>
    <b v="0"/>
    <n v="30"/>
    <b v="0"/>
    <s v="games/video games"/>
    <n v="6.3092592592592585"/>
    <n v="113.56666666666666"/>
    <x v="6"/>
    <x v="17"/>
  </r>
  <r>
    <n v="1075"/>
    <s v="Towers Of The Apocalypse"/>
    <s v="Fully 3D, post Apocalyptic themed tower defense video game. New take on the genre."/>
    <x v="28"/>
    <x v="372"/>
    <x v="2"/>
    <x v="0"/>
    <s v="USD"/>
    <n v="1336340516"/>
    <n v="1333748516"/>
    <b v="0"/>
    <n v="3"/>
    <b v="0"/>
    <s v="games/video games"/>
    <n v="4.5"/>
    <n v="15"/>
    <x v="6"/>
    <x v="17"/>
  </r>
  <r>
    <n v="1076"/>
    <s v="Kaptain Brawe 2: A Space Travesty"/>
    <s v="A comical point and click adventure by veteran team of Broken Sword and Monkey Island fame - Steve Ince and Bill Tiller"/>
    <x v="96"/>
    <x v="768"/>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x v="31"/>
    <x v="769"/>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x v="91"/>
    <x v="770"/>
    <x v="2"/>
    <x v="12"/>
    <s v="EUR"/>
    <n v="1463232936"/>
    <n v="1461072936"/>
    <b v="0"/>
    <n v="18"/>
    <b v="0"/>
    <s v="games/video games"/>
    <n v="2.6076923076923078"/>
    <n v="37.666666666666664"/>
    <x v="6"/>
    <x v="17"/>
  </r>
  <r>
    <n v="1080"/>
    <s v="Skullforge: The Hunt"/>
    <s v="A fantasy action RPG which follows an elven ex-slave on a journey of magic, revenge, intrigue, and deceit."/>
    <x v="22"/>
    <x v="771"/>
    <x v="2"/>
    <x v="0"/>
    <s v="USD"/>
    <n v="1399778333"/>
    <n v="1397186333"/>
    <b v="0"/>
    <n v="98"/>
    <b v="0"/>
    <s v="games/video games"/>
    <n v="9.1050000000000004"/>
    <n v="18.581632653061224"/>
    <x v="6"/>
    <x v="17"/>
  </r>
  <r>
    <n v="1081"/>
    <s v="The Creature"/>
    <s v="Finishing your last job before you retire until a disaster strikes the cargo ship can you survive The Creature?"/>
    <x v="118"/>
    <x v="433"/>
    <x v="2"/>
    <x v="0"/>
    <s v="USD"/>
    <n v="1422483292"/>
    <n v="1419891292"/>
    <b v="0"/>
    <n v="4"/>
    <b v="0"/>
    <s v="games/video games"/>
    <n v="1.7647058823529412E-2"/>
    <n v="3"/>
    <x v="6"/>
    <x v="17"/>
  </r>
  <r>
    <n v="1082"/>
    <s v="T-Fighter: Code Name M - Mobile Edition"/>
    <s v="Challenge your trivia skills in this action oriented game against several opponents across time."/>
    <x v="3"/>
    <x v="443"/>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n v="0.82000000000000006"/>
    <n v="410"/>
    <x v="6"/>
    <x v="17"/>
  </r>
  <r>
    <n v="1084"/>
    <s v="My own channel"/>
    <s v="I want to start my own channel for gaming"/>
    <x v="131"/>
    <x v="117"/>
    <x v="2"/>
    <x v="0"/>
    <s v="USD"/>
    <n v="1407534804"/>
    <n v="1404942804"/>
    <b v="0"/>
    <n v="0"/>
    <b v="0"/>
    <s v="games/video games"/>
    <n v="0"/>
    <e v="#DIV/0!"/>
    <x v="6"/>
    <x v="17"/>
  </r>
  <r>
    <n v="1085"/>
    <s v="Sun Dryd Studios"/>
    <s v="The new kid on the block. Re-imagining old games and creating new ones. Ship, Lazer, Rock is first."/>
    <x v="11"/>
    <x v="772"/>
    <x v="2"/>
    <x v="5"/>
    <s v="CAD"/>
    <n v="1457967975"/>
    <n v="1455379575"/>
    <b v="0"/>
    <n v="9"/>
    <b v="0"/>
    <s v="games/video games"/>
    <n v="3.42"/>
    <n v="114"/>
    <x v="6"/>
    <x v="17"/>
  </r>
  <r>
    <n v="1086"/>
    <s v="Cyber Universe Online"/>
    <s v="Humanity's future in the Galaxy"/>
    <x v="102"/>
    <x v="493"/>
    <x v="2"/>
    <x v="0"/>
    <s v="USD"/>
    <n v="1408913291"/>
    <n v="1406321291"/>
    <b v="0"/>
    <n v="2"/>
    <b v="0"/>
    <s v="games/video games"/>
    <n v="8.3333333333333343E-2"/>
    <n v="7.5"/>
    <x v="6"/>
    <x v="17"/>
  </r>
  <r>
    <n v="1087"/>
    <s v="Idle Gamers"/>
    <s v="Idle gamers are the group of gamers worth watching play video games. We have a back log of video ideas and want to entertain you."/>
    <x v="184"/>
    <x v="117"/>
    <x v="2"/>
    <x v="0"/>
    <s v="USD"/>
    <n v="1402852087"/>
    <n v="1400260087"/>
    <b v="0"/>
    <n v="0"/>
    <b v="0"/>
    <s v="games/video games"/>
    <n v="0"/>
    <e v="#DIV/0!"/>
    <x v="6"/>
    <x v="17"/>
  </r>
  <r>
    <n v="1088"/>
    <s v="Still Alive"/>
    <s v="A fresh twist on survival games. Intense, high-stakes 30 minute rounds for up to 10 players."/>
    <x v="101"/>
    <x v="773"/>
    <x v="2"/>
    <x v="0"/>
    <s v="USD"/>
    <n v="1398366667"/>
    <n v="1395774667"/>
    <b v="0"/>
    <n v="147"/>
    <b v="0"/>
    <s v="games/video games"/>
    <n v="14.182977777777777"/>
    <n v="43.41727891156463"/>
    <x v="6"/>
    <x v="17"/>
  </r>
  <r>
    <n v="1089"/>
    <s v="Farabel"/>
    <s v="Farabel is a single player turn-based fantasy strategy game for Mac/PC/Linux"/>
    <x v="36"/>
    <x v="7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x v="215"/>
    <x v="139"/>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x v="102"/>
    <x v="776"/>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x v="69"/>
    <x v="777"/>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n v="17.933333333333334"/>
    <n v="74.206896551724142"/>
    <x v="6"/>
    <x v="17"/>
  </r>
  <r>
    <n v="1097"/>
    <s v="Rabbly"/>
    <s v="Rabbly is action-adventure game. Is about a scientist going on an adventure, to find rare materials in another galaxy."/>
    <x v="57"/>
    <x v="779"/>
    <x v="2"/>
    <x v="0"/>
    <s v="USD"/>
    <n v="1393786877"/>
    <n v="1390330877"/>
    <b v="0"/>
    <n v="7"/>
    <b v="0"/>
    <s v="games/video games"/>
    <n v="4.7E-2"/>
    <n v="6.7142857142857144"/>
    <x v="6"/>
    <x v="17"/>
  </r>
  <r>
    <n v="1098"/>
    <s v="Kick, Punch... Fireball"/>
    <s v="Kick, Punch... Fireball is an FPS type arena game set inside the fantasy world."/>
    <x v="31"/>
    <x v="780"/>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x v="10"/>
    <x v="379"/>
    <x v="2"/>
    <x v="1"/>
    <s v="GBP"/>
    <n v="1431547468"/>
    <n v="1428955468"/>
    <b v="0"/>
    <n v="1"/>
    <b v="0"/>
    <s v="games/video games"/>
    <n v="0.5"/>
    <n v="25"/>
    <x v="6"/>
    <x v="17"/>
  </r>
  <r>
    <n v="1100"/>
    <s v="Aeldengald Saga Book I"/>
    <s v="A retro style puzzle rpg with a dark story. Your decisions will influence the world and decide the outcome of the story."/>
    <x v="23"/>
    <x v="173"/>
    <x v="2"/>
    <x v="12"/>
    <s v="EUR"/>
    <n v="1455417571"/>
    <n v="1452825571"/>
    <b v="0"/>
    <n v="10"/>
    <b v="0"/>
    <s v="games/video games"/>
    <n v="2.5"/>
    <n v="10"/>
    <x v="6"/>
    <x v="17"/>
  </r>
  <r>
    <n v="1101"/>
    <s v="Strain Wars"/>
    <s v="Different strains of marijuana leafs battling to the death to see which one is the top strain."/>
    <x v="57"/>
    <x v="78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x v="6"/>
    <x v="94"/>
    <x v="2"/>
    <x v="0"/>
    <s v="USD"/>
    <n v="1386568740"/>
    <n v="1383095125"/>
    <b v="0"/>
    <n v="24"/>
    <b v="0"/>
    <s v="games/video games"/>
    <n v="5.3125"/>
    <n v="17.708333333333332"/>
    <x v="6"/>
    <x v="17"/>
  </r>
  <r>
    <n v="1103"/>
    <s v="The Morgue"/>
    <s v="&quot;I go to work... I classify the bodies and store them accordingly... Sometimes I here noises... Other times is see her..."/>
    <x v="36"/>
    <x v="782"/>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x v="127"/>
    <x v="783"/>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x v="216"/>
    <x v="784"/>
    <x v="2"/>
    <x v="0"/>
    <s v="USD"/>
    <n v="1395627327"/>
    <n v="1393038927"/>
    <b v="0"/>
    <n v="20"/>
    <b v="0"/>
    <s v="games/video games"/>
    <n v="0.159"/>
    <n v="71.55"/>
    <x v="6"/>
    <x v="17"/>
  </r>
  <r>
    <n v="1106"/>
    <s v="Backyard Zombies"/>
    <s v="Collect coins and save civilians while you blast your way through tons of zombies! Unlock new characters and levels!"/>
    <x v="44"/>
    <x v="78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x v="31"/>
    <x v="786"/>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x v="63"/>
    <x v="787"/>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x v="30"/>
    <x v="116"/>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x v="217"/>
    <x v="788"/>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x v="28"/>
    <x v="139"/>
    <x v="2"/>
    <x v="1"/>
    <s v="GBP"/>
    <n v="1408058820"/>
    <n v="1405466820"/>
    <b v="0"/>
    <n v="1"/>
    <b v="0"/>
    <s v="games/video games"/>
    <n v="0.5"/>
    <n v="5"/>
    <x v="6"/>
    <x v="17"/>
  </r>
  <r>
    <n v="1114"/>
    <s v="TeleRide"/>
    <s v="SciFi racing game for Android &amp; iOS platforms. Player gets a unique weapon which introduces an additional dimension to the competition."/>
    <x v="12"/>
    <x v="115"/>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x v="79"/>
    <x v="500"/>
    <x v="2"/>
    <x v="0"/>
    <s v="USD"/>
    <n v="1459352495"/>
    <n v="1456764095"/>
    <b v="0"/>
    <n v="4"/>
    <b v="0"/>
    <s v="games/video games"/>
    <n v="0.13250000000000001"/>
    <n v="13.25"/>
    <x v="6"/>
    <x v="17"/>
  </r>
  <r>
    <n v="1116"/>
    <s v="Quest Remnants of Chaos"/>
    <s v="A medieval, post apocolyptic, Online, MMORPG. Class morphing, character customization game."/>
    <x v="69"/>
    <x v="789"/>
    <x v="2"/>
    <x v="0"/>
    <s v="USD"/>
    <n v="1339273208"/>
    <n v="1334089208"/>
    <b v="0"/>
    <n v="10"/>
    <b v="0"/>
    <s v="games/video games"/>
    <n v="3.5704000000000007E-2"/>
    <n v="17.852"/>
    <x v="6"/>
    <x v="17"/>
  </r>
  <r>
    <n v="1117"/>
    <s v="Medieval Village"/>
    <s v="Experience the Medieval in your own village. Increase your village into a city and walk through the streets."/>
    <x v="28"/>
    <x v="790"/>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x v="37"/>
    <x v="791"/>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x v="190"/>
    <x v="139"/>
    <x v="2"/>
    <x v="0"/>
    <s v="USD"/>
    <n v="1396810864"/>
    <n v="1395687664"/>
    <b v="0"/>
    <n v="1"/>
    <b v="0"/>
    <s v="games/video games"/>
    <n v="0.23809523809523811"/>
    <n v="5"/>
    <x v="6"/>
    <x v="17"/>
  </r>
  <r>
    <n v="1120"/>
    <s v="PlanEt Ninjahwah"/>
    <s v="Planet Ninjahwah is a highly anticipated futuristic action adventure game that will blow your mind!!"/>
    <x v="31"/>
    <x v="117"/>
    <x v="2"/>
    <x v="0"/>
    <s v="USD"/>
    <n v="1319835400"/>
    <n v="1315947400"/>
    <b v="0"/>
    <n v="0"/>
    <b v="0"/>
    <s v="games/video games"/>
    <n v="0"/>
    <e v="#DIV/0!"/>
    <x v="6"/>
    <x v="17"/>
  </r>
  <r>
    <n v="1121"/>
    <s v="Pwincess"/>
    <s v="An action packed, side scrolling, platform jumping, laser shooting ADVENTURE that will be fun for everyone."/>
    <x v="65"/>
    <x v="792"/>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x v="50"/>
    <x v="117"/>
    <x v="2"/>
    <x v="1"/>
    <s v="GBP"/>
    <n v="1369932825"/>
    <n v="1368723225"/>
    <b v="0"/>
    <n v="0"/>
    <b v="0"/>
    <s v="games/video games"/>
    <n v="0"/>
    <e v="#DIV/0!"/>
    <x v="6"/>
    <x v="17"/>
  </r>
  <r>
    <n v="1123"/>
    <s v="Droplets"/>
    <s v="Fast paced mobile game where you control a rain drop by tilting your screen. Absorb other rain drops to go faster, but avoid clouds."/>
    <x v="10"/>
    <x v="143"/>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x v="9"/>
    <x v="117"/>
    <x v="2"/>
    <x v="1"/>
    <s v="GBP"/>
    <n v="1443193130"/>
    <n v="1438009130"/>
    <b v="0"/>
    <n v="0"/>
    <b v="0"/>
    <s v="games/mobile games"/>
    <n v="0"/>
    <e v="#DIV/0!"/>
    <x v="6"/>
    <x v="18"/>
  </r>
  <r>
    <n v="1126"/>
    <s v="GAMING TO LEARN"/>
    <s v="Imagine a science class where the teacher walks in a says &quot;Take out your cell phone and play a game.&quot;"/>
    <x v="13"/>
    <x v="115"/>
    <x v="2"/>
    <x v="0"/>
    <s v="USD"/>
    <n v="1468482694"/>
    <n v="1465890694"/>
    <b v="0"/>
    <n v="2"/>
    <b v="0"/>
    <s v="games/mobile games"/>
    <n v="0.5"/>
    <n v="5"/>
    <x v="6"/>
    <x v="18"/>
  </r>
  <r>
    <n v="1127"/>
    <s v="ABRAcaPOCUS!!"/>
    <s v="A fast-paced, creepy/cute mobile puzzle game where you draw series of magic symbols to summon &amp; collect demons, monsters, gods, &amp; myths"/>
    <x v="19"/>
    <x v="793"/>
    <x v="2"/>
    <x v="0"/>
    <s v="USD"/>
    <n v="1416000600"/>
    <n v="1413318600"/>
    <b v="0"/>
    <n v="23"/>
    <b v="0"/>
    <s v="games/mobile games"/>
    <n v="1.6714285714285713"/>
    <n v="25.434782608695652"/>
    <x v="6"/>
    <x v="18"/>
  </r>
  <r>
    <n v="1128"/>
    <s v="Flying Turds"/>
    <s v="#havingfunFTW"/>
    <x v="28"/>
    <x v="116"/>
    <x v="2"/>
    <x v="1"/>
    <s v="GBP"/>
    <n v="1407425717"/>
    <n v="1404833717"/>
    <b v="0"/>
    <n v="1"/>
    <b v="0"/>
    <s v="games/mobile games"/>
    <n v="0.1"/>
    <n v="1"/>
    <x v="6"/>
    <x v="18"/>
  </r>
  <r>
    <n v="1129"/>
    <s v="Angry words with Friends"/>
    <s v="This app will provide you with the ability to use your most favorite profanities while playing a game with your friends."/>
    <x v="22"/>
    <x v="577"/>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x v="10"/>
    <x v="143"/>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x v="79"/>
    <x v="117"/>
    <x v="2"/>
    <x v="2"/>
    <s v="AUD"/>
    <n v="1450993668"/>
    <n v="1448401668"/>
    <b v="0"/>
    <n v="0"/>
    <b v="0"/>
    <s v="games/mobile games"/>
    <n v="0"/>
    <e v="#DIV/0!"/>
    <x v="6"/>
    <x v="18"/>
  </r>
  <r>
    <n v="1132"/>
    <s v="One"/>
    <s v="One is a simple mobile game about exploring the connections between all living things. Featuring hand-painted art."/>
    <x v="3"/>
    <x v="794"/>
    <x v="2"/>
    <x v="5"/>
    <s v="CAD"/>
    <n v="1483238771"/>
    <n v="1480646771"/>
    <b v="0"/>
    <n v="13"/>
    <b v="0"/>
    <s v="games/mobile games"/>
    <n v="14.38"/>
    <n v="110.61538461538461"/>
    <x v="6"/>
    <x v="18"/>
  </r>
  <r>
    <n v="1133"/>
    <s v="Ping"/>
    <s v="Ping is a simple game currently in the design process, where the player lives off of the power of their connection to the internet."/>
    <x v="9"/>
    <x v="170"/>
    <x v="2"/>
    <x v="1"/>
    <s v="GBP"/>
    <n v="1406799981"/>
    <n v="1404207981"/>
    <b v="0"/>
    <n v="1"/>
    <b v="0"/>
    <s v="games/mobile games"/>
    <n v="0.66666666666666674"/>
    <n v="20"/>
    <x v="6"/>
    <x v="18"/>
  </r>
  <r>
    <n v="1134"/>
    <s v="New Mario Bro's style game!"/>
    <s v="We are creating a new Mario Bro's style game called KFK:Original. It's challenging, fun and totally awesome!!!"/>
    <x v="31"/>
    <x v="116"/>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x v="28"/>
    <x v="155"/>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x v="6"/>
    <x v="139"/>
    <x v="2"/>
    <x v="0"/>
    <s v="USD"/>
    <n v="1420100426"/>
    <n v="1417508426"/>
    <b v="0"/>
    <n v="1"/>
    <b v="0"/>
    <s v="games/mobile games"/>
    <n v="6.25E-2"/>
    <n v="5"/>
    <x v="6"/>
    <x v="18"/>
  </r>
  <r>
    <n v="1140"/>
    <s v="Medieval Empire by Bear Games"/>
    <s v="We are creating the next epic Massive Multiplayer Online-Real Time Strategy game and we want you to be a part of it!"/>
    <x v="10"/>
    <x v="117"/>
    <x v="2"/>
    <x v="1"/>
    <s v="GBP"/>
    <n v="1438859121"/>
    <n v="1436267121"/>
    <b v="0"/>
    <n v="0"/>
    <b v="0"/>
    <s v="games/mobile games"/>
    <n v="0"/>
    <e v="#DIV/0!"/>
    <x v="6"/>
    <x v="18"/>
  </r>
  <r>
    <n v="1141"/>
    <s v="Arena Z - Zombie Survival"/>
    <s v="I think this will be a great game!"/>
    <x v="2"/>
    <x v="117"/>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x v="23"/>
    <x v="117"/>
    <x v="2"/>
    <x v="0"/>
    <s v="USD"/>
    <n v="1424131727"/>
    <n v="1421539727"/>
    <b v="0"/>
    <n v="0"/>
    <b v="0"/>
    <s v="games/mobile games"/>
    <n v="0"/>
    <e v="#DIV/0!"/>
    <x v="6"/>
    <x v="18"/>
  </r>
  <r>
    <n v="1143"/>
    <s v="Convergence: Rift Wars"/>
    <s v="Convergence: RiftWars is a easy to approach competitive turn-based strategy game, featuring quick game play and military tactics."/>
    <x v="101"/>
    <x v="797"/>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x v="219"/>
    <x v="117"/>
    <x v="2"/>
    <x v="0"/>
    <s v="USD"/>
    <n v="1430281320"/>
    <n v="1427689320"/>
    <b v="0"/>
    <n v="0"/>
    <b v="0"/>
    <s v="food/food trucks"/>
    <n v="0"/>
    <e v="#DIV/0!"/>
    <x v="7"/>
    <x v="19"/>
  </r>
  <r>
    <n v="1145"/>
    <s v="A FORK IN THE ROAD food truck"/>
    <s v="Emphasizing locally and responsibly raised ingredients, serving delicious food! I need your help."/>
    <x v="58"/>
    <x v="173"/>
    <x v="2"/>
    <x v="0"/>
    <s v="USD"/>
    <n v="1412272592"/>
    <n v="1407088592"/>
    <b v="0"/>
    <n v="1"/>
    <b v="0"/>
    <s v="food/food trucks"/>
    <n v="0.125"/>
    <n v="100"/>
    <x v="7"/>
    <x v="19"/>
  </r>
  <r>
    <n v="1146"/>
    <s v="Sleepy PIg Barbecue: Auburn's First BBQ Food Truck"/>
    <s v="Bringing the flavor of competition BBQ to small town Auburn with the ease of a big city food truck."/>
    <x v="12"/>
    <x v="798"/>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x v="31"/>
    <x v="117"/>
    <x v="2"/>
    <x v="5"/>
    <s v="CAD"/>
    <n v="1413760783"/>
    <n v="1408576783"/>
    <b v="0"/>
    <n v="0"/>
    <b v="0"/>
    <s v="food/food trucks"/>
    <n v="0"/>
    <e v="#DIV/0!"/>
    <x v="7"/>
    <x v="19"/>
  </r>
  <r>
    <n v="1148"/>
    <s v="Warren's / Adilyn's Rollin' Bistro"/>
    <s v="New local (Louisville, KY.) food truck with a refreshing spin on rolling kitchens."/>
    <x v="36"/>
    <x v="799"/>
    <x v="2"/>
    <x v="0"/>
    <s v="USD"/>
    <n v="1480568781"/>
    <n v="1477973181"/>
    <b v="0"/>
    <n v="3"/>
    <b v="0"/>
    <s v="food/food trucks"/>
    <n v="0.48666666666666669"/>
    <n v="24.333333333333332"/>
    <x v="7"/>
    <x v="19"/>
  </r>
  <r>
    <n v="1149"/>
    <s v="The Floridian Food Truck"/>
    <s v="Bringing culturally diverse Floridian cuisine to the people!"/>
    <x v="63"/>
    <x v="735"/>
    <x v="2"/>
    <x v="0"/>
    <s v="USD"/>
    <n v="1466096566"/>
    <n v="1463504566"/>
    <b v="0"/>
    <n v="2"/>
    <b v="0"/>
    <s v="food/food trucks"/>
    <n v="0.15"/>
    <n v="37.5"/>
    <x v="7"/>
    <x v="19"/>
  </r>
  <r>
    <n v="1150"/>
    <s v="Chef Po's Food Truck"/>
    <s v="Bringing delicious authentic and fusion Taiwanese Food to the West Coast."/>
    <x v="30"/>
    <x v="800"/>
    <x v="2"/>
    <x v="0"/>
    <s v="USD"/>
    <n v="1452293675"/>
    <n v="1447109675"/>
    <b v="0"/>
    <n v="6"/>
    <b v="0"/>
    <s v="food/food trucks"/>
    <n v="10.08"/>
    <n v="42"/>
    <x v="7"/>
    <x v="19"/>
  </r>
  <r>
    <n v="1151"/>
    <s v="Blaze'n Pontiac Grill"/>
    <s v="Basically home style foods as huge sandwiches, burgers, and apps. Limitited to NOTHING. Irish,Mexican, cajÃ£n, southern bqq even veggies"/>
    <x v="31"/>
    <x v="117"/>
    <x v="2"/>
    <x v="0"/>
    <s v="USD"/>
    <n v="1441592863"/>
    <n v="1439000863"/>
    <b v="0"/>
    <n v="0"/>
    <b v="0"/>
    <s v="food/food trucks"/>
    <n v="0"/>
    <e v="#DIV/0!"/>
    <x v="7"/>
    <x v="19"/>
  </r>
  <r>
    <n v="1152"/>
    <s v="Peruvian King Food Truck"/>
    <s v="Peruvian food truck with an LA twist."/>
    <x v="194"/>
    <x v="608"/>
    <x v="2"/>
    <x v="0"/>
    <s v="USD"/>
    <n v="1431709312"/>
    <n v="1429117312"/>
    <b v="0"/>
    <n v="15"/>
    <b v="0"/>
    <s v="food/food trucks"/>
    <n v="5.6937500000000005"/>
    <n v="60.733333333333334"/>
    <x v="7"/>
    <x v="19"/>
  </r>
  <r>
    <n v="1153"/>
    <s v="The Cold Spot Mobile Trailer"/>
    <s v="A mobile concession trailer for snow cones, ice cream, smoothies and more"/>
    <x v="6"/>
    <x v="155"/>
    <x v="2"/>
    <x v="0"/>
    <s v="USD"/>
    <n v="1434647305"/>
    <n v="1432055305"/>
    <b v="0"/>
    <n v="1"/>
    <b v="0"/>
    <s v="food/food trucks"/>
    <n v="0.625"/>
    <n v="50"/>
    <x v="7"/>
    <x v="19"/>
  </r>
  <r>
    <n v="1154"/>
    <s v="Food Truck Funding"/>
    <s v="We're about to launch our first ever food truck to share our amazing food and we need your help! Be a part of our truck!"/>
    <x v="10"/>
    <x v="144"/>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x v="31"/>
    <x v="801"/>
    <x v="2"/>
    <x v="0"/>
    <s v="USD"/>
    <n v="1408040408"/>
    <n v="1405448408"/>
    <b v="0"/>
    <n v="8"/>
    <b v="0"/>
    <s v="food/food trucks"/>
    <n v="0.752"/>
    <n v="23.5"/>
    <x v="7"/>
    <x v="19"/>
  </r>
  <r>
    <n v="1156"/>
    <s v="Harley Hawg Dogs, Inc"/>
    <s v="A Food Truck featuring Deep Fried Natural Casing Beef/Pork mix Hot Dogs, New York Style Rippers. Also serving Fresh Cut Fries."/>
    <x v="115"/>
    <x v="117"/>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x v="220"/>
    <x v="117"/>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x v="802"/>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n v="0"/>
    <e v="#DIV/0!"/>
    <x v="7"/>
    <x v="19"/>
  </r>
  <r>
    <n v="1162"/>
    <s v="Super Natural Kooking"/>
    <s v="Solar Powered, Recycled Fryer Oil for Truck Fuel, Locally Grown Organic &amp; Hormone Free Foods, Pop-up Bands, Private Party and Functions"/>
    <x v="127"/>
    <x v="428"/>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x v="3"/>
    <x v="117"/>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x v="36"/>
    <x v="804"/>
    <x v="2"/>
    <x v="0"/>
    <s v="USD"/>
    <n v="1435291200"/>
    <n v="1432640342"/>
    <b v="0"/>
    <n v="8"/>
    <b v="0"/>
    <s v="food/food trucks"/>
    <n v="19.139999999999997"/>
    <n v="358.875"/>
    <x v="7"/>
    <x v="19"/>
  </r>
  <r>
    <n v="1167"/>
    <s v="Empanada Express Food Truck"/>
    <s v="A mobile food truck serving up a Latino-inspired fusion cuisine using fresh, local, &amp; organic ingredients!"/>
    <x v="127"/>
    <x v="805"/>
    <x v="2"/>
    <x v="0"/>
    <s v="USD"/>
    <n v="1410543495"/>
    <n v="1407865095"/>
    <b v="0"/>
    <n v="16"/>
    <b v="0"/>
    <s v="food/food trucks"/>
    <n v="1.6316666666666666"/>
    <n v="61.1875"/>
    <x v="7"/>
    <x v="19"/>
  </r>
  <r>
    <n v="1168"/>
    <s v="SiMpLy FreSH fOoD TrUck"/>
    <s v="Simply fresh farm to table on wheels working close with local farms to ensure the highest of quality of product ."/>
    <x v="102"/>
    <x v="806"/>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x v="3"/>
    <x v="15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x v="31"/>
    <x v="173"/>
    <x v="2"/>
    <x v="1"/>
    <s v="GBP"/>
    <n v="1433021171"/>
    <n v="1430429171"/>
    <b v="0"/>
    <n v="2"/>
    <b v="0"/>
    <s v="food/food trucks"/>
    <n v="0.4"/>
    <n v="50"/>
    <x v="7"/>
    <x v="19"/>
  </r>
  <r>
    <n v="1171"/>
    <s v="The Mean Green Purple Machine"/>
    <s v="Tulsa's first true biodiesel, alternative energy powered food truck! Oh yeah, and delicious food!"/>
    <x v="31"/>
    <x v="379"/>
    <x v="2"/>
    <x v="0"/>
    <s v="USD"/>
    <n v="1415909927"/>
    <n v="1414351127"/>
    <b v="0"/>
    <n v="1"/>
    <b v="0"/>
    <s v="food/food trucks"/>
    <n v="0.1"/>
    <n v="25"/>
    <x v="7"/>
    <x v="19"/>
  </r>
  <r>
    <n v="1172"/>
    <s v="let your dayz take you to the dogs."/>
    <s v="Bringing YOUR favorite dog recipes to the streets."/>
    <x v="7"/>
    <x v="117"/>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n v="2.4E-2"/>
    <n v="30"/>
    <x v="7"/>
    <x v="19"/>
  </r>
  <r>
    <n v="1174"/>
    <s v="Give The Black Burro a Stable Stable"/>
    <s v="Help me purchase a parking space to be the Burro's permanant home, I need your help to raise $15,000!"/>
    <x v="36"/>
    <x v="807"/>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x v="22"/>
    <x v="793"/>
    <x v="2"/>
    <x v="0"/>
    <s v="USD"/>
    <n v="1436981339"/>
    <n v="1434389339"/>
    <b v="0"/>
    <n v="9"/>
    <b v="0"/>
    <s v="food/food trucks"/>
    <n v="2.9250000000000003"/>
    <n v="65"/>
    <x v="7"/>
    <x v="19"/>
  </r>
  <r>
    <n v="1176"/>
    <s v="Mirlin's Sushi"/>
    <s v="Mirlins Sushi!_x000a_Find us on Facebook!_x000a_(Gives backers a voice, and a direct link to us! No kickstarter disappearing act here!)"/>
    <x v="164"/>
    <x v="115"/>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x v="12"/>
    <x v="117"/>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x v="139"/>
    <x v="2"/>
    <x v="0"/>
    <s v="USD"/>
    <n v="1408225452"/>
    <n v="1405633452"/>
    <b v="0"/>
    <n v="1"/>
    <b v="0"/>
    <s v="food/food trucks"/>
    <n v="6.6666666666666671E-3"/>
    <n v="5"/>
    <x v="7"/>
    <x v="19"/>
  </r>
  <r>
    <n v="1179"/>
    <s v="El Camion Roja"/>
    <s v="Mexican Style Food Truck, run by a Red Seal Chef, in a town with NO MEXICAN FOOD! That is a culinary emergency situation!"/>
    <x v="127"/>
    <x v="667"/>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x v="63"/>
    <x v="808"/>
    <x v="2"/>
    <x v="0"/>
    <s v="USD"/>
    <n v="1403983314"/>
    <n v="1400786514"/>
    <b v="0"/>
    <n v="85"/>
    <b v="0"/>
    <s v="food/food trucks"/>
    <n v="11.75"/>
    <n v="69.117647058823536"/>
    <x v="7"/>
    <x v="19"/>
  </r>
  <r>
    <n v="1181"/>
    <s v="Gringo Loco Tacos Food Truck"/>
    <s v="Bringing the best tacos to the streets of Chicago!"/>
    <x v="63"/>
    <x v="460"/>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x v="28"/>
    <x v="809"/>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x v="30"/>
    <x v="173"/>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x v="29"/>
    <x v="810"/>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x v="78"/>
    <x v="811"/>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x v="813"/>
    <x v="0"/>
    <x v="0"/>
    <s v="USD"/>
    <n v="1431885600"/>
    <n v="1429133323"/>
    <b v="0"/>
    <n v="70"/>
    <b v="1"/>
    <s v="photography/photobooks"/>
    <n v="104.12571428571428"/>
    <n v="130.15714285714284"/>
    <x v="8"/>
    <x v="20"/>
  </r>
  <r>
    <n v="1188"/>
    <s v="Because Dance."/>
    <s v="A photobook of young dancers and their inspiring stories, photographed in beautiful and unique locations."/>
    <x v="13"/>
    <x v="728"/>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x v="7"/>
    <x v="814"/>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x v="81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x v="816"/>
    <x v="0"/>
    <x v="0"/>
    <s v="USD"/>
    <n v="1458480560"/>
    <n v="1455892160"/>
    <b v="0"/>
    <n v="33"/>
    <b v="1"/>
    <s v="photography/photobooks"/>
    <n v="109.07407407407408"/>
    <n v="89.242424242424249"/>
    <x v="8"/>
    <x v="20"/>
  </r>
  <r>
    <n v="1192"/>
    <s v="Other Worlds - A Make 100 Project"/>
    <s v="A macro landscape photography art book &amp; limited edition prints. A Make 100 project."/>
    <x v="213"/>
    <x v="817"/>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x v="3"/>
    <x v="82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x v="107"/>
    <x v="821"/>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x v="825"/>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x v="826"/>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x v="93"/>
    <x v="830"/>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n v="114.99999999999999"/>
    <n v="32.34375"/>
    <x v="8"/>
    <x v="20"/>
  </r>
  <r>
    <n v="1207"/>
    <s v="ITALIANA"/>
    <s v="A humanistic photo book about ancestral &amp; post-modern Italy."/>
    <x v="227"/>
    <x v="832"/>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x v="833"/>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n v="106"/>
    <n v="138.2608695652174"/>
    <x v="8"/>
    <x v="20"/>
  </r>
  <r>
    <n v="1210"/>
    <s v="Det Andra GÃ¶teborg"/>
    <s v="En fotobok om livet i det enda andra GÃ¶teborg i vÃ¤rlden"/>
    <x v="22"/>
    <x v="835"/>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x v="28"/>
    <x v="836"/>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x v="839"/>
    <x v="0"/>
    <x v="0"/>
    <s v="USD"/>
    <n v="1401487756"/>
    <n v="1398895756"/>
    <b v="0"/>
    <n v="549"/>
    <b v="1"/>
    <s v="photography/photobooks"/>
    <n v="786.0802000000001"/>
    <n v="71.592003642987251"/>
    <x v="8"/>
    <x v="20"/>
  </r>
  <r>
    <n v="1216"/>
    <s v="In Training: a book of Bonsai photographs"/>
    <s v="A fine art photography book taking a new look at the art of bonsai."/>
    <x v="32"/>
    <x v="840"/>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x v="7"/>
    <x v="842"/>
    <x v="0"/>
    <x v="0"/>
    <s v="USD"/>
    <n v="1446346800"/>
    <n v="1443714800"/>
    <b v="0"/>
    <n v="89"/>
    <b v="1"/>
    <s v="photography/photobooks"/>
    <n v="172.27777777777777"/>
    <n v="174.2134831460674"/>
    <x v="8"/>
    <x v="20"/>
  </r>
  <r>
    <n v="1219"/>
    <s v="The Box"/>
    <s v="The Box is a fine art book of Ron Amato's innovative and seductive photography project."/>
    <x v="229"/>
    <x v="843"/>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x v="36"/>
    <x v="844"/>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n v="111.40954545454547"/>
    <n v="23.796213592233013"/>
    <x v="8"/>
    <x v="20"/>
  </r>
  <r>
    <n v="1222"/>
    <s v="Project Pilgrim"/>
    <s v="Project Pilgrim is my effort to work towards normalizing mental health."/>
    <x v="23"/>
    <x v="846"/>
    <x v="0"/>
    <x v="5"/>
    <s v="CAD"/>
    <n v="1459483200"/>
    <n v="1456852647"/>
    <b v="0"/>
    <n v="138"/>
    <b v="1"/>
    <s v="photography/photobooks"/>
    <n v="280.375"/>
    <n v="81.268115942028984"/>
    <x v="8"/>
    <x v="20"/>
  </r>
  <r>
    <n v="1223"/>
    <s v="YOSEMITE PEOPLE"/>
    <s v="A photography book focusing on the people rather than the nature at Yosemite National Park."/>
    <x v="230"/>
    <x v="84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x v="36"/>
    <x v="848"/>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x v="9"/>
    <x v="849"/>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x v="63"/>
    <x v="850"/>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x v="159"/>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x v="63"/>
    <x v="117"/>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n v="2.7873639500929119"/>
    <n v="35"/>
    <x v="4"/>
    <x v="21"/>
  </r>
  <r>
    <n v="1236"/>
    <s v="&quot;Volando&quot; CD Release (Canceled)"/>
    <s v="Raising money to give the musicians their due."/>
    <x v="30"/>
    <x v="117"/>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x v="117"/>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n v="17.8"/>
    <n v="59.333333333333336"/>
    <x v="4"/>
    <x v="21"/>
  </r>
  <r>
    <n v="1239"/>
    <s v="Help Calmenco! finance new CD and Tour (Canceled)"/>
    <s v="Please consider helping us with our new CD and Riverdance Tour"/>
    <x v="30"/>
    <x v="117"/>
    <x v="1"/>
    <x v="0"/>
    <s v="USD"/>
    <n v="1325804767"/>
    <n v="1323212767"/>
    <b v="0"/>
    <n v="0"/>
    <b v="0"/>
    <s v="music/world music"/>
    <n v="0"/>
    <e v="#DIV/0!"/>
    <x v="4"/>
    <x v="21"/>
  </r>
  <r>
    <n v="1240"/>
    <s v="Message of Peace, Love &amp; Unity (Canceled)"/>
    <s v="Sharing positive vibes of Peace, Love &amp; Unity with the World through conscious Reggae Music!"/>
    <x v="6"/>
    <x v="854"/>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x v="232"/>
    <x v="139"/>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x v="14"/>
    <x v="856"/>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x v="13"/>
    <x v="857"/>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x v="858"/>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x v="859"/>
    <x v="0"/>
    <x v="0"/>
    <s v="USD"/>
    <n v="1323136949"/>
    <n v="1319245349"/>
    <b v="1"/>
    <n v="31"/>
    <b v="1"/>
    <s v="music/rock"/>
    <n v="117"/>
    <n v="75.483870967741936"/>
    <x v="4"/>
    <x v="11"/>
  </r>
  <r>
    <n v="1247"/>
    <s v="BRAIN DEAD to record debut EP with SLAYER producer!"/>
    <s v="BRAIN DEAD is going to record their debut EP and they need your help, Bozos!"/>
    <x v="8"/>
    <x v="860"/>
    <x v="0"/>
    <x v="0"/>
    <s v="USD"/>
    <n v="1367823655"/>
    <n v="1365231655"/>
    <b v="1"/>
    <n v="50"/>
    <b v="1"/>
    <s v="music/rock"/>
    <n v="122.14285714285715"/>
    <n v="85.5"/>
    <x v="4"/>
    <x v="11"/>
  </r>
  <r>
    <n v="1248"/>
    <s v="The Vandies // Full length album!"/>
    <s v="The Vandies make pop rock in glorious Portland, Oregon. Help us fund our first full length album!"/>
    <x v="30"/>
    <x v="86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x v="10"/>
    <x v="86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x v="863"/>
    <x v="0"/>
    <x v="0"/>
    <s v="USD"/>
    <n v="1410017131"/>
    <n v="1406129131"/>
    <b v="1"/>
    <n v="508"/>
    <b v="1"/>
    <s v="music/rock"/>
    <n v="200.15333333333331"/>
    <n v="118.2007874015748"/>
    <x v="4"/>
    <x v="11"/>
  </r>
  <r>
    <n v="1251"/>
    <s v="Jack Oblivian Harlan t Bobo Limes european tour"/>
    <s v="A tour of europe with 3 memphis artist, Jack Oblivian, Harlan T Bobo and Shawn Cripps."/>
    <x v="12"/>
    <x v="864"/>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x v="185"/>
    <x v="866"/>
    <x v="0"/>
    <x v="0"/>
    <s v="USD"/>
    <n v="1409770107"/>
    <n v="1407178107"/>
    <b v="1"/>
    <n v="711"/>
    <b v="1"/>
    <s v="music/rock"/>
    <n v="303833.2"/>
    <n v="42.73322081575246"/>
    <x v="4"/>
    <x v="11"/>
  </r>
  <r>
    <n v="1254"/>
    <s v="Album4"/>
    <s v="Fresh off the heels of, &quot;Let the Waves Come in Threes,&quot; (#6 National Folk Chart) we're making a new record. Huge thanks for your help!"/>
    <x v="233"/>
    <x v="867"/>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x v="868"/>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x v="14"/>
    <x v="871"/>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x v="30"/>
    <x v="872"/>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n v="113.66666666666667"/>
    <n v="50.689189189189186"/>
    <x v="4"/>
    <x v="11"/>
  </r>
  <r>
    <n v="1261"/>
    <s v="The Puget EP's Vinyl Release"/>
    <s v="We just recorded a stellar EP and we're trying to put it out on vinyl.  Can you help these punx out?"/>
    <x v="13"/>
    <x v="874"/>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n v="125.41538461538462"/>
    <n v="77.638095238095232"/>
    <x v="4"/>
    <x v="11"/>
  </r>
  <r>
    <n v="1263"/>
    <s v="New Tropic Bombs EP ~ &quot;Return to Bomber Bay&quot;"/>
    <s v="A fresh batch of chaos from Toledo, Ohio's reggae-rockers, Tropic Bombs!"/>
    <x v="15"/>
    <x v="137"/>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x v="876"/>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n v="119.14771428571429"/>
    <n v="63.184393939393942"/>
    <x v="4"/>
    <x v="11"/>
  </r>
  <r>
    <n v="1266"/>
    <s v="Sensory Station's First EP"/>
    <s v="We are looking to record our first EP produced by Aaron Harris (ISIS/Palms) at Studio West."/>
    <x v="196"/>
    <x v="878"/>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x v="879"/>
    <x v="0"/>
    <x v="0"/>
    <s v="USD"/>
    <n v="1374674558"/>
    <n v="1372082558"/>
    <b v="1"/>
    <n v="159"/>
    <b v="1"/>
    <s v="music/rock"/>
    <n v="101.8"/>
    <n v="140.85534591194968"/>
    <x v="4"/>
    <x v="11"/>
  </r>
  <r>
    <n v="1268"/>
    <s v="Full Devil Jacket 2nd Album Release"/>
    <s v="Full Devil Jacket Is releasing their first record in over 12 yrs and we want you to be a part of it!"/>
    <x v="14"/>
    <x v="704"/>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x v="3"/>
    <x v="881"/>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x v="882"/>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x v="883"/>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x v="23"/>
    <x v="884"/>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x v="885"/>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x v="36"/>
    <x v="886"/>
    <x v="0"/>
    <x v="0"/>
    <s v="USD"/>
    <n v="1375908587"/>
    <n v="1372884587"/>
    <b v="1"/>
    <n v="389"/>
    <b v="1"/>
    <s v="music/rock"/>
    <n v="162.14066666666668"/>
    <n v="62.522107969151669"/>
    <x v="4"/>
    <x v="11"/>
  </r>
  <r>
    <n v="1276"/>
    <s v="MR. DREAM GOES TO JAIL"/>
    <s v="Sponsor this Brooklyn punk band's debut seven-inch, MR. DREAM GOES TO JAIL."/>
    <x v="9"/>
    <x v="887"/>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x v="888"/>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x v="235"/>
    <x v="890"/>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x v="36"/>
    <x v="891"/>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x v="39"/>
    <x v="892"/>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x v="893"/>
    <x v="0"/>
    <x v="0"/>
    <s v="USD"/>
    <n v="1386565140"/>
    <n v="1383909855"/>
    <b v="1"/>
    <n v="274"/>
    <b v="1"/>
    <s v="music/rock"/>
    <n v="123.61333333333333"/>
    <n v="67.671532846715323"/>
    <x v="4"/>
    <x v="11"/>
  </r>
  <r>
    <n v="1283"/>
    <s v="Sketching In Stereo 3rd Album!"/>
    <s v="Our 3rd album is halfway complete, but we need your help to record, mix and master the final product!"/>
    <x v="28"/>
    <x v="894"/>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x v="895"/>
    <x v="0"/>
    <x v="0"/>
    <s v="USD"/>
    <n v="1483203540"/>
    <n v="1481175482"/>
    <b v="0"/>
    <n v="31"/>
    <b v="1"/>
    <s v="theater/plays"/>
    <n v="101"/>
    <n v="65.161290322580641"/>
    <x v="1"/>
    <x v="6"/>
  </r>
  <r>
    <n v="1285"/>
    <s v="We just keep going"/>
    <s v="The world premiere of hysterically funny and heartbreaking story about family, unconditional love and facing the unfaceable"/>
    <x v="13"/>
    <x v="896"/>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x v="15"/>
    <x v="897"/>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n v="100.44999999999999"/>
    <n v="65.868852459016395"/>
    <x v="1"/>
    <x v="6"/>
  </r>
  <r>
    <n v="1289"/>
    <s v="No Brains for Dinner"/>
    <s v="A chilling original Edwardian Comedy of errors and foolishness made for the Patrick Henry College stage."/>
    <x v="15"/>
    <x v="367"/>
    <x v="0"/>
    <x v="0"/>
    <s v="USD"/>
    <n v="1483499645"/>
    <n v="1480907645"/>
    <b v="0"/>
    <n v="52"/>
    <b v="1"/>
    <s v="theater/plays"/>
    <n v="125.06666666666666"/>
    <n v="36.07692307692308"/>
    <x v="1"/>
    <x v="6"/>
  </r>
  <r>
    <n v="1290"/>
    <s v="I Died... I Came Back, ... Whatever"/>
    <s v="Sometimes your Heart has to STOP for your Life to START."/>
    <x v="8"/>
    <x v="9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x v="180"/>
    <x v="902"/>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x v="903"/>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x v="904"/>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x v="905"/>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x v="647"/>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x v="906"/>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x v="907"/>
    <x v="0"/>
    <x v="1"/>
    <s v="GBP"/>
    <n v="1461860432"/>
    <n v="1459268432"/>
    <b v="0"/>
    <n v="33"/>
    <b v="1"/>
    <s v="theater/plays"/>
    <n v="104.65"/>
    <n v="63.424242424242422"/>
    <x v="1"/>
    <x v="6"/>
  </r>
  <r>
    <n v="1299"/>
    <s v="The (out)Siders Project"/>
    <s v="A new work inspired by the classic novel and created by Dallas teens under the direction of professional artists."/>
    <x v="8"/>
    <x v="908"/>
    <x v="0"/>
    <x v="0"/>
    <s v="USD"/>
    <n v="1436902359"/>
    <n v="1434310359"/>
    <b v="0"/>
    <n v="32"/>
    <b v="1"/>
    <s v="theater/plays"/>
    <n v="124"/>
    <n v="135.625"/>
    <x v="1"/>
    <x v="6"/>
  </r>
  <r>
    <n v="1300"/>
    <s v="Before The Lights Go Up"/>
    <s v="What would you do with the time ticking and the pressure building to make a choice?! Find out what happens in this hilarious new play!!"/>
    <x v="9"/>
    <x v="909"/>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x v="13"/>
    <x v="910"/>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x v="911"/>
    <x v="0"/>
    <x v="0"/>
    <s v="USD"/>
    <n v="1480559011"/>
    <n v="1477963411"/>
    <b v="0"/>
    <n v="50"/>
    <b v="1"/>
    <s v="theater/plays"/>
    <n v="100"/>
    <n v="50"/>
    <x v="1"/>
    <x v="6"/>
  </r>
  <r>
    <n v="1303"/>
    <s v="Forward Arena Theatre Company: Summer Season"/>
    <s v="Groundbreaking queer theatre."/>
    <x v="8"/>
    <x v="912"/>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n v="65.24636363636364"/>
    <n v="201.60393258426967"/>
    <x v="2"/>
    <x v="8"/>
  </r>
  <r>
    <n v="1307"/>
    <s v="VR Card - Customized Virtual Reality Viewer (Canceled)"/>
    <s v="Get VR to Everyone with Mailable, Ready to Use Viewers"/>
    <x v="63"/>
    <x v="916"/>
    <x v="1"/>
    <x v="0"/>
    <s v="USD"/>
    <n v="1455710679"/>
    <n v="1453118679"/>
    <b v="0"/>
    <n v="45"/>
    <b v="0"/>
    <s v="technology/wearables"/>
    <n v="11.514000000000001"/>
    <n v="127.93333333333334"/>
    <x v="2"/>
    <x v="8"/>
  </r>
  <r>
    <n v="1308"/>
    <s v="Boost Band: Wristband Phone Charger (Canceled)"/>
    <s v="Boost Band, a wristband that charges any device"/>
    <x v="3"/>
    <x v="917"/>
    <x v="1"/>
    <x v="0"/>
    <s v="USD"/>
    <n v="1475937812"/>
    <n v="1472481812"/>
    <b v="0"/>
    <n v="38"/>
    <b v="0"/>
    <s v="technology/wearables"/>
    <n v="11.360000000000001"/>
    <n v="29.894736842105264"/>
    <x v="2"/>
    <x v="8"/>
  </r>
  <r>
    <n v="1309"/>
    <s v="CORE : Roam (Canceled)"/>
    <s v="Wicked fun and built for excitement, CORE is the safest and most versatile speaker you've ever worn."/>
    <x v="236"/>
    <x v="918"/>
    <x v="1"/>
    <x v="0"/>
    <s v="USD"/>
    <n v="1444943468"/>
    <n v="1441919468"/>
    <b v="0"/>
    <n v="35"/>
    <b v="0"/>
    <s v="technology/wearables"/>
    <n v="111.99130434782609"/>
    <n v="367.97142857142859"/>
    <x v="2"/>
    <x v="8"/>
  </r>
  <r>
    <n v="1310"/>
    <s v="k5-jkt.by kiger (Canceled)"/>
    <s v="An essential hoodie that holds all sized smart phones and keep your headphone wires tangle free."/>
    <x v="22"/>
    <x v="109"/>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x v="210"/>
    <x v="920"/>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x v="57"/>
    <x v="923"/>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x v="96"/>
    <x v="116"/>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x v="79"/>
    <x v="925"/>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x v="238"/>
    <x v="92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x v="19"/>
    <x v="936"/>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x v="65"/>
    <x v="93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x v="241"/>
    <x v="117"/>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n v="0"/>
    <e v="#DIV/0!"/>
    <x v="2"/>
    <x v="8"/>
  </r>
  <r>
    <n v="1334"/>
    <s v="My TUSK â„¢ (Telephone Utility Support Kit!) (Canceled)"/>
    <s v="A wearable device that allows you to dock and operate your phone hands-free anywhere and everywhere!"/>
    <x v="242"/>
    <x v="938"/>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x v="31"/>
    <x v="939"/>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n v="3.3033333333333332"/>
    <n v="66.066666666666663"/>
    <x v="2"/>
    <x v="8"/>
  </r>
  <r>
    <n v="1339"/>
    <s v="Linkoo (Canceled)"/>
    <s v="World's Smallest customizable Phone &amp; GPS Watch for kids !"/>
    <x v="63"/>
    <x v="943"/>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x v="243"/>
    <x v="117"/>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x v="947"/>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n v="104.05"/>
    <n v="66.698717948717942"/>
    <x v="3"/>
    <x v="9"/>
  </r>
  <r>
    <n v="1351"/>
    <s v="Purpose: Your Journey To Find Meaning"/>
    <s v="Discover your purpose, live a more fulfilling life, leave a positive footprint on society."/>
    <x v="22"/>
    <x v="952"/>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x v="3"/>
    <x v="953"/>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x v="954"/>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x v="958"/>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x v="9"/>
    <x v="959"/>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n v="115.75757575757575"/>
    <n v="40.210526315789473"/>
    <x v="3"/>
    <x v="9"/>
  </r>
  <r>
    <n v="1360"/>
    <s v="So Bad, It's Good! - A Book of Bad Movies"/>
    <s v="So Bad, It's Good! is a guide to finding the best films for your bad movie night."/>
    <x v="15"/>
    <x v="961"/>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x v="962"/>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x v="28"/>
    <x v="963"/>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n v="100.26666666666667"/>
    <n v="81.739130434782609"/>
    <x v="4"/>
    <x v="11"/>
  </r>
  <r>
    <n v="1366"/>
    <s v="Kick It! A Tribute to the A.K.s"/>
    <s v="A musical memorial for Alexi Petersen."/>
    <x v="51"/>
    <x v="966"/>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x v="967"/>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x v="10"/>
    <x v="968"/>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x v="969"/>
    <x v="0"/>
    <x v="0"/>
    <s v="USD"/>
    <n v="1397225746"/>
    <n v="1394633746"/>
    <b v="0"/>
    <n v="406"/>
    <b v="1"/>
    <s v="music/rock"/>
    <n v="105.34805315203954"/>
    <n v="83.967068965517228"/>
    <x v="4"/>
    <x v="11"/>
  </r>
  <r>
    <n v="1370"/>
    <s v="Food On You presents Baby's First Parental Advisory"/>
    <s v="Songs about the first year of parenthood, often inappropriate for children"/>
    <x v="15"/>
    <x v="970"/>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x v="971"/>
    <x v="0"/>
    <x v="0"/>
    <s v="USD"/>
    <n v="1431022342"/>
    <n v="1428430342"/>
    <b v="0"/>
    <n v="70"/>
    <b v="1"/>
    <s v="music/rock"/>
    <n v="107.08672667523933"/>
    <n v="107.07142857142857"/>
    <x v="4"/>
    <x v="11"/>
  </r>
  <r>
    <n v="1372"/>
    <s v="Ted Lukas &amp; the Misled new CD - &quot;FEED&quot;"/>
    <s v="Please help us raise funds to press our new CD!"/>
    <x v="2"/>
    <x v="972"/>
    <x v="0"/>
    <x v="0"/>
    <s v="USD"/>
    <n v="1342115132"/>
    <n v="1339523132"/>
    <b v="0"/>
    <n v="16"/>
    <b v="1"/>
    <s v="music/rock"/>
    <n v="124"/>
    <n v="38.75"/>
    <x v="4"/>
    <x v="11"/>
  </r>
  <r>
    <n v="1373"/>
    <s v="Broccoli Samurai: Tour Van or Bust!"/>
    <s v="Help Broccoli Samurai raise money to get a new van and continue bringing you the jams!"/>
    <x v="3"/>
    <x v="973"/>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x v="740"/>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x v="974"/>
    <x v="0"/>
    <x v="6"/>
    <s v="EUR"/>
    <n v="1484444119"/>
    <n v="1481852119"/>
    <b v="0"/>
    <n v="109"/>
    <b v="1"/>
    <s v="music/rock"/>
    <n v="171.32499999999999"/>
    <n v="62.871559633027523"/>
    <x v="4"/>
    <x v="11"/>
  </r>
  <r>
    <n v="1376"/>
    <s v="Dead Pirates / HIGHMARE LP 2nd pressing"/>
    <s v="Dead Pirates are planning a second pressing of HIGHMARE LP, who wants one ?"/>
    <x v="250"/>
    <x v="975"/>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x v="17"/>
    <x v="0"/>
    <x v="0"/>
    <s v="USD"/>
    <n v="1486095060"/>
    <n v="1484198170"/>
    <b v="0"/>
    <n v="31"/>
    <b v="1"/>
    <s v="music/rock"/>
    <n v="116.15384615384616"/>
    <n v="48.70967741935484"/>
    <x v="4"/>
    <x v="11"/>
  </r>
  <r>
    <n v="1378"/>
    <s v="SIX BY SEVEN"/>
    <s v="A psychedelic post rock masterpiece!"/>
    <x v="13"/>
    <x v="976"/>
    <x v="0"/>
    <x v="1"/>
    <s v="GBP"/>
    <n v="1470075210"/>
    <n v="1468779210"/>
    <b v="0"/>
    <n v="133"/>
    <b v="1"/>
    <s v="music/rock"/>
    <n v="203.35000000000002"/>
    <n v="30.578947368421051"/>
    <x v="4"/>
    <x v="11"/>
  </r>
  <r>
    <n v="1379"/>
    <s v="J. Walter Makes a Record"/>
    <s v="---------The long-awaited debut full-length from Justin Ruddy--------"/>
    <x v="3"/>
    <x v="977"/>
    <x v="0"/>
    <x v="0"/>
    <s v="USD"/>
    <n v="1433504876"/>
    <n v="1430912876"/>
    <b v="0"/>
    <n v="151"/>
    <b v="1"/>
    <s v="music/rock"/>
    <n v="111.60000000000001"/>
    <n v="73.907284768211923"/>
    <x v="4"/>
    <x v="11"/>
  </r>
  <r>
    <n v="1380"/>
    <s v="BARNFEST 2015"/>
    <s v="A DIY MUSIC FESTIVAL FROM ST. LOUIS MO! Bands make their own festival, help make it legit!"/>
    <x v="251"/>
    <x v="437"/>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n v="107.1"/>
    <n v="73.356164383561648"/>
    <x v="4"/>
    <x v="11"/>
  </r>
  <r>
    <n v="1382"/>
    <s v="The Floorwalkers New Album!"/>
    <s v="We're making a new record -- independently! We've got some great new songs we're really excited to bring to you!"/>
    <x v="6"/>
    <x v="97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x v="8"/>
    <x v="981"/>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x v="6"/>
    <x v="982"/>
    <x v="0"/>
    <x v="12"/>
    <s v="EUR"/>
    <n v="1461931860"/>
    <n v="1457109121"/>
    <b v="0"/>
    <n v="134"/>
    <b v="1"/>
    <s v="music/rock"/>
    <n v="110.406125"/>
    <n v="65.914104477611943"/>
    <x v="4"/>
    <x v="11"/>
  </r>
  <r>
    <n v="1386"/>
    <s v="MALTESE CROSS: The First Album"/>
    <s v="We are a classic hard rock/heavy metal band just trying to keep rock alive!"/>
    <x v="44"/>
    <x v="983"/>
    <x v="0"/>
    <x v="0"/>
    <s v="USD"/>
    <n v="1438183889"/>
    <n v="1435591889"/>
    <b v="0"/>
    <n v="14"/>
    <b v="1"/>
    <s v="music/rock"/>
    <n v="218.75"/>
    <n v="62.5"/>
    <x v="4"/>
    <x v="11"/>
  </r>
  <r>
    <n v="1387"/>
    <s v="FAMILY BUSINESS KICKSTARTER"/>
    <s v="Less than one week to PLEDGE YOUR SUPPORT for THE FAMILY BUSINESS as the band raises funds for the next full length rock album."/>
    <x v="23"/>
    <x v="984"/>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x v="985"/>
    <x v="0"/>
    <x v="0"/>
    <s v="USD"/>
    <n v="1476720840"/>
    <n v="1474469117"/>
    <b v="0"/>
    <n v="112"/>
    <b v="1"/>
    <s v="music/rock"/>
    <n v="134.8074"/>
    <n v="60.181874999999998"/>
    <x v="4"/>
    <x v="11"/>
  </r>
  <r>
    <n v="1389"/>
    <s v="Pre-order DANCEHALL's first record!!!"/>
    <s v="Help fund the pressing of DANCEHALL's first record by pre-ordering it in advance!!!"/>
    <x v="2"/>
    <x v="986"/>
    <x v="0"/>
    <x v="1"/>
    <s v="GBP"/>
    <n v="1471087957"/>
    <n v="1468495957"/>
    <b v="0"/>
    <n v="34"/>
    <b v="1"/>
    <s v="music/rock"/>
    <n v="145.4"/>
    <n v="21.382352941176471"/>
    <x v="4"/>
    <x v="11"/>
  </r>
  <r>
    <n v="1390"/>
    <s v="New Music Video/Artist Development"/>
    <s v="Breakout Artist Management will be working with us on a brand new music video and we need your help!"/>
    <x v="70"/>
    <x v="987"/>
    <x v="0"/>
    <x v="0"/>
    <s v="USD"/>
    <n v="1430154720"/>
    <n v="1427224606"/>
    <b v="0"/>
    <n v="19"/>
    <b v="1"/>
    <s v="music/rock"/>
    <n v="109.10714285714285"/>
    <n v="160.78947368421052"/>
    <x v="4"/>
    <x v="11"/>
  </r>
  <r>
    <n v="1391"/>
    <s v="Rules and Regulations"/>
    <s v="With the money donated through this project we intend on investing in sound equipment for live shows"/>
    <x v="2"/>
    <x v="988"/>
    <x v="0"/>
    <x v="0"/>
    <s v="USD"/>
    <n v="1440219540"/>
    <n v="1436369818"/>
    <b v="0"/>
    <n v="13"/>
    <b v="1"/>
    <s v="music/rock"/>
    <n v="110.2"/>
    <n v="42.384615384615387"/>
    <x v="4"/>
    <x v="11"/>
  </r>
  <r>
    <n v="1392"/>
    <s v="Telesomniac's Debut Album"/>
    <s v="Telesomniac is a rock band from Provo, UT releasing their debut album Thirty-One Flashes in the Dark."/>
    <x v="30"/>
    <x v="989"/>
    <x v="0"/>
    <x v="0"/>
    <s v="USD"/>
    <n v="1456976586"/>
    <n v="1454298186"/>
    <b v="0"/>
    <n v="104"/>
    <b v="1"/>
    <s v="music/rock"/>
    <n v="113.64000000000001"/>
    <n v="27.317307692307693"/>
    <x v="4"/>
    <x v="11"/>
  </r>
  <r>
    <n v="1393"/>
    <s v="WolfHunt | Social Commentary Rock Project"/>
    <s v="Rock n' Roll tales of our times"/>
    <x v="3"/>
    <x v="990"/>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n v="122.13333333333334"/>
    <n v="53.882352941176471"/>
    <x v="4"/>
    <x v="11"/>
  </r>
  <r>
    <n v="1395"/>
    <s v="Quiet Oaks Full Length Album"/>
    <s v="Help Quiet Oaks record their debut album!!!"/>
    <x v="8"/>
    <x v="992"/>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x v="994"/>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x v="995"/>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x v="18"/>
    <x v="997"/>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x v="30"/>
    <x v="999"/>
    <x v="0"/>
    <x v="1"/>
    <s v="GBP"/>
    <n v="1430439411"/>
    <n v="1425259011"/>
    <b v="0"/>
    <n v="113"/>
    <b v="1"/>
    <s v="music/rock"/>
    <n v="109.16"/>
    <n v="24.150442477876105"/>
    <x v="4"/>
    <x v="11"/>
  </r>
  <r>
    <n v="1403"/>
    <s v="Gregorian Rock"/>
    <s v="Gregorian Rock merges Gregorian chant with modern music. It is serene, yet pummeling. It's not for everyone, but it might be for you."/>
    <x v="23"/>
    <x v="1000"/>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x v="854"/>
    <x v="2"/>
    <x v="1"/>
    <s v="GBP"/>
    <n v="1424607285"/>
    <n v="1422447285"/>
    <b v="1"/>
    <n v="5"/>
    <b v="0"/>
    <s v="publishing/translations"/>
    <n v="1.6620689655172414"/>
    <n v="48.2"/>
    <x v="3"/>
    <x v="22"/>
  </r>
  <r>
    <n v="1405"/>
    <s v="The Bible translated into Emoticons"/>
    <s v="Will more people read the Bible if it were translated into Emoticons?"/>
    <x v="31"/>
    <x v="522"/>
    <x v="2"/>
    <x v="0"/>
    <s v="USD"/>
    <n v="1417195201"/>
    <n v="1414599601"/>
    <b v="1"/>
    <n v="17"/>
    <b v="0"/>
    <s v="publishing/translations"/>
    <n v="0.42"/>
    <n v="6.1764705882352944"/>
    <x v="3"/>
    <x v="22"/>
  </r>
  <r>
    <n v="1406"/>
    <s v="Man Down! Translation project"/>
    <s v="The White coat and the battle dress uniform"/>
    <x v="14"/>
    <x v="493"/>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x v="9"/>
    <x v="493"/>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x v="23"/>
    <x v="117"/>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x v="39"/>
    <x v="1002"/>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x v="2"/>
    <x v="116"/>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x v="63"/>
    <x v="117"/>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x v="434"/>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x v="9"/>
    <x v="360"/>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n v="7.0634920634920633"/>
    <n v="44.5"/>
    <x v="3"/>
    <x v="22"/>
  </r>
  <r>
    <n v="1420"/>
    <s v="Shakespeare in the Hood - Romeo and Juliet"/>
    <s v="Help me butcher Shakespeare in a satirical fashion."/>
    <x v="252"/>
    <x v="158"/>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n v="0.33333333333333337"/>
    <n v="100"/>
    <x v="3"/>
    <x v="22"/>
  </r>
  <r>
    <n v="1424"/>
    <s v="Subway Mantras"/>
    <s v="A short book of practical mantras that can be used every day of the week. Mantras are cogwheels of universal engines."/>
    <x v="51"/>
    <x v="1004"/>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n v="0"/>
    <e v="#DIV/0!"/>
    <x v="3"/>
    <x v="22"/>
  </r>
  <r>
    <n v="1427"/>
    <s v="WHAT CAN I DO?..."/>
    <s v="The book with advices that can save many lives._x000a_You will find here many case studies, extreme situations and solutions."/>
    <x v="10"/>
    <x v="1005"/>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n v="4.5"/>
    <n v="15"/>
    <x v="3"/>
    <x v="22"/>
  </r>
  <r>
    <n v="1429"/>
    <s v="10 P.M."/>
    <s v="A guy in his 30's tries to live his &quot;American Dream&quot;, but quickly it turns into a nightmare. (A Novel)"/>
    <x v="3"/>
    <x v="117"/>
    <x v="2"/>
    <x v="0"/>
    <s v="USD"/>
    <n v="1428629242"/>
    <n v="1426037242"/>
    <b v="0"/>
    <n v="0"/>
    <b v="0"/>
    <s v="publishing/translations"/>
    <n v="0"/>
    <e v="#DIV/0!"/>
    <x v="3"/>
    <x v="22"/>
  </r>
  <r>
    <n v="1430"/>
    <s v="Esoteric Project Management"/>
    <s v="Profesional translation and publishing of the book on unique synthesis of project management and meditation"/>
    <x v="10"/>
    <x v="124"/>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x v="79"/>
    <x v="117"/>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x v="253"/>
    <x v="1008"/>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x v="36"/>
    <x v="493"/>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x v="9"/>
    <x v="1010"/>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n v="0"/>
    <e v="#DIV/0!"/>
    <x v="3"/>
    <x v="22"/>
  </r>
  <r>
    <n v="1444"/>
    <s v="Expand the MillionairesLetter in the US Market!"/>
    <s v="We as a successfull german stock market newsletter publisher want expand in the US market!"/>
    <x v="255"/>
    <x v="117"/>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n v="0"/>
    <e v="#DIV/0!"/>
    <x v="3"/>
    <x v="22"/>
  </r>
  <r>
    <n v="1447"/>
    <s v="Indian Language Dictionary"/>
    <s v="I'm creating a dictionary of multiple Indian languages."/>
    <x v="69"/>
    <x v="73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x v="57"/>
    <x v="116"/>
    <x v="2"/>
    <x v="0"/>
    <s v="USD"/>
    <n v="1455941197"/>
    <n v="1453349197"/>
    <b v="0"/>
    <n v="1"/>
    <b v="0"/>
    <s v="publishing/translations"/>
    <n v="1E-3"/>
    <n v="1"/>
    <x v="3"/>
    <x v="22"/>
  </r>
  <r>
    <n v="1451"/>
    <s v="Modern Literal Torah Translation (Canceled)"/>
    <s v="Modern Literal Translation of the Torah in English and Russian with sub-linear and interlinear layout."/>
    <x v="256"/>
    <x v="369"/>
    <x v="1"/>
    <x v="0"/>
    <s v="USD"/>
    <n v="1416355259"/>
    <n v="1413759659"/>
    <b v="0"/>
    <n v="2"/>
    <b v="0"/>
    <s v="publishing/translations"/>
    <n v="1.0554089709762533E-2"/>
    <n v="1"/>
    <x v="3"/>
    <x v="22"/>
  </r>
  <r>
    <n v="1452"/>
    <s v="The Judo Preservation Project (Canceled)"/>
    <s v="I am gathering rare, out-of-print Judo books for preservation, translation and sharing."/>
    <x v="32"/>
    <x v="117"/>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n v="10.5"/>
    <n v="225"/>
    <x v="3"/>
    <x v="22"/>
  </r>
  <r>
    <n v="1456"/>
    <s v="Sometimes you don't need love (Canceled)"/>
    <s v="English Version of my auto-published novel"/>
    <x v="10"/>
    <x v="1011"/>
    <x v="1"/>
    <x v="13"/>
    <s v="EUR"/>
    <n v="1483459365"/>
    <n v="1480867365"/>
    <b v="0"/>
    <n v="3"/>
    <b v="0"/>
    <s v="publishing/translations"/>
    <n v="2.9000000000000004"/>
    <n v="48.333333333333336"/>
    <x v="3"/>
    <x v="22"/>
  </r>
  <r>
    <n v="1457"/>
    <s v="Hey! I&quot;m not invisable, I am Just Old (Canceled)"/>
    <s v="Age is more than just a number, I hope your younger than you feel."/>
    <x v="12"/>
    <x v="117"/>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n v="0"/>
    <e v="#DIV/0!"/>
    <x v="3"/>
    <x v="22"/>
  </r>
  <r>
    <n v="1459"/>
    <s v="Like all the others (Canceled)"/>
    <s v="What if you suddenly found out, that your life wasnÂ´t the life you thought you had? What if you were like all the others!"/>
    <x v="258"/>
    <x v="117"/>
    <x v="1"/>
    <x v="8"/>
    <s v="DKK"/>
    <n v="1449077100"/>
    <n v="1446612896"/>
    <b v="0"/>
    <n v="0"/>
    <b v="0"/>
    <s v="publishing/translations"/>
    <n v="0"/>
    <e v="#DIV/0!"/>
    <x v="3"/>
    <x v="22"/>
  </r>
  <r>
    <n v="1460"/>
    <s v="KJV2015 (Canceled)"/>
    <s v="KJV2015 Easier to understand for our kids and family not leaving out one verse or changing a meaning one bit."/>
    <x v="259"/>
    <x v="117"/>
    <x v="1"/>
    <x v="0"/>
    <s v="USD"/>
    <n v="1417391100"/>
    <n v="1412371898"/>
    <b v="0"/>
    <n v="0"/>
    <b v="0"/>
    <s v="publishing/translations"/>
    <n v="0"/>
    <e v="#DIV/0!"/>
    <x v="3"/>
    <x v="22"/>
  </r>
  <r>
    <n v="1461"/>
    <s v="Relatively Prime Series 2"/>
    <s v="Series 2 of Relatively Prime, a podcast of stories from the Mathematical Domain"/>
    <x v="36"/>
    <x v="1012"/>
    <x v="0"/>
    <x v="0"/>
    <s v="USD"/>
    <n v="1413849600"/>
    <n v="1410967754"/>
    <b v="1"/>
    <n v="340"/>
    <b v="1"/>
    <s v="publishing/radio &amp; podcasts"/>
    <n v="101.24459999999999"/>
    <n v="44.66673529411765"/>
    <x v="3"/>
    <x v="23"/>
  </r>
  <r>
    <n v="1462"/>
    <s v="Unbound: Fiction on the Radio"/>
    <s v="A new radio show focused on short fiction produced by Louisville Public Media"/>
    <x v="23"/>
    <x v="1013"/>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n v="147.66666666666666"/>
    <n v="35.44"/>
    <x v="3"/>
    <x v="23"/>
  </r>
  <r>
    <n v="1464"/>
    <s v="Science Studio"/>
    <s v="The Best Science Media on the Web"/>
    <x v="10"/>
    <x v="1014"/>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x v="194"/>
    <x v="1016"/>
    <x v="0"/>
    <x v="0"/>
    <s v="USD"/>
    <n v="1452574800"/>
    <n v="1449029266"/>
    <b v="1"/>
    <n v="248"/>
    <b v="1"/>
    <s v="publishing/radio &amp; podcasts"/>
    <n v="107.87731249999999"/>
    <n v="69.598266129032254"/>
    <x v="3"/>
    <x v="23"/>
  </r>
  <r>
    <n v="1467"/>
    <s v="Radio Ambulante"/>
    <s v="We are a new Spanish language podcast telling uniquely Latin American stories."/>
    <x v="79"/>
    <x v="1017"/>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x v="1019"/>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x v="1021"/>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n v="138.70400000000001"/>
    <n v="103.20238095238095"/>
    <x v="3"/>
    <x v="23"/>
  </r>
  <r>
    <n v="1473"/>
    <s v="ONE LOVES ONLY FORM"/>
    <s v="Public Radio Project"/>
    <x v="15"/>
    <x v="1023"/>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x v="9"/>
    <x v="1024"/>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n v="188.66966666666667"/>
    <n v="64.173356009070289"/>
    <x v="3"/>
    <x v="23"/>
  </r>
  <r>
    <n v="1476"/>
    <s v="The Comedy Button Podcast"/>
    <s v="The Comedy Button is a brand new nerd pop culture podcast with weekly video sketches."/>
    <x v="12"/>
    <x v="1026"/>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x v="11"/>
    <x v="1027"/>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x v="1028"/>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x v="1030"/>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x v="10"/>
    <x v="139"/>
    <x v="2"/>
    <x v="0"/>
    <s v="USD"/>
    <n v="1347004260"/>
    <n v="1345062936"/>
    <b v="0"/>
    <n v="1"/>
    <b v="0"/>
    <s v="publishing/fiction"/>
    <n v="0.1"/>
    <n v="5"/>
    <x v="3"/>
    <x v="10"/>
  </r>
  <r>
    <n v="1483"/>
    <s v="The Book Club Rebellion"/>
    <s v="When three social outcasts discover that Fictional characters are invading their world, they must form a team to stop this evil force."/>
    <x v="39"/>
    <x v="155"/>
    <x v="2"/>
    <x v="0"/>
    <s v="USD"/>
    <n v="1469162275"/>
    <n v="1467002275"/>
    <b v="0"/>
    <n v="2"/>
    <b v="0"/>
    <s v="publishing/fiction"/>
    <n v="0.7142857142857143"/>
    <n v="25"/>
    <x v="3"/>
    <x v="10"/>
  </r>
  <r>
    <n v="1484"/>
    <s v="a book called filtered down thru the stars"/>
    <s v="The mussings of an old wizard"/>
    <x v="13"/>
    <x v="117"/>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x v="403"/>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n v="0.24"/>
    <n v="16"/>
    <x v="3"/>
    <x v="10"/>
  </r>
  <r>
    <n v="1487"/>
    <s v="You Killed Me First"/>
    <s v="A lover becomes an enemy when a line has been crossed. Torn between memories and reality, his mask of sanity is slipping."/>
    <x v="3"/>
    <x v="117"/>
    <x v="2"/>
    <x v="0"/>
    <s v="USD"/>
    <n v="1470175271"/>
    <n v="1467583271"/>
    <b v="0"/>
    <n v="0"/>
    <b v="0"/>
    <s v="publishing/fiction"/>
    <n v="0"/>
    <e v="#DIV/0!"/>
    <x v="3"/>
    <x v="10"/>
  </r>
  <r>
    <n v="1488"/>
    <s v="Nanolution"/>
    <s v="A blockbuster sci-fi adventure. What would you do if one day your life changed to beyond the imaginable?"/>
    <x v="36"/>
    <x v="175"/>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x v="10"/>
    <x v="117"/>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x v="38"/>
    <x v="173"/>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x v="23"/>
    <x v="134"/>
    <x v="2"/>
    <x v="0"/>
    <s v="USD"/>
    <n v="1308431646"/>
    <n v="1305839646"/>
    <b v="0"/>
    <n v="2"/>
    <b v="0"/>
    <s v="publishing/fiction"/>
    <n v="0.75"/>
    <n v="15"/>
    <x v="3"/>
    <x v="10"/>
  </r>
  <r>
    <n v="1493"/>
    <s v="The Great Grand Zeppelin Chase"/>
    <s v="Help illustrate the sequel to the bestselling _x000a_The Transylvania Flying Squad of Detectives"/>
    <x v="262"/>
    <x v="117"/>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n v="8.9"/>
    <n v="40.454545454545453"/>
    <x v="3"/>
    <x v="10"/>
  </r>
  <r>
    <n v="1495"/>
    <s v="A Magical Bildungsroman with a Female Heroine"/>
    <s v="The Adventures of Penelope Hawthorne. Part One: The Spellbook of Dracone."/>
    <x v="13"/>
    <x v="117"/>
    <x v="2"/>
    <x v="0"/>
    <s v="USD"/>
    <n v="1314471431"/>
    <n v="1311879431"/>
    <b v="0"/>
    <n v="0"/>
    <b v="0"/>
    <s v="publishing/fiction"/>
    <n v="0"/>
    <e v="#DIV/0!"/>
    <x v="3"/>
    <x v="10"/>
  </r>
  <r>
    <n v="1496"/>
    <s v="Tainted Steel (Series 1 - 4)"/>
    <s v="Capturing the awe-inspiring magic of the likes of LoTR, Tainted Steel tells the story of one mans' struggle against Destiny."/>
    <x v="15"/>
    <x v="117"/>
    <x v="2"/>
    <x v="0"/>
    <s v="USD"/>
    <n v="1410866659"/>
    <n v="1405682659"/>
    <b v="0"/>
    <n v="0"/>
    <b v="0"/>
    <s v="publishing/fiction"/>
    <n v="0"/>
    <e v="#DIV/0!"/>
    <x v="3"/>
    <x v="10"/>
  </r>
  <r>
    <n v="1497"/>
    <s v="Daddy"/>
    <s v="After 25 years apart, a father and son's reunion is less magical and more explosive as the revelations come out and the gloves come off"/>
    <x v="36"/>
    <x v="116"/>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n v="1.9"/>
    <n v="19"/>
    <x v="3"/>
    <x v="10"/>
  </r>
  <r>
    <n v="1499"/>
    <s v="The Second Renaissance"/>
    <s v="Coming soon, a new science fiction novel about human evolution and sorcery. In the near future, you are either forced to adapt or die"/>
    <x v="13"/>
    <x v="139"/>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x v="70"/>
    <x v="1034"/>
    <x v="2"/>
    <x v="0"/>
    <s v="USD"/>
    <n v="1367444557"/>
    <n v="1364852557"/>
    <b v="0"/>
    <n v="15"/>
    <b v="0"/>
    <s v="publishing/fiction"/>
    <n v="25.035714285714285"/>
    <n v="46.733333333333334"/>
    <x v="3"/>
    <x v="10"/>
  </r>
  <r>
    <n v="1501"/>
    <s v="This is Nowhere"/>
    <s v="A hardcover book of surf, outdoor and nature photos from the British Columbia coast."/>
    <x v="263"/>
    <x v="1035"/>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x v="29"/>
    <x v="1036"/>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n v="107.89146666666667"/>
    <n v="56.98492957746479"/>
    <x v="8"/>
    <x v="20"/>
  </r>
  <r>
    <n v="1504"/>
    <s v="RYU X RIO"/>
    <s v="A football photography book like no other about the 2014 World Cup in Brazil, by Ryu Voelkel."/>
    <x v="115"/>
    <x v="1038"/>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x v="1040"/>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x v="1043"/>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x v="1044"/>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x v="1045"/>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x v="6"/>
    <x v="1047"/>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x v="31"/>
    <x v="1048"/>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x v="82"/>
    <x v="1049"/>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x v="36"/>
    <x v="1052"/>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x v="1053"/>
    <x v="0"/>
    <x v="0"/>
    <s v="USD"/>
    <n v="1403301540"/>
    <n v="1400867283"/>
    <b v="1"/>
    <n v="145"/>
    <b v="1"/>
    <s v="photography/photobooks"/>
    <n v="103.36388888888889"/>
    <n v="64.156896551724131"/>
    <x v="8"/>
    <x v="20"/>
  </r>
  <r>
    <n v="1520"/>
    <s v="TULIPS"/>
    <s v="A self-published photography book by Andrew Miksys from his new series about Belarus"/>
    <x v="102"/>
    <x v="1054"/>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x v="1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x v="17"/>
    <x v="1057"/>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x v="1058"/>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x v="165"/>
    <x v="1060"/>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x v="8"/>
    <x v="1061"/>
    <x v="0"/>
    <x v="0"/>
    <s v="USD"/>
    <n v="1489497886"/>
    <n v="1487082286"/>
    <b v="1"/>
    <n v="70"/>
    <b v="1"/>
    <s v="photography/photobooks"/>
    <n v="110.44428571428573"/>
    <n v="55.222142857142863"/>
    <x v="8"/>
    <x v="20"/>
  </r>
  <r>
    <n v="1528"/>
    <s v="Don't Go Outside: Tokyo Street Photos"/>
    <s v="A book of street photos from around Shibuya that I've made between 2011-2016."/>
    <x v="9"/>
    <x v="1062"/>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x v="266"/>
    <x v="1063"/>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x v="267"/>
    <x v="106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x v="1066"/>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x v="101"/>
    <x v="1067"/>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x v="1071"/>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x v="102"/>
    <x v="360"/>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x v="2"/>
    <x v="170"/>
    <x v="2"/>
    <x v="5"/>
    <s v="CAD"/>
    <n v="1435708500"/>
    <n v="1434412500"/>
    <b v="0"/>
    <n v="1"/>
    <b v="0"/>
    <s v="photography/nature"/>
    <n v="4"/>
    <n v="20"/>
    <x v="8"/>
    <x v="24"/>
  </r>
  <r>
    <n v="1543"/>
    <s v="Sunrises in the MidWest"/>
    <s v="I plan to take pictures of the sunrise in the MidWest every day in 2015 and compile them in a slide show for distribution."/>
    <x v="268"/>
    <x v="115"/>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x v="28"/>
    <x v="117"/>
    <x v="2"/>
    <x v="0"/>
    <s v="USD"/>
    <n v="1427847480"/>
    <n v="1424222024"/>
    <b v="0"/>
    <n v="0"/>
    <b v="0"/>
    <s v="photography/nature"/>
    <n v="0"/>
    <e v="#DIV/0!"/>
    <x v="8"/>
    <x v="24"/>
  </r>
  <r>
    <n v="1545"/>
    <s v="Nevada County Hearts"/>
    <s v="&quot;He will not be a wise man who does not study human hearts!&quot;_x000a_Hope in natural art, creation!"/>
    <x v="9"/>
    <x v="116"/>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x v="28"/>
    <x v="683"/>
    <x v="2"/>
    <x v="1"/>
    <s v="GBP"/>
    <n v="1410930399"/>
    <n v="1405746399"/>
    <b v="0"/>
    <n v="11"/>
    <b v="0"/>
    <s v="photography/nature"/>
    <n v="28.9"/>
    <n v="26.272727272727273"/>
    <x v="8"/>
    <x v="24"/>
  </r>
  <r>
    <n v="1547"/>
    <s v="Sound Photography"/>
    <s v="I have produced a limited number (100) of five 8x10 prints of mixed photography I would like to share with you."/>
    <x v="269"/>
    <x v="117"/>
    <x v="2"/>
    <x v="0"/>
    <s v="USD"/>
    <n v="1487844882"/>
    <n v="1487240082"/>
    <b v="0"/>
    <n v="0"/>
    <b v="0"/>
    <s v="photography/nature"/>
    <n v="0"/>
    <e v="#DIV/0!"/>
    <x v="8"/>
    <x v="24"/>
  </r>
  <r>
    <n v="1548"/>
    <s v="Change the World through Color"/>
    <s v="Beauty is in the eye of the beholder and I want to inspire conservation through color."/>
    <x v="176"/>
    <x v="177"/>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x v="2"/>
    <x v="575"/>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x v="8"/>
    <x v="117"/>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x v="22"/>
    <x v="117"/>
    <x v="2"/>
    <x v="2"/>
    <s v="AUD"/>
    <n v="1438495390"/>
    <n v="1435903390"/>
    <b v="0"/>
    <n v="0"/>
    <b v="0"/>
    <s v="photography/nature"/>
    <n v="0"/>
    <e v="#DIV/0!"/>
    <x v="8"/>
    <x v="24"/>
  </r>
  <r>
    <n v="1555"/>
    <s v="Coffee Table Book of Maine"/>
    <s v="I am traveling the coastline of Maine and will be taking pictures of all the scenery and lighthouses in the area."/>
    <x v="47"/>
    <x v="117"/>
    <x v="2"/>
    <x v="0"/>
    <s v="USD"/>
    <n v="1442509200"/>
    <n v="1440513832"/>
    <b v="0"/>
    <n v="0"/>
    <b v="0"/>
    <s v="photography/nature"/>
    <n v="0"/>
    <e v="#DIV/0!"/>
    <x v="8"/>
    <x v="24"/>
  </r>
  <r>
    <n v="1556"/>
    <s v="West Canada - A Coffee Table Book"/>
    <s v="To gather a collection of photographs for a coffee table book that displays the beauty of Canada's west."/>
    <x v="15"/>
    <x v="1076"/>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x v="30"/>
    <x v="173"/>
    <x v="2"/>
    <x v="0"/>
    <s v="USD"/>
    <n v="1411227633"/>
    <n v="1408549233"/>
    <b v="0"/>
    <n v="1"/>
    <b v="0"/>
    <s v="photography/nature"/>
    <n v="4"/>
    <n v="100"/>
    <x v="8"/>
    <x v="24"/>
  </r>
  <r>
    <n v="1558"/>
    <s v="Lucy Wood's Calendar - English Countryside 2016"/>
    <s v="A large 2016 wall-calendar (A3 when open) featuring 12 stunning photographs by Lucy Wood."/>
    <x v="47"/>
    <x v="428"/>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x v="36"/>
    <x v="155"/>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x v="30"/>
    <x v="1077"/>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x v="3"/>
    <x v="115"/>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n v="2.5"/>
    <n v="100"/>
    <x v="3"/>
    <x v="25"/>
  </r>
  <r>
    <n v="1566"/>
    <s v="DeVito Art Skull Island Kongstarter (Canceled)"/>
    <s v="Joe DeVito's first Art Book and original King Kong novellas available in both Limited and Deluxe Editions."/>
    <x v="11"/>
    <x v="1080"/>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x v="0"/>
    <x v="457"/>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n v="13.639999999999999"/>
    <n v="155"/>
    <x v="3"/>
    <x v="25"/>
  </r>
  <r>
    <n v="1569"/>
    <s v="to be removed (Canceled)"/>
    <s v="to be removed"/>
    <x v="11"/>
    <x v="117"/>
    <x v="1"/>
    <x v="0"/>
    <s v="USD"/>
    <n v="1369498714"/>
    <n v="1366906714"/>
    <b v="0"/>
    <n v="0"/>
    <b v="0"/>
    <s v="publishing/art books"/>
    <n v="0"/>
    <e v="#DIV/0!"/>
    <x v="3"/>
    <x v="25"/>
  </r>
  <r>
    <n v="1570"/>
    <s v="BEAUTIFUL DREAMERS: An Adult Coloring Book (Canceled)"/>
    <s v="A Coloring Book of Breathtaking Beauties_x000a_To Calm the Heart and Soul"/>
    <x v="12"/>
    <x v="685"/>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n v="22.91"/>
    <n v="65.457142857142856"/>
    <x v="3"/>
    <x v="25"/>
  </r>
  <r>
    <n v="1576"/>
    <s v="The Obsessive Line Collection (Canceled)"/>
    <s v="For the publication of my first 3 books: an Art book, a graphic novel, and a coloring book"/>
    <x v="10"/>
    <x v="1084"/>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x v="273"/>
    <x v="920"/>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x v="257"/>
    <x v="117"/>
    <x v="1"/>
    <x v="0"/>
    <s v="USD"/>
    <n v="1337562726"/>
    <n v="1332378726"/>
    <b v="0"/>
    <n v="0"/>
    <b v="0"/>
    <s v="publishing/art books"/>
    <n v="0"/>
    <e v="#DIV/0!"/>
    <x v="3"/>
    <x v="25"/>
  </r>
  <r>
    <n v="1581"/>
    <s v="The Sharper Image"/>
    <s v="Photographic canvas prints depicting different scenes from around the globe, including local images taken in Sussex England."/>
    <x v="28"/>
    <x v="139"/>
    <x v="2"/>
    <x v="1"/>
    <s v="GBP"/>
    <n v="1450521990"/>
    <n v="1447757190"/>
    <b v="0"/>
    <n v="1"/>
    <b v="0"/>
    <s v="photography/places"/>
    <n v="0.5"/>
    <n v="5"/>
    <x v="8"/>
    <x v="26"/>
  </r>
  <r>
    <n v="1582"/>
    <s v="Scenes from New Orleans"/>
    <s v="I create canvas prints of images from in and around New Orleans"/>
    <x v="28"/>
    <x v="1085"/>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x v="38"/>
    <x v="117"/>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x v="1086"/>
    <x v="2"/>
    <x v="5"/>
    <s v="CAD"/>
    <n v="1482663600"/>
    <n v="1480800568"/>
    <b v="0"/>
    <n v="12"/>
    <b v="0"/>
    <s v="photography/places"/>
    <n v="79"/>
    <n v="131.66666666666666"/>
    <x v="8"/>
    <x v="26"/>
  </r>
  <r>
    <n v="1586"/>
    <s v="Missouri In Pictures"/>
    <s v="Show the world the beauty that is in all of our back yards!"/>
    <x v="15"/>
    <x v="117"/>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n v="1.3333333333333334E-2"/>
    <n v="1"/>
    <x v="8"/>
    <x v="26"/>
  </r>
  <r>
    <n v="1588"/>
    <s v="The Right Side of Texas"/>
    <s v="Southeast Texas as seen through the lens of a cell phone camera"/>
    <x v="274"/>
    <x v="117"/>
    <x v="2"/>
    <x v="0"/>
    <s v="USD"/>
    <n v="1422735120"/>
    <n v="1420091999"/>
    <b v="0"/>
    <n v="0"/>
    <b v="0"/>
    <s v="photography/places"/>
    <n v="0"/>
    <e v="#DIV/0!"/>
    <x v="8"/>
    <x v="26"/>
  </r>
  <r>
    <n v="1589"/>
    <s v="A Side Of The World In Canvas"/>
    <s v="I want to be able to have my own photography inside a canvas and have it be displayed everywhere."/>
    <x v="38"/>
    <x v="117"/>
    <x v="2"/>
    <x v="0"/>
    <s v="USD"/>
    <n v="1444433886"/>
    <n v="1441841886"/>
    <b v="0"/>
    <n v="0"/>
    <b v="0"/>
    <s v="photography/places"/>
    <n v="0"/>
    <e v="#DIV/0!"/>
    <x v="8"/>
    <x v="26"/>
  </r>
  <r>
    <n v="1590"/>
    <s v="An Italian Adventure"/>
    <s v="Discover Italy through photography."/>
    <x v="127"/>
    <x v="806"/>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n v="29.228571428571428"/>
    <n v="44.478260869565219"/>
    <x v="8"/>
    <x v="26"/>
  </r>
  <r>
    <n v="1592"/>
    <s v="The Views of Pittsburgh"/>
    <s v="A portfolio collage of beautiful pictures of authentic Pittsburgh locations and scenery."/>
    <x v="251"/>
    <x v="117"/>
    <x v="2"/>
    <x v="0"/>
    <s v="USD"/>
    <n v="1427503485"/>
    <n v="1423619085"/>
    <b v="0"/>
    <n v="0"/>
    <b v="0"/>
    <s v="photography/places"/>
    <n v="0"/>
    <e v="#DIV/0!"/>
    <x v="8"/>
    <x v="26"/>
  </r>
  <r>
    <n v="1593"/>
    <s v="Picturing Italy"/>
    <s v="A trip to fulfill a dream of capturing the wonders and history of ancient Italy in person."/>
    <x v="29"/>
    <x v="158"/>
    <x v="2"/>
    <x v="0"/>
    <s v="USD"/>
    <n v="1425154655"/>
    <n v="1422562655"/>
    <b v="0"/>
    <n v="3"/>
    <b v="0"/>
    <s v="photography/places"/>
    <n v="1.3636363636363637E-2"/>
    <n v="1"/>
    <x v="8"/>
    <x v="26"/>
  </r>
  <r>
    <n v="1594"/>
    <s v="Scenes and Things from New Orleans"/>
    <s v="I photograph my love of New Orleans, create canvases and share those memories with you."/>
    <x v="28"/>
    <x v="82"/>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x v="57"/>
    <x v="668"/>
    <x v="2"/>
    <x v="0"/>
    <s v="USD"/>
    <n v="1403122380"/>
    <n v="1400634728"/>
    <b v="0"/>
    <n v="7"/>
    <b v="0"/>
    <s v="photography/places"/>
    <n v="0.27999999999999997"/>
    <n v="40"/>
    <x v="8"/>
    <x v="26"/>
  </r>
  <r>
    <n v="1596"/>
    <s v="The Town We Live In"/>
    <s v="London is beautiful. I want to create a book of stunning images from in and around our great city"/>
    <x v="53"/>
    <x v="735"/>
    <x v="2"/>
    <x v="1"/>
    <s v="GBP"/>
    <n v="1418469569"/>
    <n v="1414577969"/>
    <b v="0"/>
    <n v="3"/>
    <b v="0"/>
    <s v="photography/places"/>
    <n v="2.3076923076923079"/>
    <n v="25"/>
    <x v="8"/>
    <x v="26"/>
  </r>
  <r>
    <n v="1597"/>
    <s v="Vacation Days in Big Bear"/>
    <s v="We're starting up a new an improved way to do vacation rental management, but we need some funding to kick start it!"/>
    <x v="36"/>
    <x v="117"/>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x v="116"/>
    <x v="2"/>
    <x v="0"/>
    <s v="USD"/>
    <n v="1437926458"/>
    <n v="1432742458"/>
    <b v="0"/>
    <n v="1"/>
    <b v="0"/>
    <s v="photography/places"/>
    <n v="0.125"/>
    <n v="1"/>
    <x v="8"/>
    <x v="26"/>
  </r>
  <r>
    <n v="1599"/>
    <s v="The Londoner: Prints &amp; Canvas"/>
    <s v="A London photographer trekking 5,895m up Africa's Mount Kilimanjaro to pursue and enrich a career."/>
    <x v="2"/>
    <x v="117"/>
    <x v="2"/>
    <x v="1"/>
    <s v="GBP"/>
    <n v="1460116576"/>
    <n v="1457528176"/>
    <b v="0"/>
    <n v="0"/>
    <b v="0"/>
    <s v="photography/places"/>
    <n v="0"/>
    <e v="#DIV/0!"/>
    <x v="8"/>
    <x v="26"/>
  </r>
  <r>
    <n v="1600"/>
    <s v="Organic in India"/>
    <s v="I plan to document volunteer work on an organic farm in rural India, and photograph the people and places I encounter during the trip."/>
    <x v="10"/>
    <x v="1088"/>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x v="30"/>
    <x v="1089"/>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x v="15"/>
    <x v="1090"/>
    <x v="0"/>
    <x v="0"/>
    <s v="USD"/>
    <n v="1318633200"/>
    <n v="1314947317"/>
    <b v="0"/>
    <n v="32"/>
    <b v="1"/>
    <s v="music/rock"/>
    <n v="100.16666666666667"/>
    <n v="46.953125"/>
    <x v="4"/>
    <x v="11"/>
  </r>
  <r>
    <n v="1603"/>
    <s v="Max's First Solo Album!"/>
    <s v="An exercise in the wild and dangerous world of solo musicianship by Maxwell D Feinstein."/>
    <x v="13"/>
    <x v="1091"/>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n v="101.004125"/>
    <n v="87.829673913043479"/>
    <x v="4"/>
    <x v="11"/>
  </r>
  <r>
    <n v="1607"/>
    <s v="New Tour Bus for The Slants"/>
    <s v="The world's only all-Asian American dance rock band, The Slants, needs a bus to tour cons, shows, and festivals."/>
    <x v="3"/>
    <x v="1095"/>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x v="1096"/>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x v="1097"/>
    <x v="0"/>
    <x v="0"/>
    <s v="USD"/>
    <n v="1320220800"/>
    <n v="1315612909"/>
    <b v="0"/>
    <n v="4"/>
    <b v="1"/>
    <s v="music/rock"/>
    <n v="118.33333333333333"/>
    <n v="443.75"/>
    <x v="4"/>
    <x v="11"/>
  </r>
  <r>
    <n v="1610"/>
    <s v="So The Story Goes: The New Album by &quot;Just Joe&quot; Altier"/>
    <s v="So The Story Goes is the upcoming album from &quot;Just Joe&quot; Altier."/>
    <x v="13"/>
    <x v="1098"/>
    <x v="0"/>
    <x v="0"/>
    <s v="USD"/>
    <n v="1355609510"/>
    <n v="1353017510"/>
    <b v="0"/>
    <n v="112"/>
    <b v="1"/>
    <s v="music/rock"/>
    <n v="271.85000000000002"/>
    <n v="48.544642857142854"/>
    <x v="4"/>
    <x v="11"/>
  </r>
  <r>
    <n v="1611"/>
    <s v="Skelton-Luns CD/7&quot;             No Big Deal."/>
    <s v="Skelton-Luns CD/7&quot; No Big Deal."/>
    <x v="134"/>
    <x v="1099"/>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x v="2"/>
    <x v="110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x v="1101"/>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x v="1103"/>
    <x v="0"/>
    <x v="0"/>
    <s v="USD"/>
    <n v="1323742396"/>
    <n v="1319850796"/>
    <b v="0"/>
    <n v="136"/>
    <b v="1"/>
    <s v="music/rock"/>
    <n v="114.12500000000001"/>
    <n v="67.132352941176464"/>
    <x v="4"/>
    <x v="11"/>
  </r>
  <r>
    <n v="1616"/>
    <s v="Aly Jados: the New EP rOckNrOLLa"/>
    <s v="HELP! We don't have much time.....Join Aly Jados in making her new EP a reality before the world ends!!!!"/>
    <x v="3"/>
    <x v="1104"/>
    <x v="0"/>
    <x v="0"/>
    <s v="USD"/>
    <n v="1353621600"/>
    <n v="1350061821"/>
    <b v="0"/>
    <n v="157"/>
    <b v="1"/>
    <s v="music/rock"/>
    <n v="104.2"/>
    <n v="66.369426751592357"/>
    <x v="4"/>
    <x v="11"/>
  </r>
  <r>
    <n v="1617"/>
    <s v="The Coffis Brothers 2nd Album!"/>
    <s v="The Coffis Brothers &amp;The Mountain Men are recording a brand new full length record."/>
    <x v="39"/>
    <x v="950"/>
    <x v="0"/>
    <x v="0"/>
    <s v="USD"/>
    <n v="1383332400"/>
    <n v="1380470188"/>
    <b v="0"/>
    <n v="158"/>
    <b v="1"/>
    <s v="music/rock"/>
    <n v="145.85714285714286"/>
    <n v="64.620253164556956"/>
    <x v="4"/>
    <x v="11"/>
  </r>
  <r>
    <n v="1618"/>
    <s v="Janus Word Album"/>
    <s v="Janus Word combines hard rock with melodic acoustic music for a unique and awesome sound."/>
    <x v="15"/>
    <x v="1105"/>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x v="41"/>
    <x v="0"/>
    <x v="0"/>
    <s v="USD"/>
    <n v="1410755286"/>
    <n v="1408940886"/>
    <b v="0"/>
    <n v="23"/>
    <b v="1"/>
    <s v="music/rock"/>
    <n v="133.33333333333331"/>
    <n v="86.956521739130437"/>
    <x v="4"/>
    <x v="11"/>
  </r>
  <r>
    <n v="1620"/>
    <s v="Kickstart my music career with 300 CDs"/>
    <s v="Kickstarting my music career with 300 hard copy CDs of my first release."/>
    <x v="28"/>
    <x v="932"/>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x v="1106"/>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x v="1107"/>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n v="101.06666666666666"/>
    <n v="42.111111111111114"/>
    <x v="4"/>
    <x v="11"/>
  </r>
  <r>
    <n v="1624"/>
    <s v="Joey De Noble needs YOUR help!"/>
    <s v="Joey De Noble is raising money to help record his latest music, and he wants YOU to be a part of it!"/>
    <x v="28"/>
    <x v="1109"/>
    <x v="0"/>
    <x v="0"/>
    <s v="USD"/>
    <n v="1357721335"/>
    <n v="1354265335"/>
    <b v="0"/>
    <n v="25"/>
    <b v="1"/>
    <s v="music/rock"/>
    <n v="118"/>
    <n v="47.2"/>
    <x v="4"/>
    <x v="11"/>
  </r>
  <r>
    <n v="1625"/>
    <s v="Redemption's New DVD!"/>
    <s v="Progressive metal band Redemption is preparing to film its second live DVD at the Progpower festival in Atlanta, GA in September, 2012."/>
    <x v="51"/>
    <x v="111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x v="6"/>
    <x v="1111"/>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x v="859"/>
    <x v="0"/>
    <x v="0"/>
    <s v="USD"/>
    <n v="1353905940"/>
    <n v="1351011489"/>
    <b v="0"/>
    <n v="38"/>
    <b v="1"/>
    <s v="music/rock"/>
    <n v="117"/>
    <n v="61.578947368421055"/>
    <x v="4"/>
    <x v="11"/>
  </r>
  <r>
    <n v="1628"/>
    <s v="&quot;Songs for Tsippora&quot; Byronâ€™s DEBUT EP"/>
    <s v="Original Jewish rock music on human relationships and identity"/>
    <x v="23"/>
    <x v="1112"/>
    <x v="0"/>
    <x v="0"/>
    <s v="USD"/>
    <n v="1403026882"/>
    <n v="1400175682"/>
    <b v="0"/>
    <n v="88"/>
    <b v="1"/>
    <s v="music/rock"/>
    <n v="100.925"/>
    <n v="45.875"/>
    <x v="4"/>
    <x v="11"/>
  </r>
  <r>
    <n v="1629"/>
    <s v="Off The Turnpike | A Loud New Way to Release Loud New Music"/>
    <s v="Help Off The Turnpike release new music, and set fire to everything!"/>
    <x v="12"/>
    <x v="1113"/>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x v="1114"/>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x v="23"/>
    <x v="1116"/>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x v="1117"/>
    <x v="0"/>
    <x v="0"/>
    <s v="USD"/>
    <n v="1326690000"/>
    <n v="1324329156"/>
    <b v="0"/>
    <n v="58"/>
    <b v="1"/>
    <s v="music/rock"/>
    <n v="100"/>
    <n v="172.41379310344828"/>
    <x v="4"/>
    <x v="11"/>
  </r>
  <r>
    <n v="1634"/>
    <s v="RUBEDO: Debut Full Length Album"/>
    <s v="Recording Debut  Album w/ Producer Ikey Owens from Free Moral Agents/ The Mars Volta"/>
    <x v="13"/>
    <x v="1118"/>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x v="958"/>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x v="37"/>
    <x v="1119"/>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x v="1120"/>
    <x v="0"/>
    <x v="0"/>
    <s v="USD"/>
    <n v="1262302740"/>
    <n v="1257444140"/>
    <b v="0"/>
    <n v="15"/>
    <b v="1"/>
    <s v="music/rock"/>
    <n v="103.8"/>
    <n v="34.6"/>
    <x v="4"/>
    <x v="11"/>
  </r>
  <r>
    <n v="1638"/>
    <s v="Avenues EP 2013"/>
    <s v="Avenues will be going in to the studio to record a new EP with Matt Allison!"/>
    <x v="28"/>
    <x v="1121"/>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x v="1122"/>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x v="44"/>
    <x v="1123"/>
    <x v="0"/>
    <x v="0"/>
    <s v="USD"/>
    <n v="1280800740"/>
    <n v="1279603955"/>
    <b v="0"/>
    <n v="17"/>
    <b v="1"/>
    <s v="music/rock"/>
    <n v="169.86"/>
    <n v="39.967058823529413"/>
    <x v="4"/>
    <x v="11"/>
  </r>
  <r>
    <n v="1641"/>
    <s v="Tanya Dartson- Run for Your Life music video"/>
    <s v="Music Video For Upbeat and Inspiring Song - Run For Your Life"/>
    <x v="30"/>
    <x v="535"/>
    <x v="0"/>
    <x v="0"/>
    <s v="USD"/>
    <n v="1418998744"/>
    <n v="1416406744"/>
    <b v="0"/>
    <n v="26"/>
    <b v="1"/>
    <s v="music/pop"/>
    <n v="101.4"/>
    <n v="97.5"/>
    <x v="4"/>
    <x v="27"/>
  </r>
  <r>
    <n v="1642"/>
    <s v="Pop Garden Radio Presents: Season 2 CD"/>
    <s v="Pop Garden Radio Presents: The Rock on the Road Tour Season 2 CD. 23 great Pop tracks from independent Pop artists."/>
    <x v="38"/>
    <x v="647"/>
    <x v="0"/>
    <x v="0"/>
    <s v="USD"/>
    <n v="1308011727"/>
    <n v="1306283727"/>
    <b v="0"/>
    <n v="28"/>
    <b v="1"/>
    <s v="music/pop"/>
    <n v="100"/>
    <n v="42.857142857142854"/>
    <x v="4"/>
    <x v="27"/>
  </r>
  <r>
    <n v="1643"/>
    <s v="This Is All Now's Brand New Album!!"/>
    <s v="This Is All Now is putting out a brand new record, and we need YOUR help to do it!"/>
    <x v="10"/>
    <x v="1124"/>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x v="3"/>
    <x v="1125"/>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n v="110.80000000000001"/>
    <n v="554"/>
    <x v="4"/>
    <x v="27"/>
  </r>
  <r>
    <n v="1646"/>
    <s v="MADAM Album"/>
    <s v="Album 3 funds.We have 13 amazing songs ready to go . a fantastic engineer to mix them, James Aparicio(Depeche Mode/Liars.We need you xx"/>
    <x v="13"/>
    <x v="1127"/>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x v="10"/>
    <x v="1128"/>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x v="98"/>
    <x v="1129"/>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x v="1130"/>
    <x v="0"/>
    <x v="0"/>
    <s v="USD"/>
    <n v="1400862355"/>
    <n v="1396974355"/>
    <b v="0"/>
    <n v="81"/>
    <b v="1"/>
    <s v="music/pop"/>
    <n v="100.58763157894737"/>
    <n v="47.189259259259259"/>
    <x v="4"/>
    <x v="27"/>
  </r>
  <r>
    <n v="1650"/>
    <s v="The Psalm Praise Project, Vol. 2"/>
    <s v="Help me record a CD that uses pop styling to give a fresh sound to ancient wisdom from scripture!"/>
    <x v="13"/>
    <x v="11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x v="1134"/>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n v="119.90909090909089"/>
    <n v="38.794117647058826"/>
    <x v="4"/>
    <x v="27"/>
  </r>
  <r>
    <n v="1655"/>
    <s v="Meg Porter Debut EP!"/>
    <s v="Berklee College of Music student, Meg Porter needs YOUR help to fund her very first EP!"/>
    <x v="15"/>
    <x v="1136"/>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x v="51"/>
    <x v="1137"/>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x v="1138"/>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x v="1139"/>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x v="2"/>
    <x v="1140"/>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x v="277"/>
    <x v="1141"/>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x v="278"/>
    <x v="1142"/>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n v="102.6375"/>
    <n v="132.43548387096774"/>
    <x v="4"/>
    <x v="27"/>
  </r>
  <r>
    <n v="1663"/>
    <s v="ghost -- a music video"/>
    <s v="music is as important to the eyes as it is to the ears. help bring ghost to life in front of your eyes."/>
    <x v="28"/>
    <x v="1144"/>
    <x v="0"/>
    <x v="0"/>
    <s v="USD"/>
    <n v="1422750707"/>
    <n v="1420158707"/>
    <b v="0"/>
    <n v="32"/>
    <b v="1"/>
    <s v="music/pop"/>
    <n v="108"/>
    <n v="33.75"/>
    <x v="4"/>
    <x v="27"/>
  </r>
  <r>
    <n v="1664"/>
    <s v="Grace Sings Grace"/>
    <s v="Korean-American Soprano Grace's Debut Album - coming up in June 2012. Come and be part of this exciting project!"/>
    <x v="30"/>
    <x v="1145"/>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x v="8"/>
    <x v="1146"/>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x v="1147"/>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x v="1143"/>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x v="13"/>
    <x v="1149"/>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n v="102.60000000000001"/>
    <n v="44.608695652173914"/>
    <x v="4"/>
    <x v="27"/>
  </r>
  <r>
    <n v="1671"/>
    <s v="Luke O'Brien's Kickstarter"/>
    <s v="I am seeking funding in order to help take my music from a hobby to a career."/>
    <x v="13"/>
    <x v="1150"/>
    <x v="0"/>
    <x v="0"/>
    <s v="USD"/>
    <n v="1470056614"/>
    <n v="1467464614"/>
    <b v="0"/>
    <n v="77"/>
    <b v="1"/>
    <s v="music/pop"/>
    <n v="100.67349999999999"/>
    <n v="26.148961038961041"/>
    <x v="4"/>
    <x v="27"/>
  </r>
  <r>
    <n v="1672"/>
    <s v="High Altotude Debut Album"/>
    <s v="Sweet, sweet harmonies from Portland Oregon's premiere high school women's a cappella group."/>
    <x v="180"/>
    <x v="1151"/>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x v="1152"/>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x v="10"/>
    <x v="413"/>
    <x v="0"/>
    <x v="0"/>
    <s v="USD"/>
    <n v="1471503540"/>
    <n v="1468852306"/>
    <b v="0"/>
    <n v="113"/>
    <b v="1"/>
    <s v="music/pop"/>
    <n v="201.7"/>
    <n v="89.247787610619469"/>
    <x v="4"/>
    <x v="27"/>
  </r>
  <r>
    <n v="1675"/>
    <s v="The Great Party's Debut Album!"/>
    <s v="The Great Party is releasing their debut album. Here's your chance to be a part of it!"/>
    <x v="28"/>
    <x v="1153"/>
    <x v="0"/>
    <x v="0"/>
    <s v="USD"/>
    <n v="1318802580"/>
    <n v="1316194540"/>
    <b v="0"/>
    <n v="34"/>
    <b v="1"/>
    <s v="music/pop"/>
    <n v="137.416"/>
    <n v="40.416470588235299"/>
    <x v="4"/>
    <x v="27"/>
  </r>
  <r>
    <n v="1676"/>
    <s v="Bridge 19 CD Release Tour"/>
    <s v="Help fund Bridge 19's tour in support of their first duo record, to be released in May 2012."/>
    <x v="9"/>
    <x v="1154"/>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x v="1155"/>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x v="702"/>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n v="175"/>
    <n v="62.5"/>
    <x v="4"/>
    <x v="27"/>
  </r>
  <r>
    <n v="1680"/>
    <s v="Kick Out a Record"/>
    <s v="Working Musician dilemma #164: how the taxman put Kick the Record 2.0 on hold"/>
    <x v="28"/>
    <x v="1156"/>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x v="117"/>
    <x v="3"/>
    <x v="0"/>
    <s v="USD"/>
    <n v="1492142860"/>
    <n v="1486962460"/>
    <b v="0"/>
    <n v="0"/>
    <b v="0"/>
    <s v="music/faith"/>
    <n v="0"/>
    <e v="#DIV/0!"/>
    <x v="4"/>
    <x v="28"/>
  </r>
  <r>
    <n v="1683"/>
    <s v="Manman doudou tÃ©moignage d'une mÃ¨re Album"/>
    <s v="Rendre tÃ©moignage de ce que Dieu fait chaque jour pour moi et venir en  aide  aux autres, c'est  mon but."/>
    <x v="8"/>
    <x v="1158"/>
    <x v="3"/>
    <x v="6"/>
    <s v="EUR"/>
    <n v="1491590738"/>
    <n v="1489517138"/>
    <b v="0"/>
    <n v="10"/>
    <b v="0"/>
    <s v="music/faith"/>
    <n v="21.714285714285715"/>
    <n v="76"/>
    <x v="4"/>
    <x v="28"/>
  </r>
  <r>
    <n v="1684"/>
    <s v="Goodness &amp; Mercy EP - Marty Mikles"/>
    <s v="New Music from Marty Mikles!  A new EP all about God's Goodness &amp; Mercy."/>
    <x v="6"/>
    <x v="1159"/>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x v="18"/>
    <x v="175"/>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x v="3"/>
    <x v="1160"/>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x v="23"/>
    <x v="1161"/>
    <x v="3"/>
    <x v="0"/>
    <s v="USD"/>
    <n v="1491738594"/>
    <n v="1489150194"/>
    <b v="0"/>
    <n v="7"/>
    <b v="0"/>
    <s v="music/faith"/>
    <n v="44.3"/>
    <n v="253.14285714285714"/>
    <x v="4"/>
    <x v="28"/>
  </r>
  <r>
    <n v="1689"/>
    <s v="Fly Away"/>
    <s v="Praising the Living God in the second half of life."/>
    <x v="262"/>
    <x v="1162"/>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x v="30"/>
    <x v="1163"/>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x v="11"/>
    <x v="1164"/>
    <x v="3"/>
    <x v="0"/>
    <s v="USD"/>
    <n v="1491181200"/>
    <n v="1488387008"/>
    <b v="0"/>
    <n v="38"/>
    <b v="0"/>
    <s v="music/faith"/>
    <n v="33.473333333333329"/>
    <n v="264.26315789473682"/>
    <x v="4"/>
    <x v="28"/>
  </r>
  <r>
    <n v="1692"/>
    <s v="Get Your Hopes Up"/>
    <s v="After 3 years.....It's time for some new music! Album #2 is in motion and I can't wait to share it with all of you!"/>
    <x v="10"/>
    <x v="1165"/>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x v="9"/>
    <x v="668"/>
    <x v="3"/>
    <x v="1"/>
    <s v="GBP"/>
    <n v="1491768000"/>
    <n v="1489097112"/>
    <b v="0"/>
    <n v="8"/>
    <b v="0"/>
    <s v="music/faith"/>
    <n v="9.3333333333333339"/>
    <n v="35"/>
    <x v="4"/>
    <x v="28"/>
  </r>
  <r>
    <n v="1694"/>
    <s v="Thundercreek Studios"/>
    <s v="Hey all I'm building out my Christian Recording studio in a new building. I have the building but lack the funds to build it out!!!"/>
    <x v="3"/>
    <x v="139"/>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x v="82"/>
    <x v="117"/>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x v="1167"/>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n v="0"/>
    <e v="#DIV/0!"/>
    <x v="4"/>
    <x v="28"/>
  </r>
  <r>
    <n v="1699"/>
    <s v="THE WORSHIP ALBUM!"/>
    <s v="Friends! Will you help me create a new worship album??! I want this album to give God the worship he deserves and draw people to Him."/>
    <x v="279"/>
    <x v="1168"/>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n v="0.19801980198019803"/>
    <n v="5"/>
    <x v="4"/>
    <x v="28"/>
  </r>
  <r>
    <n v="1702"/>
    <s v="lyndale lewis and new vision prosper cd release"/>
    <s v="I can do all things through christ jesus"/>
    <x v="281"/>
    <x v="116"/>
    <x v="2"/>
    <x v="0"/>
    <s v="USD"/>
    <n v="1427745150"/>
    <n v="1425156750"/>
    <b v="0"/>
    <n v="1"/>
    <b v="0"/>
    <s v="music/faith"/>
    <n v="6.0606060606060606E-3"/>
    <n v="1"/>
    <x v="4"/>
    <x v="28"/>
  </r>
  <r>
    <n v="1703"/>
    <s v="Joy Full Noise!"/>
    <s v="I would love for you to be a part of helping me raise money for music and video production to launch my first Worship album!"/>
    <x v="10"/>
    <x v="152"/>
    <x v="2"/>
    <x v="0"/>
    <s v="USD"/>
    <n v="1441003537"/>
    <n v="1435819537"/>
    <b v="0"/>
    <n v="2"/>
    <b v="0"/>
    <s v="music/faith"/>
    <n v="1.02"/>
    <n v="25.5"/>
    <x v="4"/>
    <x v="28"/>
  </r>
  <r>
    <n v="1704"/>
    <s v="Jericho Down Worship Album"/>
    <s v="We want to record an album of popular praise &amp; worship songs with our own influence and style."/>
    <x v="13"/>
    <x v="1170"/>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x v="13"/>
    <x v="117"/>
    <x v="2"/>
    <x v="0"/>
    <s v="USD"/>
    <n v="1441814400"/>
    <n v="1440807846"/>
    <b v="0"/>
    <n v="0"/>
    <b v="0"/>
    <s v="music/faith"/>
    <n v="0"/>
    <e v="#DIV/0!"/>
    <x v="4"/>
    <x v="28"/>
  </r>
  <r>
    <n v="1706"/>
    <s v="Gemeinde in Bremen"/>
    <s v="Unsere &quot;Aufgabe&quot; ist es, fÃ¼r Christen da zu sein die keiner Gemeinde angehÃ¶ren. Zudem spielt Lobpreis eine Zentrale Rolle."/>
    <x v="62"/>
    <x v="117"/>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x v="39"/>
    <x v="117"/>
    <x v="2"/>
    <x v="0"/>
    <s v="USD"/>
    <n v="1462135706"/>
    <n v="1458679706"/>
    <b v="0"/>
    <n v="0"/>
    <b v="0"/>
    <s v="music/faith"/>
    <n v="0"/>
    <e v="#DIV/0!"/>
    <x v="4"/>
    <x v="28"/>
  </r>
  <r>
    <n v="1709"/>
    <s v="Psalms"/>
    <s v="A project to set psalms to music. The psalms are taken from the English Standard Version (ESV) of the Bible."/>
    <x v="257"/>
    <x v="1079"/>
    <x v="2"/>
    <x v="0"/>
    <s v="USD"/>
    <n v="1409513940"/>
    <n v="1405949514"/>
    <b v="0"/>
    <n v="4"/>
    <b v="0"/>
    <s v="music/faith"/>
    <n v="4.8571428571428568"/>
    <n v="21.25"/>
    <x v="4"/>
    <x v="28"/>
  </r>
  <r>
    <n v="1710"/>
    <s v="Producing a live album of our upcoming Europe tour"/>
    <s v="We want to create a gospel live album which has never been produced before."/>
    <x v="10"/>
    <x v="1172"/>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x v="3"/>
    <x v="1121"/>
    <x v="2"/>
    <x v="0"/>
    <s v="USD"/>
    <n v="1409585434"/>
    <n v="1406907034"/>
    <b v="0"/>
    <n v="2"/>
    <b v="0"/>
    <s v="music/faith"/>
    <n v="10.5"/>
    <n v="525"/>
    <x v="4"/>
    <x v="28"/>
  </r>
  <r>
    <n v="1712"/>
    <s v="Midwest Cowboy Ministries"/>
    <s v="Recording/equipment for MCM - a team of musicians who will help your local musicians to hold your own Cowboy Church with Gospel Music"/>
    <x v="10"/>
    <x v="117"/>
    <x v="2"/>
    <x v="0"/>
    <s v="USD"/>
    <n v="1435701353"/>
    <n v="1430517353"/>
    <b v="0"/>
    <n v="0"/>
    <b v="0"/>
    <s v="music/faith"/>
    <n v="0"/>
    <e v="#DIV/0!"/>
    <x v="4"/>
    <x v="28"/>
  </r>
  <r>
    <n v="1713"/>
    <s v="&quot;UNCOVERED ME&quot;"/>
    <s v="This music project is a compilation to my up-coming book UNCOVERED ME, I need your support to help me go to New York and complete it."/>
    <x v="9"/>
    <x v="155"/>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x v="31"/>
    <x v="1173"/>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x v="10"/>
    <x v="143"/>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n v="7.5"/>
    <n v="50"/>
    <x v="4"/>
    <x v="28"/>
  </r>
  <r>
    <n v="1717"/>
    <s v="Shift Records A New EP!"/>
    <s v="Our first record created to reach, inspire, and ultimately express the love of Jesus to our generation."/>
    <x v="282"/>
    <x v="1174"/>
    <x v="2"/>
    <x v="0"/>
    <s v="USD"/>
    <n v="1461211200"/>
    <n v="1459467238"/>
    <b v="0"/>
    <n v="41"/>
    <b v="0"/>
    <s v="music/faith"/>
    <n v="42.725880551301685"/>
    <n v="34.024390243902438"/>
    <x v="4"/>
    <x v="28"/>
  </r>
  <r>
    <n v="1718"/>
    <s v="The Prodigal Son"/>
    <s v="A melody for the galaxy."/>
    <x v="19"/>
    <x v="73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x v="23"/>
    <x v="428"/>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x v="23"/>
    <x v="1175"/>
    <x v="2"/>
    <x v="0"/>
    <s v="USD"/>
    <n v="1415562471"/>
    <n v="1412966871"/>
    <b v="0"/>
    <n v="8"/>
    <b v="0"/>
    <s v="music/faith"/>
    <n v="5.625"/>
    <n v="28.125"/>
    <x v="4"/>
    <x v="28"/>
  </r>
  <r>
    <n v="1721"/>
    <s v="&quot;HEAVEN'S CALLING&quot;"/>
    <s v="Heavens calling is an album for people all over the world in need of a healing for the soul, positive mindset and total prosperity"/>
    <x v="10"/>
    <x v="117"/>
    <x v="2"/>
    <x v="0"/>
    <s v="USD"/>
    <n v="1449831863"/>
    <n v="1447239863"/>
    <b v="0"/>
    <n v="0"/>
    <b v="0"/>
    <s v="music/faith"/>
    <n v="0"/>
    <e v="#DIV/0!"/>
    <x v="4"/>
    <x v="28"/>
  </r>
  <r>
    <n v="1722"/>
    <s v="Preserving the DC Gospel Stars"/>
    <s v="I am raising money to leave a legacy for the DC Gospel Stars and preserve this art form for music lovers of this style."/>
    <x v="283"/>
    <x v="116"/>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x v="3"/>
    <x v="1084"/>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x v="12"/>
    <x v="428"/>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x v="62"/>
    <x v="145"/>
    <x v="2"/>
    <x v="0"/>
    <s v="USD"/>
    <n v="1408922049"/>
    <n v="1406330049"/>
    <b v="0"/>
    <n v="9"/>
    <b v="0"/>
    <s v="music/faith"/>
    <n v="10.181818181818182"/>
    <n v="62.222222222222221"/>
    <x v="4"/>
    <x v="28"/>
  </r>
  <r>
    <n v="1726"/>
    <s v="&quot;Every Day&quot; CD by Amanda Joy Hall"/>
    <s v="Amanda Joy Hall's sophomore album, &quot;Every Day&quot;. Release expected July 2014"/>
    <x v="115"/>
    <x v="117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x v="9"/>
    <x v="116"/>
    <x v="2"/>
    <x v="1"/>
    <s v="GBP"/>
    <n v="1428231600"/>
    <n v="1423520177"/>
    <b v="0"/>
    <n v="1"/>
    <b v="0"/>
    <s v="music/faith"/>
    <n v="3.3333333333333333E-2"/>
    <n v="1"/>
    <x v="4"/>
    <x v="28"/>
  </r>
  <r>
    <n v="1728"/>
    <s v="With His Presence"/>
    <s v="Be in God's presence through instrumental covers of hymns. Help me build a home studio to freely distribute this album."/>
    <x v="21"/>
    <x v="1177"/>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x v="3"/>
    <x v="117"/>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x v="9"/>
    <x v="117"/>
    <x v="2"/>
    <x v="0"/>
    <s v="USD"/>
    <n v="1445738783"/>
    <n v="1443146783"/>
    <b v="0"/>
    <n v="0"/>
    <b v="0"/>
    <s v="music/faith"/>
    <n v="0"/>
    <e v="#DIV/0!"/>
    <x v="4"/>
    <x v="28"/>
  </r>
  <r>
    <n v="1731"/>
    <s v="Sam Cox Band First Christian Tour"/>
    <s v="We are a Christin Worship band looking to midwest tour. God Bless!"/>
    <x v="28"/>
    <x v="117"/>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x v="117"/>
    <x v="2"/>
    <x v="0"/>
    <s v="USD"/>
    <n v="1452920400"/>
    <n v="1447777481"/>
    <b v="0"/>
    <n v="0"/>
    <b v="0"/>
    <s v="music/faith"/>
    <n v="0"/>
    <e v="#DIV/0!"/>
    <x v="4"/>
    <x v="28"/>
  </r>
  <r>
    <n v="1733"/>
    <s v="What Faith Is EP/Album"/>
    <s v="I am trying to share the music I am blessed to have written. https://www.johncox4.com or https://reverbnation.com/johncox4"/>
    <x v="3"/>
    <x v="117"/>
    <x v="2"/>
    <x v="0"/>
    <s v="USD"/>
    <n v="1473802200"/>
    <n v="1472746374"/>
    <b v="0"/>
    <n v="0"/>
    <b v="0"/>
    <s v="music/faith"/>
    <n v="0"/>
    <e v="#DIV/0!"/>
    <x v="4"/>
    <x v="28"/>
  </r>
  <r>
    <n v="1734"/>
    <s v="Street Prophet Los CD and new book"/>
    <s v="This is a double venture project. I have finished a new manuscript and currently working on creating a Christian rap CD."/>
    <x v="37"/>
    <x v="116"/>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x v="28"/>
    <x v="178"/>
    <x v="2"/>
    <x v="0"/>
    <s v="USD"/>
    <n v="1470598345"/>
    <n v="1468006345"/>
    <b v="0"/>
    <n v="2"/>
    <b v="0"/>
    <s v="music/faith"/>
    <n v="11"/>
    <n v="55"/>
    <x v="4"/>
    <x v="28"/>
  </r>
  <r>
    <n v="1736"/>
    <s v="In His Presence"/>
    <s v="A unique meditative album reflecting on the life of Christ, inviting Him into your presence"/>
    <x v="9"/>
    <x v="1178"/>
    <x v="2"/>
    <x v="0"/>
    <s v="USD"/>
    <n v="1447018833"/>
    <n v="1444423233"/>
    <b v="0"/>
    <n v="1"/>
    <b v="0"/>
    <s v="music/faith"/>
    <n v="0.73333333333333328"/>
    <n v="22"/>
    <x v="4"/>
    <x v="28"/>
  </r>
  <r>
    <n v="1737"/>
    <s v="Healing"/>
    <s v="An instrumental project in which all songs are incorporated around the healing power of our God. Used for times of prayer &amp; devotion"/>
    <x v="23"/>
    <x v="447"/>
    <x v="2"/>
    <x v="0"/>
    <s v="USD"/>
    <n v="1437432392"/>
    <n v="1434840392"/>
    <b v="0"/>
    <n v="15"/>
    <b v="0"/>
    <s v="music/faith"/>
    <n v="21.25"/>
    <n v="56.666666666666664"/>
    <x v="4"/>
    <x v="28"/>
  </r>
  <r>
    <n v="1738"/>
    <s v="The Flashing Lights"/>
    <s v="Music that inspires and gives hope for overcoming and change. And it is good music."/>
    <x v="10"/>
    <x v="17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x v="28"/>
    <x v="116"/>
    <x v="2"/>
    <x v="0"/>
    <s v="USD"/>
    <n v="1462391932"/>
    <n v="1457297932"/>
    <b v="0"/>
    <n v="1"/>
    <b v="0"/>
    <s v="music/faith"/>
    <n v="0.1"/>
    <n v="1"/>
    <x v="4"/>
    <x v="28"/>
  </r>
  <r>
    <n v="1740"/>
    <s v="Recording Studio Time"/>
    <s v="I recently recorded a new single. With your help I can return to the studio. Would you like to be part of my next worship project?"/>
    <x v="9"/>
    <x v="117"/>
    <x v="2"/>
    <x v="0"/>
    <s v="USD"/>
    <n v="1437075422"/>
    <n v="1434483422"/>
    <b v="0"/>
    <n v="0"/>
    <b v="0"/>
    <s v="music/faith"/>
    <n v="0"/>
    <e v="#DIV/0!"/>
    <x v="4"/>
    <x v="28"/>
  </r>
  <r>
    <n v="1741"/>
    <s v="Caught off Guard"/>
    <s v="A photo journal documenting my experiences and travels across New Zealand"/>
    <x v="38"/>
    <x v="414"/>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x v="11"/>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x v="1180"/>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n v="104.95555555555556"/>
    <n v="59.408805031446541"/>
    <x v="8"/>
    <x v="20"/>
  </r>
  <r>
    <n v="1748"/>
    <s v="So It Is: Vancouver"/>
    <s v="Telling the story of the city through remarkable people who live in Vancouver today."/>
    <x v="63"/>
    <x v="118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x v="284"/>
    <x v="118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n v="201.62"/>
    <n v="80.647999999999996"/>
    <x v="8"/>
    <x v="20"/>
  </r>
  <r>
    <n v="1751"/>
    <s v="Daily Bread: Stories from Rural Greece"/>
    <s v="Photographs and stories culled from 10 years of road trips through rural Greece"/>
    <x v="3"/>
    <x v="1187"/>
    <x v="0"/>
    <x v="0"/>
    <s v="USD"/>
    <n v="1426787123"/>
    <n v="1424198723"/>
    <b v="0"/>
    <n v="61"/>
    <b v="1"/>
    <s v="photography/photobooks"/>
    <n v="102.89999999999999"/>
    <n v="168.68852459016392"/>
    <x v="8"/>
    <x v="20"/>
  </r>
  <r>
    <n v="1752"/>
    <s v="Adfectus Book"/>
    <s v="A little book of calm, in picture form, that will soothe the soul and un-furrow the brow."/>
    <x v="38"/>
    <x v="1188"/>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x v="1190"/>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x v="62"/>
    <x v="1191"/>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x v="10"/>
    <x v="1192"/>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n v="114.7"/>
    <n v="42.481481481481481"/>
    <x v="8"/>
    <x v="20"/>
  </r>
  <r>
    <n v="1759"/>
    <s v="Death Valley"/>
    <s v="Death Valley will be the first photo book of Andi State"/>
    <x v="10"/>
    <x v="1194"/>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x v="1195"/>
    <x v="0"/>
    <x v="0"/>
    <s v="USD"/>
    <n v="1456416513"/>
    <n v="1454688513"/>
    <b v="0"/>
    <n v="102"/>
    <b v="1"/>
    <s v="photography/photobooks"/>
    <n v="165.44"/>
    <n v="81.098039215686271"/>
    <x v="8"/>
    <x v="20"/>
  </r>
  <r>
    <n v="1761"/>
    <s v="I Wanted To See Boobs"/>
    <s v="A hardcover photobook telling the naked truth of a young photographers journey."/>
    <x v="213"/>
    <x v="1196"/>
    <x v="0"/>
    <x v="1"/>
    <s v="GBP"/>
    <n v="1442065060"/>
    <n v="1437745060"/>
    <b v="0"/>
    <n v="3"/>
    <b v="1"/>
    <s v="photography/photobooks"/>
    <n v="155"/>
    <n v="51.666666666666664"/>
    <x v="8"/>
    <x v="20"/>
  </r>
  <r>
    <n v="1762"/>
    <s v="&quot;The Naked Pixel&quot; Ali Pakele"/>
    <s v="Project rewards $25 gets you 190+ digital images"/>
    <x v="213"/>
    <x v="1197"/>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x v="1199"/>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n v="59.467839999999995"/>
    <n v="72.16970873786407"/>
    <x v="8"/>
    <x v="20"/>
  </r>
  <r>
    <n v="1766"/>
    <s v="Photographic book on Melbourne's music scene"/>
    <s v="I want to create a beautiful book which documents the Melbourne music scene."/>
    <x v="15"/>
    <x v="117"/>
    <x v="2"/>
    <x v="2"/>
    <s v="AUD"/>
    <n v="1408999088"/>
    <n v="1407184688"/>
    <b v="1"/>
    <n v="0"/>
    <b v="0"/>
    <s v="photography/photobooks"/>
    <n v="0"/>
    <e v="#DIV/0!"/>
    <x v="8"/>
    <x v="20"/>
  </r>
  <r>
    <n v="1767"/>
    <s v="OR-GÃ“L-HO -A search for meaning during the World Cup"/>
    <s v="A photographic search for the true meaning of pride for ones country during the World Cup"/>
    <x v="10"/>
    <x v="1201"/>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x v="10"/>
    <x v="1202"/>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x v="79"/>
    <x v="1203"/>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x v="285"/>
    <x v="1032"/>
    <x v="2"/>
    <x v="1"/>
    <s v="GBP"/>
    <n v="1414107040"/>
    <n v="1411515040"/>
    <b v="1"/>
    <n v="25"/>
    <b v="0"/>
    <s v="photography/photobooks"/>
    <n v="21.30952380952381"/>
    <n v="35.799999999999997"/>
    <x v="8"/>
    <x v="20"/>
  </r>
  <r>
    <n v="1772"/>
    <s v="White Mountain"/>
    <s v="A photobook and a short documentary film telling the story of Holocaust in Northwestern Lithuania"/>
    <x v="62"/>
    <x v="1205"/>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x v="30"/>
    <x v="1206"/>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x v="286"/>
    <x v="1207"/>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x v="10"/>
    <x v="400"/>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x v="225"/>
    <x v="1208"/>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x v="34"/>
    <x v="1210"/>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x v="11"/>
    <x v="1211"/>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x v="79"/>
    <x v="1214"/>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x v="168"/>
    <x v="1217"/>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x v="3"/>
    <x v="1218"/>
    <x v="2"/>
    <x v="0"/>
    <s v="USD"/>
    <n v="1428158637"/>
    <n v="1425570237"/>
    <b v="1"/>
    <n v="24"/>
    <b v="0"/>
    <s v="photography/photobooks"/>
    <n v="15.329999999999998"/>
    <n v="63.875"/>
    <x v="8"/>
    <x v="20"/>
  </r>
  <r>
    <n v="1788"/>
    <s v="Beyond the Pale"/>
    <s v="A photo book celebrating Goths, exploring their lives and giving an insight into what Goth is for them."/>
    <x v="62"/>
    <x v="382"/>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x v="6"/>
    <x v="130"/>
    <x v="2"/>
    <x v="0"/>
    <s v="USD"/>
    <n v="1421042403"/>
    <n v="1415858403"/>
    <b v="1"/>
    <n v="4"/>
    <b v="0"/>
    <s v="photography/photobooks"/>
    <n v="0.5"/>
    <n v="10"/>
    <x v="8"/>
    <x v="20"/>
  </r>
  <r>
    <n v="1790"/>
    <s v="Return to Relevance: The Scott Hyde Archive"/>
    <s v="70 years of incredible photography sits patiently in old film sheet boxes, waiting for a return to relevance."/>
    <x v="287"/>
    <x v="1219"/>
    <x v="2"/>
    <x v="0"/>
    <s v="USD"/>
    <n v="1423152678"/>
    <n v="1420560678"/>
    <b v="1"/>
    <n v="15"/>
    <b v="0"/>
    <s v="photography/photobooks"/>
    <n v="4.957575757575758"/>
    <n v="109.06666666666666"/>
    <x v="8"/>
    <x v="20"/>
  </r>
  <r>
    <n v="1791"/>
    <s v="disCover: Napoli"/>
    <s v="For the love of street photography and the beauty of traditional cultures in southern Italy."/>
    <x v="9"/>
    <x v="1220"/>
    <x v="2"/>
    <x v="1"/>
    <s v="GBP"/>
    <n v="1422553565"/>
    <n v="1417369565"/>
    <b v="1"/>
    <n v="4"/>
    <b v="0"/>
    <s v="photography/photobooks"/>
    <n v="3.5666666666666664"/>
    <n v="26.75"/>
    <x v="8"/>
    <x v="20"/>
  </r>
  <r>
    <n v="1792"/>
    <s v="Bensinger's: Photographs by Helaine Garren"/>
    <s v="In 1970 Helaine Garren shot a series of images at Bensingerâ€™s Pool Hall in Chicago, Illinois."/>
    <x v="31"/>
    <x v="122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x v="7"/>
    <x v="1222"/>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x v="89"/>
    <x v="1223"/>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x v="266"/>
    <x v="1224"/>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n v="13.637499999999999"/>
    <n v="58.972972972972975"/>
    <x v="8"/>
    <x v="20"/>
  </r>
  <r>
    <n v="1799"/>
    <s v="The UnDiscovered Image"/>
    <s v="The UnDiscovered Image, a monthly publication dedicated to photographers."/>
    <x v="23"/>
    <x v="1227"/>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x v="288"/>
    <x v="1228"/>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x v="73"/>
    <x v="1229"/>
    <x v="2"/>
    <x v="1"/>
    <s v="GBP"/>
    <n v="1450181400"/>
    <n v="1447429868"/>
    <b v="1"/>
    <n v="37"/>
    <b v="0"/>
    <s v="photography/photobooks"/>
    <n v="13.852941176470587"/>
    <n v="63.648648648648646"/>
    <x v="8"/>
    <x v="20"/>
  </r>
  <r>
    <n v="1802"/>
    <s v="Out Of The Dark"/>
    <s v="Inner Darkness turned into a photobook. Personal work i shot during my recovery...in Berlin."/>
    <x v="8"/>
    <x v="1230"/>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x v="178"/>
    <x v="1231"/>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x v="290"/>
    <x v="1233"/>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x v="22"/>
    <x v="1234"/>
    <x v="2"/>
    <x v="1"/>
    <s v="GBP"/>
    <n v="1412090349"/>
    <n v="1409066349"/>
    <b v="1"/>
    <n v="8"/>
    <b v="0"/>
    <s v="photography/photobooks"/>
    <n v="2.9550000000000001"/>
    <n v="73.875"/>
    <x v="8"/>
    <x v="20"/>
  </r>
  <r>
    <n v="1807"/>
    <s v="Anywhere but Here"/>
    <s v="I want to explore alternative cultures and lifestyles in America."/>
    <x v="10"/>
    <x v="50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x v="89"/>
    <x v="1235"/>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x v="8"/>
    <x v="163"/>
    <x v="2"/>
    <x v="5"/>
    <s v="CAD"/>
    <n v="1425246439"/>
    <n v="1422222439"/>
    <b v="1"/>
    <n v="9"/>
    <b v="0"/>
    <s v="photography/photobooks"/>
    <n v="10.857142857142858"/>
    <n v="42.222222222222221"/>
    <x v="8"/>
    <x v="20"/>
  </r>
  <r>
    <n v="1810"/>
    <s v="Film Speed"/>
    <s v="Film Speed is a series of Zines focusing on architecture shot completely on 35 and 120mm film."/>
    <x v="52"/>
    <x v="493"/>
    <x v="2"/>
    <x v="0"/>
    <s v="USD"/>
    <n v="1408657826"/>
    <n v="1407621026"/>
    <b v="0"/>
    <n v="2"/>
    <b v="0"/>
    <s v="photography/photobooks"/>
    <n v="3.3333333333333335"/>
    <n v="7.5"/>
    <x v="8"/>
    <x v="20"/>
  </r>
  <r>
    <n v="1811"/>
    <s v="The Year of Sunsets"/>
    <s v="A collection of 365 color photographs of sunsets in 2014, beautifully presented in a hardcover book."/>
    <x v="214"/>
    <x v="13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n v="13.307692307692307"/>
    <n v="37.608695652173914"/>
    <x v="8"/>
    <x v="20"/>
  </r>
  <r>
    <n v="1813"/>
    <s v="Libya : The Lost Days"/>
    <s v="This project aims to document, Libyan photographic history; through both print and artisan mediums ."/>
    <x v="222"/>
    <x v="117"/>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x v="14"/>
    <x v="1237"/>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x v="9"/>
    <x v="117"/>
    <x v="2"/>
    <x v="0"/>
    <s v="USD"/>
    <n v="1435787137"/>
    <n v="1434577537"/>
    <b v="0"/>
    <n v="0"/>
    <b v="0"/>
    <s v="photography/photobooks"/>
    <n v="0"/>
    <e v="#DIV/0!"/>
    <x v="8"/>
    <x v="20"/>
  </r>
  <r>
    <n v="1816"/>
    <s v="Moments of Passion"/>
    <s v="A unique Photographic Book Project about the Passionate Moments and Strong Emotions that lie within Karate"/>
    <x v="31"/>
    <x v="1238"/>
    <x v="2"/>
    <x v="16"/>
    <s v="CHF"/>
    <n v="1469473200"/>
    <n v="1467061303"/>
    <b v="0"/>
    <n v="6"/>
    <b v="0"/>
    <s v="photography/photobooks"/>
    <n v="2.036"/>
    <n v="84.833333333333329"/>
    <x v="8"/>
    <x v="20"/>
  </r>
  <r>
    <n v="1817"/>
    <s v="Through the Lens of Jerry Gustafson"/>
    <s v="Hundreds of breathtaking rodeo photographs collected in a beautiful coffee table book."/>
    <x v="102"/>
    <x v="1239"/>
    <x v="2"/>
    <x v="0"/>
    <s v="USD"/>
    <n v="1485759540"/>
    <n v="1480607607"/>
    <b v="0"/>
    <n v="100"/>
    <b v="0"/>
    <s v="photography/photobooks"/>
    <n v="52.327777777777776"/>
    <n v="94.19"/>
    <x v="8"/>
    <x v="20"/>
  </r>
  <r>
    <n v="1818"/>
    <s v="Give Me Your Goofy-ist"/>
    <s v="We are all different, this is a way to honor and celebrate the authenticity in being different."/>
    <x v="36"/>
    <x v="117"/>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x v="30"/>
    <x v="1241"/>
    <x v="0"/>
    <x v="0"/>
    <s v="USD"/>
    <n v="1330760367"/>
    <n v="1326872367"/>
    <b v="0"/>
    <n v="57"/>
    <b v="1"/>
    <s v="music/rock"/>
    <n v="134.88999999999999"/>
    <n v="59.162280701754383"/>
    <x v="4"/>
    <x v="11"/>
  </r>
  <r>
    <n v="1822"/>
    <s v="Wood Butcher's new music video- I Don't Wanna Party"/>
    <s v="Wood Butcher needs your help to make this happen. Buy a CD, support local music!"/>
    <x v="43"/>
    <x v="452"/>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x v="176"/>
    <x v="1242"/>
    <x v="0"/>
    <x v="0"/>
    <s v="USD"/>
    <n v="1351095976"/>
    <n v="1348503976"/>
    <b v="0"/>
    <n v="33"/>
    <b v="1"/>
    <s v="music/rock"/>
    <n v="115.85714285714286"/>
    <n v="24.575757575757574"/>
    <x v="4"/>
    <x v="11"/>
  </r>
  <r>
    <n v="1824"/>
    <s v="Tin Man's Broken Wisdom Fund"/>
    <s v="cd fund raiser"/>
    <x v="9"/>
    <x v="1243"/>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x v="1244"/>
    <x v="0"/>
    <x v="0"/>
    <s v="USD"/>
    <n v="1373572903"/>
    <n v="1371585703"/>
    <b v="0"/>
    <n v="50"/>
    <b v="1"/>
    <s v="music/rock"/>
    <n v="105.05"/>
    <n v="42.02"/>
    <x v="4"/>
    <x v="11"/>
  </r>
  <r>
    <n v="1826"/>
    <s v="BEAR GHOST! Professional Recording! Yay!"/>
    <s v="Hear your favorite Bear Ghost in eargasmic quality!"/>
    <x v="13"/>
    <x v="895"/>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x v="15"/>
    <x v="1247"/>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x v="1248"/>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x v="28"/>
    <x v="1249"/>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x v="18"/>
    <x v="83"/>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x v="1121"/>
    <x v="0"/>
    <x v="0"/>
    <s v="USD"/>
    <n v="1362211140"/>
    <n v="1359421403"/>
    <b v="0"/>
    <n v="25"/>
    <b v="1"/>
    <s v="music/rock"/>
    <n v="262.5"/>
    <n v="42"/>
    <x v="4"/>
    <x v="11"/>
  </r>
  <r>
    <n v="1834"/>
    <s v="TDJ - All Part of the Plan EP/Tour"/>
    <s v="Help us fund our first tour and promote our new EP!"/>
    <x v="3"/>
    <x v="1250"/>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x v="2"/>
    <x v="624"/>
    <x v="0"/>
    <x v="1"/>
    <s v="GBP"/>
    <n v="1459439471"/>
    <n v="1456851071"/>
    <b v="0"/>
    <n v="11"/>
    <b v="1"/>
    <s v="music/rock"/>
    <n v="104"/>
    <n v="47.272727272727273"/>
    <x v="4"/>
    <x v="11"/>
  </r>
  <r>
    <n v="1836"/>
    <s v="KICKSTART OUR &lt;+3"/>
    <s v="Help fund our 2013 Sound &amp; Lighting Touring rig!"/>
    <x v="10"/>
    <x v="1251"/>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x v="28"/>
    <x v="1253"/>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x v="1254"/>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x v="42"/>
    <x v="1255"/>
    <x v="0"/>
    <x v="0"/>
    <s v="USD"/>
    <n v="1367902740"/>
    <n v="1366251510"/>
    <b v="0"/>
    <n v="13"/>
    <b v="1"/>
    <s v="music/rock"/>
    <n v="108.88888888888889"/>
    <n v="75.384615384615387"/>
    <x v="4"/>
    <x v="11"/>
  </r>
  <r>
    <n v="1841"/>
    <s v="Hydra Effect Debut EP"/>
    <s v="Hard Rock with a Positive Message. Help us fund, release and promote our debut EP!"/>
    <x v="13"/>
    <x v="1256"/>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x v="13"/>
    <x v="1257"/>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x v="30"/>
    <x v="1261"/>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x v="1262"/>
    <x v="0"/>
    <x v="0"/>
    <s v="USD"/>
    <n v="1312095540"/>
    <n v="1306608888"/>
    <b v="0"/>
    <n v="24"/>
    <b v="1"/>
    <s v="music/rock"/>
    <n v="107.36666666666667"/>
    <n v="134.20833333333334"/>
    <x v="4"/>
    <x v="11"/>
  </r>
  <r>
    <n v="1849"/>
    <s v="Release the Skyline Album"/>
    <s v="Release the Skylines is a small, local Cleveland metal band looking to record an album."/>
    <x v="43"/>
    <x v="356"/>
    <x v="0"/>
    <x v="0"/>
    <s v="USD"/>
    <n v="1350505059"/>
    <n v="1347913059"/>
    <b v="0"/>
    <n v="8"/>
    <b v="1"/>
    <s v="music/rock"/>
    <n v="100.33333333333334"/>
    <n v="37.625"/>
    <x v="4"/>
    <x v="11"/>
  </r>
  <r>
    <n v="1850"/>
    <s v="WILKES EP"/>
    <s v="WILKES is the solo venture of HighFlightSociety singer / Disciple bassist, Jason Wilkes. This project is to fund the debut 6 song EP."/>
    <x v="7"/>
    <x v="1263"/>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x v="36"/>
    <x v="126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x v="134"/>
    <x v="1266"/>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x v="1267"/>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x v="222"/>
    <x v="1268"/>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x v="874"/>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x v="142"/>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x v="291"/>
    <x v="1269"/>
    <x v="0"/>
    <x v="0"/>
    <s v="USD"/>
    <n v="1324014521"/>
    <n v="1318826921"/>
    <b v="0"/>
    <n v="149"/>
    <b v="1"/>
    <s v="music/rock"/>
    <n v="108.74800874800874"/>
    <n v="40.547315436241611"/>
    <x v="4"/>
    <x v="11"/>
  </r>
  <r>
    <n v="1859"/>
    <s v="Queen Kwong Tour to London and Paris"/>
    <s v="Queen Kwong is going ON TOUR to London and Paris!"/>
    <x v="9"/>
    <x v="1270"/>
    <x v="0"/>
    <x v="0"/>
    <s v="USD"/>
    <n v="1316716129"/>
    <n v="1314124129"/>
    <b v="0"/>
    <n v="56"/>
    <b v="1"/>
    <s v="music/rock"/>
    <n v="131.83333333333334"/>
    <n v="70.625"/>
    <x v="4"/>
    <x v="11"/>
  </r>
  <r>
    <n v="1860"/>
    <s v="A Simple Complex's 2013 CD Release Party DVD"/>
    <s v="ASC had a one-of-a-kind CD release party in 2013, and we want to share it with the world - in DVD format!"/>
    <x v="47"/>
    <x v="1099"/>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x v="117"/>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n v="8.0833333333333321"/>
    <n v="90.9375"/>
    <x v="6"/>
    <x v="18"/>
  </r>
  <r>
    <n v="1863"/>
    <s v="Project: 20M813"/>
    <s v="This is an Android game where you take control of the zombies and try to eat your way to world domination!"/>
    <x v="30"/>
    <x v="115"/>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x v="74"/>
    <x v="460"/>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x v="31"/>
    <x v="366"/>
    <x v="2"/>
    <x v="0"/>
    <s v="USD"/>
    <n v="1488340800"/>
    <n v="1483768497"/>
    <b v="0"/>
    <n v="2"/>
    <b v="0"/>
    <s v="games/mobile games"/>
    <n v="0.5"/>
    <n v="62.5"/>
    <x v="6"/>
    <x v="18"/>
  </r>
  <r>
    <n v="1867"/>
    <s v="Meme Wars - Dank Age"/>
    <s v="A mix of PokemonGo, Game of War- Fire Age, DragonSoul, &amp; Throwdown. Join a clan, collect meme, upgrade features, fight, &amp; compete."/>
    <x v="22"/>
    <x v="115"/>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x v="31"/>
    <x v="1272"/>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x v="3"/>
    <x v="117"/>
    <x v="2"/>
    <x v="0"/>
    <s v="USD"/>
    <n v="1483488249"/>
    <n v="1480896249"/>
    <b v="0"/>
    <n v="0"/>
    <b v="0"/>
    <s v="games/mobile games"/>
    <n v="0"/>
    <e v="#DIV/0!"/>
    <x v="6"/>
    <x v="18"/>
  </r>
  <r>
    <n v="1870"/>
    <s v="C.O.V.D.--A brand new board app game"/>
    <s v="Conflict of Van Helsing &amp; Dracula (C.O.V.D.) is a board game available as an App based on the story: Dracula. Can you survive?"/>
    <x v="8"/>
    <x v="1273"/>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x v="115"/>
    <x v="1274"/>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x v="22"/>
    <x v="719"/>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x v="6"/>
    <x v="1275"/>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x v="292"/>
    <x v="375"/>
    <x v="2"/>
    <x v="0"/>
    <s v="USD"/>
    <n v="1467155733"/>
    <n v="1465427733"/>
    <b v="0"/>
    <n v="2"/>
    <b v="0"/>
    <s v="games/mobile games"/>
    <n v="1.6250000000000001E-2"/>
    <n v="13"/>
    <x v="6"/>
    <x v="18"/>
  </r>
  <r>
    <n v="1875"/>
    <s v="Claws &amp; Fins"/>
    <s v="Sea opposition of Crab's family and angry fishes. Who is going to win, and who is going to loose ?!"/>
    <x v="3"/>
    <x v="152"/>
    <x v="2"/>
    <x v="0"/>
    <s v="USD"/>
    <n v="1470519308"/>
    <n v="1465335308"/>
    <b v="0"/>
    <n v="3"/>
    <b v="0"/>
    <s v="games/mobile games"/>
    <n v="0.51"/>
    <n v="17"/>
    <x v="6"/>
    <x v="18"/>
  </r>
  <r>
    <n v="1876"/>
    <s v="Migration Madness (Android)"/>
    <s v="An arcade styled side scroller. Help Bob the pilot steer his plane through hordes of migrating birds strapped with explosives."/>
    <x v="293"/>
    <x v="117"/>
    <x v="2"/>
    <x v="2"/>
    <s v="AUD"/>
    <n v="1402901405"/>
    <n v="1400309405"/>
    <b v="0"/>
    <n v="0"/>
    <b v="0"/>
    <s v="games/mobile games"/>
    <n v="0"/>
    <e v="#DIV/0!"/>
    <x v="6"/>
    <x v="18"/>
  </r>
  <r>
    <n v="1877"/>
    <s v="Chip Dip II: Son of Chip Dip! - A Terrible, Terrible Game"/>
    <s v="It's obvious you won't survive by your wits alone. Unfortunately that's all you've got, Chip. Run!"/>
    <x v="294"/>
    <x v="117"/>
    <x v="2"/>
    <x v="0"/>
    <s v="USD"/>
    <n v="1425170525"/>
    <n v="1422664925"/>
    <b v="0"/>
    <n v="0"/>
    <b v="0"/>
    <s v="games/mobile games"/>
    <n v="0"/>
    <e v="#DIV/0!"/>
    <x v="6"/>
    <x v="18"/>
  </r>
  <r>
    <n v="1878"/>
    <s v="Aussies versus Zombies"/>
    <s v="Action game now playable on Android/iOS platforms and PC browsers. Easy gameplay even for starters yet hard to be skilled. Multi-player"/>
    <x v="6"/>
    <x v="117"/>
    <x v="2"/>
    <x v="2"/>
    <s v="AUD"/>
    <n v="1402618355"/>
    <n v="1400026355"/>
    <b v="0"/>
    <n v="0"/>
    <b v="0"/>
    <s v="games/mobile games"/>
    <n v="0"/>
    <e v="#DIV/0!"/>
    <x v="6"/>
    <x v="18"/>
  </r>
  <r>
    <n v="1879"/>
    <s v="Alex and More"/>
    <s v="Juego de plataformas con 20 personajes. Cada personaje tiene cuatro habilidades distintas al resto de personajes y sus propias voces."/>
    <x v="10"/>
    <x v="360"/>
    <x v="2"/>
    <x v="3"/>
    <s v="EUR"/>
    <n v="1457966129"/>
    <n v="1455377729"/>
    <b v="0"/>
    <n v="2"/>
    <b v="0"/>
    <s v="games/mobile games"/>
    <n v="0.12"/>
    <n v="3"/>
    <x v="6"/>
    <x v="18"/>
  </r>
  <r>
    <n v="1880"/>
    <s v="Sim Betting Football"/>
    <s v="Sim Betting Football is the only football (soccer) betting simulation  game."/>
    <x v="10"/>
    <x v="1276"/>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x v="13"/>
    <x v="1277"/>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x v="295"/>
    <x v="1278"/>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x v="1279"/>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x v="28"/>
    <x v="77"/>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x v="1280"/>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x v="1282"/>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x v="13"/>
    <x v="15"/>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x v="1284"/>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x v="1286"/>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x v="30"/>
    <x v="1287"/>
    <x v="0"/>
    <x v="0"/>
    <s v="USD"/>
    <n v="1302926340"/>
    <n v="1301524585"/>
    <b v="0"/>
    <n v="45"/>
    <b v="1"/>
    <s v="music/indie rock"/>
    <n v="104"/>
    <n v="57.777777777777779"/>
    <x v="4"/>
    <x v="14"/>
  </r>
  <r>
    <n v="1894"/>
    <s v="Help me release my first 3 song EP!!"/>
    <s v="Im trying to raise $1000 for a 3 song EP in a studio!"/>
    <x v="28"/>
    <x v="1288"/>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x v="128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x v="1290"/>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x v="1291"/>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x v="42"/>
    <x v="647"/>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x v="30"/>
    <x v="1292"/>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x v="28"/>
    <x v="433"/>
    <x v="2"/>
    <x v="9"/>
    <s v="EUR"/>
    <n v="1425495447"/>
    <n v="1422903447"/>
    <b v="0"/>
    <n v="3"/>
    <b v="0"/>
    <s v="technology/gadgets"/>
    <n v="1.2"/>
    <n v="4"/>
    <x v="2"/>
    <x v="29"/>
  </r>
  <r>
    <n v="1903"/>
    <s v="MiPointer"/>
    <s v="A cool smart laser pointer for presenting professionals. Unique by design, widest functional coverage for both IOS and Android."/>
    <x v="9"/>
    <x v="1294"/>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x v="63"/>
    <x v="155"/>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x v="63"/>
    <x v="1295"/>
    <x v="2"/>
    <x v="0"/>
    <s v="USD"/>
    <n v="1466697983"/>
    <n v="1464105983"/>
    <b v="0"/>
    <n v="99"/>
    <b v="0"/>
    <s v="technology/gadgets"/>
    <n v="42.76"/>
    <n v="215.95959595959596"/>
    <x v="2"/>
    <x v="29"/>
  </r>
  <r>
    <n v="1907"/>
    <s v="Litter-Buddy"/>
    <s v="Litter-Buddy is great economical alternative to leading pet waste disposal systems with cartridge bag elements."/>
    <x v="11"/>
    <x v="1079"/>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x v="301"/>
    <x v="115"/>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x v="10"/>
    <x v="1299"/>
    <x v="2"/>
    <x v="0"/>
    <s v="USD"/>
    <n v="1433395560"/>
    <n v="1430803560"/>
    <b v="0"/>
    <n v="42"/>
    <b v="0"/>
    <s v="technology/gadgets"/>
    <n v="59.3"/>
    <n v="70.595238095238102"/>
    <x v="2"/>
    <x v="29"/>
  </r>
  <r>
    <n v="1913"/>
    <s v="Tibio - Spreading warmth in everyones home"/>
    <s v="Tibio is a revolutionary new product designed to solve an age old problem."/>
    <x v="240"/>
    <x v="1300"/>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x v="2"/>
    <x v="138"/>
    <x v="2"/>
    <x v="0"/>
    <s v="USD"/>
    <n v="1409620222"/>
    <n v="1407892222"/>
    <b v="0"/>
    <n v="4"/>
    <b v="0"/>
    <s v="technology/gadgets"/>
    <n v="1.6"/>
    <n v="2"/>
    <x v="2"/>
    <x v="29"/>
  </r>
  <r>
    <n v="1916"/>
    <s v="The Paint Can Holder by U.S. Green Products"/>
    <s v="The Paint Can Holder Makes Painting Easier and Safer on Extension Ladders."/>
    <x v="22"/>
    <x v="1301"/>
    <x v="2"/>
    <x v="0"/>
    <s v="USD"/>
    <n v="1478542375"/>
    <n v="1476378775"/>
    <b v="0"/>
    <n v="6"/>
    <b v="0"/>
    <s v="technology/gadgets"/>
    <n v="0.51"/>
    <n v="17"/>
    <x v="2"/>
    <x v="29"/>
  </r>
  <r>
    <n v="1917"/>
    <s v="Chronovisor:The MOST innovative watch for night time reading"/>
    <s v="Let's build a legendary brand altogether"/>
    <x v="303"/>
    <x v="1302"/>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n v="47.4"/>
    <n v="29.625"/>
    <x v="2"/>
    <x v="29"/>
  </r>
  <r>
    <n v="1920"/>
    <s v="Brightside - Side lighting for cyclists"/>
    <s v="A new concept in bike light safety, protecting cyclists from being hit in the side. Bright, amber sideways."/>
    <x v="3"/>
    <x v="1304"/>
    <x v="2"/>
    <x v="1"/>
    <s v="GBP"/>
    <n v="1445468400"/>
    <n v="1443042061"/>
    <b v="0"/>
    <n v="105"/>
    <b v="0"/>
    <s v="technology/gadgets"/>
    <n v="43.03"/>
    <n v="40.980952380952381"/>
    <x v="2"/>
    <x v="29"/>
  </r>
  <r>
    <n v="1921"/>
    <s v="The Fine Spirits are making an album!"/>
    <s v="The Fine Spirits are making an album, but we need your help!"/>
    <x v="15"/>
    <x v="1305"/>
    <x v="0"/>
    <x v="0"/>
    <s v="USD"/>
    <n v="1342243143"/>
    <n v="1339651143"/>
    <b v="0"/>
    <n v="38"/>
    <b v="1"/>
    <s v="music/indie rock"/>
    <n v="136.80000000000001"/>
    <n v="54"/>
    <x v="4"/>
    <x v="14"/>
  </r>
  <r>
    <n v="1922"/>
    <s v="Low Weather // Debut Album"/>
    <s v="Low Weather's debut album is halfway finished.  With your help and your help alone we can record the rest!"/>
    <x v="13"/>
    <x v="1306"/>
    <x v="0"/>
    <x v="0"/>
    <s v="USD"/>
    <n v="1386828507"/>
    <n v="1384236507"/>
    <b v="0"/>
    <n v="64"/>
    <b v="1"/>
    <s v="music/indie rock"/>
    <n v="115.55"/>
    <n v="36.109375"/>
    <x v="4"/>
    <x v="14"/>
  </r>
  <r>
    <n v="1923"/>
    <s v="Help Lions&amp;Creators print their album!"/>
    <s v="We just finished recording our first album! All we need is a little extra help to be able to get it printed!"/>
    <x v="304"/>
    <x v="356"/>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x v="9"/>
    <x v="1307"/>
    <x v="0"/>
    <x v="0"/>
    <s v="USD"/>
    <n v="1389814380"/>
    <n v="1387390555"/>
    <b v="0"/>
    <n v="33"/>
    <b v="1"/>
    <s v="music/indie rock"/>
    <n v="114.39999999999999"/>
    <n v="104"/>
    <x v="4"/>
    <x v="14"/>
  </r>
  <r>
    <n v="1925"/>
    <s v="The Freakniks Debut Album: Infinite Love"/>
    <s v="The Freakniks are making their psychedelic freak-folk debut studio album and they need your help."/>
    <x v="15"/>
    <x v="1308"/>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n v="195.37933333333334"/>
    <n v="27.3896261682243"/>
    <x v="4"/>
    <x v="14"/>
  </r>
  <r>
    <n v="1927"/>
    <s v="GBS Detroit Presents Hampshire"/>
    <s v="Hampshire is headed to GBS Detroit."/>
    <x v="20"/>
    <x v="972"/>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x v="131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x v="1311"/>
    <x v="0"/>
    <x v="0"/>
    <s v="USD"/>
    <n v="1309825866"/>
    <n v="1306197066"/>
    <b v="0"/>
    <n v="75"/>
    <b v="1"/>
    <s v="music/indie rock"/>
    <n v="100.3125"/>
    <n v="42.8"/>
    <x v="4"/>
    <x v="14"/>
  </r>
  <r>
    <n v="1930"/>
    <s v="Magnetic Flowers Presents: Old, Cold. Losing It."/>
    <s v="We're nearly done recording, but we're out of money! Help us release the record!!!"/>
    <x v="28"/>
    <x v="1312"/>
    <x v="0"/>
    <x v="0"/>
    <s v="USD"/>
    <n v="1373203482"/>
    <n v="1368019482"/>
    <b v="0"/>
    <n v="26"/>
    <b v="1"/>
    <s v="music/indie rock"/>
    <n v="127"/>
    <n v="48.846153846153847"/>
    <x v="4"/>
    <x v="14"/>
  </r>
  <r>
    <n v="1931"/>
    <s v="New Lions After Dark EP!"/>
    <s v="We're an indie rock band from Clearwater, FL headed back into the studio to finish our latest EP."/>
    <x v="13"/>
    <x v="1313"/>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x v="10"/>
    <x v="1316"/>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x v="30"/>
    <x v="1317"/>
    <x v="0"/>
    <x v="0"/>
    <s v="USD"/>
    <n v="1403326740"/>
    <n v="1400106171"/>
    <b v="0"/>
    <n v="50"/>
    <b v="1"/>
    <s v="music/indie rock"/>
    <n v="108.4"/>
    <n v="54.2"/>
    <x v="4"/>
    <x v="14"/>
  </r>
  <r>
    <n v="1936"/>
    <s v="Grandkids Record a Full-length Album!"/>
    <s v="Hey, we're Grandkids! We have enough songs to record an LP, and we need your help! We're going to make you proud, promise!"/>
    <x v="51"/>
    <x v="1318"/>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x v="1319"/>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x v="36"/>
    <x v="132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n v="110.7"/>
    <n v="115.3125"/>
    <x v="4"/>
    <x v="14"/>
  </r>
  <r>
    <n v="1940"/>
    <s v="History Grows: New K. Record"/>
    <s v="K. is about *this* close to finishing up our third record, History Grows.  Now we just need to master it and release it!"/>
    <x v="81"/>
    <x v="1322"/>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x v="1323"/>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x v="13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x v="57"/>
    <x v="1327"/>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n v="100.63375000000001"/>
    <n v="35.003043478260871"/>
    <x v="2"/>
    <x v="30"/>
  </r>
  <r>
    <n v="1948"/>
    <s v="UDOO X86: The Most Powerful Maker Board Ever"/>
    <s v="10 times more powerful than Raspberry Pi 3, x86 64-bit architecture"/>
    <x v="57"/>
    <x v="1330"/>
    <x v="0"/>
    <x v="0"/>
    <s v="USD"/>
    <n v="1465232520"/>
    <n v="1460557809"/>
    <b v="1"/>
    <n v="4245"/>
    <b v="1"/>
    <s v="technology/hardware"/>
    <n v="800.21100000000001"/>
    <n v="188.50671378091872"/>
    <x v="2"/>
    <x v="30"/>
  </r>
  <r>
    <n v="1949"/>
    <s v="Shake Your Power"/>
    <s v="#ShakeYourPower brings clean energy to places in the world without electricity through the power of music."/>
    <x v="63"/>
    <x v="1331"/>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x v="240"/>
    <x v="1332"/>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x v="1333"/>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x v="1334"/>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x v="36"/>
    <x v="1335"/>
    <x v="0"/>
    <x v="0"/>
    <s v="USD"/>
    <n v="1330657200"/>
    <n v="1328158065"/>
    <b v="1"/>
    <n v="147"/>
    <b v="1"/>
    <s v="technology/hardware"/>
    <n v="225.94666666666666"/>
    <n v="230.55782312925169"/>
    <x v="2"/>
    <x v="30"/>
  </r>
  <r>
    <n v="1954"/>
    <s v="Orison â€“ Rethink the Power of Energy"/>
    <s v="The First Home Battery System You Simply Plug in to Install"/>
    <x v="63"/>
    <x v="1336"/>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n v="294.0333333333333"/>
    <n v="483.34246575342468"/>
    <x v="2"/>
    <x v="30"/>
  </r>
  <r>
    <n v="1957"/>
    <s v="freeSoC and freeSoC Mini"/>
    <s v="An open hardware platform for the best microcontroller in the world."/>
    <x v="11"/>
    <x v="1339"/>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x v="1341"/>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x v="54"/>
    <x v="134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x v="3"/>
    <x v="1343"/>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x v="63"/>
    <x v="1350"/>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x v="10"/>
    <x v="1352"/>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n v="375.49599999999998"/>
    <n v="186.81393034825871"/>
    <x v="2"/>
    <x v="30"/>
  </r>
  <r>
    <n v="1975"/>
    <s v="Bugle2: A DIY Phono Preamp"/>
    <s v="The Bugle2 is a second generation DIY kit phono preamplifier for vinyl playback."/>
    <x v="194"/>
    <x v="1357"/>
    <x v="0"/>
    <x v="0"/>
    <s v="USD"/>
    <n v="1362938851"/>
    <n v="1360346851"/>
    <b v="1"/>
    <n v="253"/>
    <b v="1"/>
    <s v="technology/hardware"/>
    <n v="208.70837499999996"/>
    <n v="131.98948616600788"/>
    <x v="2"/>
    <x v="30"/>
  </r>
  <r>
    <n v="1976"/>
    <s v="Pi Lite white - Bright white LED display for Raspberry Pi"/>
    <s v="Can you help us make an ultra bright white one a reality?"/>
    <x v="23"/>
    <x v="1358"/>
    <x v="0"/>
    <x v="1"/>
    <s v="GBP"/>
    <n v="1373751325"/>
    <n v="1371159325"/>
    <b v="1"/>
    <n v="473"/>
    <b v="1"/>
    <s v="technology/hardware"/>
    <n v="346.6"/>
    <n v="29.310782241014799"/>
    <x v="2"/>
    <x v="30"/>
  </r>
  <r>
    <n v="1977"/>
    <s v="Ario: Smart Lighting. Better Health."/>
    <s v="Ario learns about you, syncs your body clock, and keeps you healthy through natural lighting patterns."/>
    <x v="63"/>
    <x v="1359"/>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x v="61"/>
    <x v="1361"/>
    <x v="0"/>
    <x v="0"/>
    <s v="USD"/>
    <n v="1447909140"/>
    <n v="1444734146"/>
    <b v="1"/>
    <n v="813"/>
    <b v="1"/>
    <s v="technology/hardware"/>
    <n v="114.901155"/>
    <n v="282.65966789667897"/>
    <x v="2"/>
    <x v="30"/>
  </r>
  <r>
    <n v="1980"/>
    <s v="YOUMO - Your Smart Modular Power Strip"/>
    <s v="Multi-power charging that is smarter, stylish and designed for you."/>
    <x v="63"/>
    <x v="1362"/>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x v="51"/>
    <x v="1363"/>
    <x v="2"/>
    <x v="5"/>
    <s v="CAD"/>
    <n v="1404926665"/>
    <n v="1402334665"/>
    <b v="0"/>
    <n v="12"/>
    <b v="0"/>
    <s v="photography/people"/>
    <n v="5.08"/>
    <n v="31.75"/>
    <x v="8"/>
    <x v="31"/>
  </r>
  <r>
    <n v="1982"/>
    <s v="Lonely Boy: 55 male models 200s sensual expression"/>
    <s v="Express a very dark place in my childhood. Release my emotions through photography in a form of Art."/>
    <x v="237"/>
    <x v="117"/>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x v="287"/>
    <x v="1364"/>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x v="36"/>
    <x v="1365"/>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x v="183"/>
    <x v="152"/>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n v="0.05"/>
    <n v="1"/>
    <x v="8"/>
    <x v="31"/>
  </r>
  <r>
    <n v="1987"/>
    <s v="Ethiopia: Beheld"/>
    <s v="A collection of images that depicts the beauty and diversity within Ethiopia"/>
    <x v="62"/>
    <x v="1366"/>
    <x v="2"/>
    <x v="1"/>
    <s v="GBP"/>
    <n v="1425223276"/>
    <n v="1422631276"/>
    <b v="0"/>
    <n v="28"/>
    <b v="0"/>
    <s v="photography/people"/>
    <n v="42.472727272727276"/>
    <n v="83.428571428571431"/>
    <x v="8"/>
    <x v="31"/>
  </r>
  <r>
    <n v="1988"/>
    <s v="Phillip Michael Photography"/>
    <s v="Expressing art in an image!"/>
    <x v="12"/>
    <x v="379"/>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x v="10"/>
    <x v="155"/>
    <x v="2"/>
    <x v="0"/>
    <s v="USD"/>
    <n v="1481473208"/>
    <n v="1478881208"/>
    <b v="0"/>
    <n v="1"/>
    <b v="0"/>
    <s v="photography/people"/>
    <n v="1"/>
    <n v="50"/>
    <x v="8"/>
    <x v="31"/>
  </r>
  <r>
    <n v="1990"/>
    <s v="The Virgin of the Path"/>
    <s v="An art nude photography book that includes traditional black and white sepia nudes as well as experimiental color nudes."/>
    <x v="9"/>
    <x v="1238"/>
    <x v="2"/>
    <x v="0"/>
    <s v="USD"/>
    <n v="1455338532"/>
    <n v="1454042532"/>
    <b v="0"/>
    <n v="5"/>
    <b v="0"/>
    <s v="photography/people"/>
    <n v="16.966666666666665"/>
    <n v="101.8"/>
    <x v="8"/>
    <x v="31"/>
  </r>
  <r>
    <n v="1991"/>
    <s v="Portraits of Resilience"/>
    <s v="Taking (and giving) professional portraits of survivors of human trafficking in Myanmar."/>
    <x v="13"/>
    <x v="133"/>
    <x v="2"/>
    <x v="0"/>
    <s v="USD"/>
    <n v="1435958786"/>
    <n v="1434144386"/>
    <b v="0"/>
    <n v="3"/>
    <b v="0"/>
    <s v="photography/people"/>
    <n v="7.0000000000000009"/>
    <n v="46.666666666666664"/>
    <x v="8"/>
    <x v="31"/>
  </r>
  <r>
    <n v="1992"/>
    <s v="The Wonderful World of Princes &amp; Princesses"/>
    <s v="A complete revamp of all the Disney Princes &amp; Princesses!"/>
    <x v="15"/>
    <x v="369"/>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n v="0"/>
    <e v="#DIV/0!"/>
    <x v="8"/>
    <x v="31"/>
  </r>
  <r>
    <n v="1995"/>
    <s v="The Girl With(out) The Camera"/>
    <s v="I'm looking to pursue my dream of becoming a full time photographer, using my current creative experience as a graphic designer."/>
    <x v="28"/>
    <x v="1367"/>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x v="309"/>
    <x v="117"/>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n v="0"/>
    <e v="#DIV/0!"/>
    <x v="8"/>
    <x v="31"/>
  </r>
  <r>
    <n v="1998"/>
    <s v="Photography from Below"/>
    <s v="I am moving to Guatemala to document and report on the growing community resistance movements across Central America and Mexico"/>
    <x v="30"/>
    <x v="1368"/>
    <x v="2"/>
    <x v="0"/>
    <s v="USD"/>
    <n v="1406861438"/>
    <n v="1402973438"/>
    <b v="0"/>
    <n v="3"/>
    <b v="0"/>
    <s v="photography/people"/>
    <n v="26.200000000000003"/>
    <n v="218.33333333333334"/>
    <x v="8"/>
    <x v="31"/>
  </r>
  <r>
    <n v="1999"/>
    <s v="Planet Venus"/>
    <s v="This is a portrait photo project aiming to inspire women to explore themselves and live their passion"/>
    <x v="310"/>
    <x v="1369"/>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x v="10"/>
    <x v="1370"/>
    <x v="2"/>
    <x v="5"/>
    <s v="CAD"/>
    <n v="1452120613"/>
    <n v="1449528613"/>
    <b v="0"/>
    <n v="25"/>
    <b v="0"/>
    <s v="photography/people"/>
    <n v="12.5"/>
    <n v="25"/>
    <x v="8"/>
    <x v="31"/>
  </r>
  <r>
    <n v="2001"/>
    <s v="Nuimo: Seamless Smart Home Interface"/>
    <s v="Nuimo is a universal controller for the internet of things. Control your music, lights, locks and more."/>
    <x v="56"/>
    <x v="13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x v="1372"/>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x v="1373"/>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x v="1374"/>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x v="1375"/>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n v="305.15800000000002"/>
    <n v="383.3643216080402"/>
    <x v="2"/>
    <x v="30"/>
  </r>
  <r>
    <n v="2010"/>
    <s v="Weighitz: Weigh Smarter"/>
    <s v="Weighitz are miniature smart scales designed to weigh anything in the home."/>
    <x v="11"/>
    <x v="1380"/>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x v="63"/>
    <x v="1381"/>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x v="292"/>
    <x v="1383"/>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x v="312"/>
    <x v="1385"/>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x v="3"/>
    <x v="1386"/>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x v="31"/>
    <x v="1387"/>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x v="1388"/>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x v="139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n v="201.14999999999998"/>
    <n v="220.74074074074073"/>
    <x v="2"/>
    <x v="30"/>
  </r>
  <r>
    <n v="2026"/>
    <s v="MIDI Sprout - Biodata Sonification Device"/>
    <s v="MIDI Sprout enables plants to play synthesizers in real time."/>
    <x v="31"/>
    <x v="1396"/>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n v="120.24900000000001"/>
    <n v="223.09647495361781"/>
    <x v="2"/>
    <x v="30"/>
  </r>
  <r>
    <n v="2028"/>
    <s v="Building the Open Source Bussard Fusion Reactor "/>
    <s v="Building an open source Bussard fusion reactor, aka the Polywell."/>
    <x v="9"/>
    <x v="1398"/>
    <x v="0"/>
    <x v="0"/>
    <s v="USD"/>
    <n v="1268690100"/>
    <n v="1265493806"/>
    <b v="1"/>
    <n v="79"/>
    <b v="1"/>
    <s v="technology/hardware"/>
    <n v="126.16666666666667"/>
    <n v="47.911392405063289"/>
    <x v="2"/>
    <x v="30"/>
  </r>
  <r>
    <n v="2029"/>
    <s v="Lumin8 Pro"/>
    <s v="Lumin8 Pro is a fun and easy to use light controller that makes light dance to your favorite music."/>
    <x v="30"/>
    <x v="1399"/>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n v="226.239013671875"/>
    <n v="118.6144"/>
    <x v="2"/>
    <x v="30"/>
  </r>
  <r>
    <n v="2031"/>
    <s v="Linkio: the $100 Smart Home Devices Solution"/>
    <s v="With Linkio you can use your smartphone to control every electronic you own- for only $100!"/>
    <x v="63"/>
    <x v="1401"/>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x v="1403"/>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x v="58"/>
    <x v="1405"/>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x v="1406"/>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x v="3"/>
    <x v="1407"/>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x v="6"/>
    <x v="1408"/>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x v="152"/>
    <x v="1409"/>
    <x v="0"/>
    <x v="0"/>
    <s v="USD"/>
    <n v="1480568340"/>
    <n v="1477996325"/>
    <b v="1"/>
    <n v="379"/>
    <b v="1"/>
    <s v="technology/hardware"/>
    <n v="136.21680000000001"/>
    <n v="449.26385224274406"/>
    <x v="2"/>
    <x v="30"/>
  </r>
  <r>
    <n v="2040"/>
    <s v="Programmable Capacitor"/>
    <s v="4.29 Billion+ Capacitor Combinations._x000a_No Coding Required."/>
    <x v="9"/>
    <x v="1410"/>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x v="1412"/>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x v="36"/>
    <x v="1414"/>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n v="148.33229411764705"/>
    <n v="91.82989803350327"/>
    <x v="2"/>
    <x v="30"/>
  </r>
  <r>
    <n v="2049"/>
    <s v="LOCK8 - the World's First Smart Bike Lock"/>
    <s v="Keyless. Alarm secured. GPS tracking."/>
    <x v="63"/>
    <x v="1419"/>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x v="1421"/>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x v="1424"/>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n v="202.23220000000001"/>
    <n v="45.547792792792798"/>
    <x v="2"/>
    <x v="30"/>
  </r>
  <r>
    <n v="2058"/>
    <s v="Raspberry Pi Debug Clip"/>
    <s v="Making using the serial terminal on the Raspberry Pi as easy as Pi!"/>
    <x v="317"/>
    <x v="1427"/>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x v="1431"/>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x v="23"/>
    <x v="143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x v="318"/>
    <x v="1433"/>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x v="1435"/>
    <x v="0"/>
    <x v="0"/>
    <s v="USD"/>
    <n v="1408818683"/>
    <n v="1406226683"/>
    <b v="0"/>
    <n v="65"/>
    <b v="1"/>
    <s v="technology/hardware"/>
    <n v="218.6"/>
    <n v="67.261538461538464"/>
    <x v="2"/>
    <x v="30"/>
  </r>
  <r>
    <n v="2067"/>
    <s v="Luminite (LED lighting)"/>
    <s v="The next generation of premium quality LED lighting. Extreme power efficiency in a small package."/>
    <x v="319"/>
    <x v="1436"/>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x v="143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x v="1442"/>
    <x v="0"/>
    <x v="0"/>
    <s v="USD"/>
    <n v="1431100918"/>
    <n v="1427212918"/>
    <b v="0"/>
    <n v="470"/>
    <b v="1"/>
    <s v="technology/hardware"/>
    <n v="152.60429999999999"/>
    <n v="324.69"/>
    <x v="2"/>
    <x v="30"/>
  </r>
  <r>
    <n v="2074"/>
    <s v="Advanced Simulation Products - PC Gaming Controllers"/>
    <s v="Creating PC gaming controllers to bring your gaming experience to a new level."/>
    <x v="20"/>
    <x v="1443"/>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x v="204"/>
    <x v="1444"/>
    <x v="0"/>
    <x v="0"/>
    <s v="USD"/>
    <n v="1374769288"/>
    <n v="1372177288"/>
    <b v="0"/>
    <n v="8200"/>
    <b v="1"/>
    <s v="technology/hardware"/>
    <n v="1678.3738373837384"/>
    <n v="20.465926829268295"/>
    <x v="2"/>
    <x v="30"/>
  </r>
  <r>
    <n v="2076"/>
    <s v="Earin - The Worlds Smallest Wireless Earbuds"/>
    <s v="Wireless earbuds filled with sound, yet so small they are almost invisible!"/>
    <x v="321"/>
    <x v="1445"/>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x v="63"/>
    <x v="1446"/>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x v="1447"/>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x v="8"/>
    <x v="145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x v="145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x v="447"/>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x v="9"/>
    <x v="1452"/>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x v="23"/>
    <x v="1454"/>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x v="9"/>
    <x v="1456"/>
    <x v="0"/>
    <x v="0"/>
    <s v="USD"/>
    <n v="1284177540"/>
    <n v="1281028152"/>
    <b v="0"/>
    <n v="75"/>
    <b v="1"/>
    <s v="music/indie rock"/>
    <n v="115.51066666666668"/>
    <n v="46.204266666666669"/>
    <x v="4"/>
    <x v="14"/>
  </r>
  <r>
    <n v="2089"/>
    <s v="Little Moses EP"/>
    <s v="Little Moses is trying to record their first EP, and we can't do it without your help!"/>
    <x v="30"/>
    <x v="1457"/>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x v="6"/>
    <x v="1458"/>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x v="1460"/>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x v="1461"/>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x v="30"/>
    <x v="911"/>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x v="20"/>
    <x v="904"/>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x v="142"/>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x v="12"/>
    <x v="1463"/>
    <x v="0"/>
    <x v="0"/>
    <s v="USD"/>
    <n v="1331174635"/>
    <n v="1328582635"/>
    <b v="0"/>
    <n v="32"/>
    <b v="1"/>
    <s v="music/indie rock"/>
    <n v="100.33333333333334"/>
    <n v="188.125"/>
    <x v="4"/>
    <x v="14"/>
  </r>
  <r>
    <n v="2099"/>
    <s v="Roosevelt Died."/>
    <s v="Our tour van died, we need help!"/>
    <x v="9"/>
    <x v="1464"/>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x v="20"/>
    <x v="1465"/>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x v="28"/>
    <x v="1467"/>
    <x v="0"/>
    <x v="0"/>
    <s v="USD"/>
    <n v="1304628648"/>
    <n v="1302036648"/>
    <b v="0"/>
    <n v="38"/>
    <b v="1"/>
    <s v="music/indie rock"/>
    <n v="136"/>
    <n v="35.789473684210527"/>
    <x v="4"/>
    <x v="14"/>
  </r>
  <r>
    <n v="2103"/>
    <s v="Matthew Moon's New Album"/>
    <s v="Indie rocker, Matthew Moon, has something to share with you..."/>
    <x v="198"/>
    <x v="1468"/>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x v="1469"/>
    <x v="0"/>
    <x v="0"/>
    <s v="USD"/>
    <n v="1369958400"/>
    <n v="1367286434"/>
    <b v="0"/>
    <n v="37"/>
    <b v="1"/>
    <s v="music/indie rock"/>
    <n v="129.5"/>
    <n v="28"/>
    <x v="4"/>
    <x v="14"/>
  </r>
  <r>
    <n v="2105"/>
    <s v="Layla The Wolf Debut E.P. &quot;Sugar&quot;"/>
    <s v="Help Layla the Wolf fund the printing and releasing of our first E.P. Release called &quot;Sugar&quot;."/>
    <x v="13"/>
    <x v="147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x v="13"/>
    <x v="1471"/>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x v="1473"/>
    <x v="0"/>
    <x v="0"/>
    <s v="USD"/>
    <n v="1436115617"/>
    <n v="1433523617"/>
    <b v="0"/>
    <n v="40"/>
    <b v="1"/>
    <s v="music/indie rock"/>
    <n v="106.52500000000001"/>
    <n v="106.52500000000001"/>
    <x v="4"/>
    <x v="14"/>
  </r>
  <r>
    <n v="2110"/>
    <s v="&quot;Vision&quot; - New Album - Brent Brown"/>
    <s v="Brent Brown's breakout new album! Requires help from the record label... You!"/>
    <x v="13"/>
    <x v="1474"/>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n v="106.5"/>
    <n v="54.615384615384613"/>
    <x v="4"/>
    <x v="14"/>
  </r>
  <r>
    <n v="2112"/>
    <s v="BBB Kickstarter Two"/>
    <s v="BBB is going back into the studio to record and release &quot;Felix From Canada&quot; by popular demand.  We need your help!"/>
    <x v="43"/>
    <x v="452"/>
    <x v="0"/>
    <x v="0"/>
    <s v="USD"/>
    <n v="1366064193"/>
    <n v="1364854593"/>
    <b v="0"/>
    <n v="11"/>
    <b v="1"/>
    <s v="music/indie rock"/>
    <n v="100"/>
    <n v="27.272727272727273"/>
    <x v="4"/>
    <x v="14"/>
  </r>
  <r>
    <n v="2113"/>
    <s v="Summer Underground // Honeycomb LP"/>
    <s v="Help us fund our second full-length album Honeycomb!"/>
    <x v="39"/>
    <x v="1475"/>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x v="1477"/>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x v="240"/>
    <x v="1478"/>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x v="38"/>
    <x v="1479"/>
    <x v="0"/>
    <x v="0"/>
    <s v="USD"/>
    <n v="1445921940"/>
    <n v="1444699549"/>
    <b v="0"/>
    <n v="35"/>
    <b v="1"/>
    <s v="music/indie rock"/>
    <n v="147.75"/>
    <n v="50.657142857142858"/>
    <x v="4"/>
    <x v="14"/>
  </r>
  <r>
    <n v="2118"/>
    <s v="PORCHES. vs. THE U.S.A."/>
    <s v="PORCHES.  and Documentarians tour from New York to San Francisco and back."/>
    <x v="28"/>
    <x v="1480"/>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x v="13"/>
    <x v="1132"/>
    <x v="0"/>
    <x v="0"/>
    <s v="USD"/>
    <n v="1345086445"/>
    <n v="1342494445"/>
    <b v="0"/>
    <n v="22"/>
    <b v="1"/>
    <s v="music/indie rock"/>
    <n v="100.75"/>
    <n v="91.590909090909093"/>
    <x v="4"/>
    <x v="14"/>
  </r>
  <r>
    <n v="2120"/>
    <s v="Hearty Har Full Length Album"/>
    <s v="&lt;3_x000a_Coming in from outer space. Help Hearty Har record their 1st album!!"/>
    <x v="6"/>
    <x v="1481"/>
    <x v="0"/>
    <x v="0"/>
    <s v="USD"/>
    <n v="1388617736"/>
    <n v="1384384136"/>
    <b v="0"/>
    <n v="69"/>
    <b v="1"/>
    <s v="music/indie rock"/>
    <n v="100.880375"/>
    <n v="116.96275362318841"/>
    <x v="4"/>
    <x v="14"/>
  </r>
  <r>
    <n v="2121"/>
    <s v="Legend of Decay"/>
    <s v="Join us on an epic journey to discover a millennia old secret which will change the world forever."/>
    <x v="63"/>
    <x v="1482"/>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x v="58"/>
    <x v="622"/>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n v="10"/>
    <n v="10"/>
    <x v="6"/>
    <x v="17"/>
  </r>
  <r>
    <n v="2124"/>
    <s v="AZAMAR"/>
    <s v="AZAMAR is a Role Playing Game world involving fantasy and high magic, based on the popular OpenD6 OGL using the Cinema6 RPG Framework."/>
    <x v="184"/>
    <x v="129"/>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x v="127"/>
    <x v="1483"/>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x v="22"/>
    <x v="115"/>
    <x v="2"/>
    <x v="0"/>
    <s v="USD"/>
    <n v="1418080887"/>
    <n v="1415488887"/>
    <b v="0"/>
    <n v="2"/>
    <b v="0"/>
    <s v="games/video games"/>
    <n v="0.05"/>
    <n v="5"/>
    <x v="6"/>
    <x v="17"/>
  </r>
  <r>
    <n v="2127"/>
    <s v="Three Monkeys - Part 1: Into the Abyss"/>
    <s v="Three Monkeys is an audio adventure game for PC."/>
    <x v="89"/>
    <x v="1484"/>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x v="36"/>
    <x v="379"/>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x v="13"/>
    <x v="1369"/>
    <x v="2"/>
    <x v="0"/>
    <s v="USD"/>
    <n v="1457570100"/>
    <n v="1454978100"/>
    <b v="0"/>
    <n v="12"/>
    <b v="0"/>
    <s v="games/video games"/>
    <n v="11.799999999999999"/>
    <n v="19.666666666666668"/>
    <x v="6"/>
    <x v="17"/>
  </r>
  <r>
    <n v="2130"/>
    <s v="Wondrous Adventures: A Kid's Game"/>
    <s v="You are the hero tasked to save your home from the villainous Sanword."/>
    <x v="247"/>
    <x v="1079"/>
    <x v="2"/>
    <x v="0"/>
    <s v="USD"/>
    <n v="1408154663"/>
    <n v="1405130663"/>
    <b v="0"/>
    <n v="4"/>
    <b v="0"/>
    <s v="games/video games"/>
    <n v="0.20238095238095236"/>
    <n v="21.25"/>
    <x v="6"/>
    <x v="17"/>
  </r>
  <r>
    <n v="2131"/>
    <s v="Scout's Honor"/>
    <s v="From frightened girl to empowered woman, Scout's Honor is a tale about facing your fears and overcoming odds."/>
    <x v="2"/>
    <x v="379"/>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x v="57"/>
    <x v="1485"/>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x v="12"/>
    <x v="1487"/>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x v="10"/>
    <x v="1488"/>
    <x v="2"/>
    <x v="0"/>
    <s v="USD"/>
    <n v="1349392033"/>
    <n v="1346800033"/>
    <b v="0"/>
    <n v="22"/>
    <b v="0"/>
    <s v="games/video games"/>
    <n v="9.56"/>
    <n v="21.727272727272727"/>
    <x v="6"/>
    <x v="17"/>
  </r>
  <r>
    <n v="2136"/>
    <s v="Dark Paradise"/>
    <s v="A dark and twisted game with physiological madness and corruption as a man becomes the ultimate bio weapon."/>
    <x v="58"/>
    <x v="148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x v="63"/>
    <x v="1490"/>
    <x v="2"/>
    <x v="5"/>
    <s v="CAD"/>
    <n v="1417804229"/>
    <n v="1415212229"/>
    <b v="0"/>
    <n v="534"/>
    <b v="0"/>
    <s v="games/video games"/>
    <n v="28.405999999999999"/>
    <n v="26.59737827715356"/>
    <x v="6"/>
    <x v="17"/>
  </r>
  <r>
    <n v="2138"/>
    <s v="Tales Of Tameria - Dawning Light"/>
    <s v="A game with a mixture of a few genres from RPG, Simulation and to adventure elements."/>
    <x v="28"/>
    <x v="1491"/>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x v="11"/>
    <x v="1492"/>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x v="36"/>
    <x v="117"/>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n v="11.25"/>
    <n v="45"/>
    <x v="6"/>
    <x v="17"/>
  </r>
  <r>
    <n v="2144"/>
    <s v="Project Starborn"/>
    <s v="A thousand community-built sandbox games (and more!) with a fully-customizable game engine."/>
    <x v="322"/>
    <x v="1493"/>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x v="10"/>
    <x v="116"/>
    <x v="2"/>
    <x v="0"/>
    <s v="USD"/>
    <n v="1455207510"/>
    <n v="1453997910"/>
    <b v="0"/>
    <n v="1"/>
    <b v="0"/>
    <s v="games/video games"/>
    <n v="0.02"/>
    <n v="1"/>
    <x v="6"/>
    <x v="17"/>
  </r>
  <r>
    <n v="2147"/>
    <s v="Johnny Rocketfingers 3"/>
    <s v="A Point and Click Adventure on Steroids."/>
    <x v="303"/>
    <x v="1495"/>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x v="213"/>
    <x v="369"/>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x v="13"/>
    <x v="117"/>
    <x v="2"/>
    <x v="0"/>
    <s v="USD"/>
    <n v="1280534400"/>
    <n v="1277512556"/>
    <b v="0"/>
    <n v="0"/>
    <b v="0"/>
    <s v="games/video games"/>
    <n v="0"/>
    <e v="#DIV/0!"/>
    <x v="6"/>
    <x v="17"/>
  </r>
  <r>
    <n v="2150"/>
    <s v="The Unknown Door"/>
    <s v="A pixel styled open world detective game."/>
    <x v="63"/>
    <x v="1496"/>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x v="101"/>
    <x v="1497"/>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x v="11"/>
    <x v="155"/>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x v="323"/>
    <x v="1172"/>
    <x v="2"/>
    <x v="0"/>
    <s v="USD"/>
    <n v="1420876740"/>
    <n v="1417470718"/>
    <b v="0"/>
    <n v="4"/>
    <b v="0"/>
    <s v="games/video games"/>
    <n v="9.124454880912446E-3"/>
    <n v="8.5"/>
    <x v="6"/>
    <x v="17"/>
  </r>
  <r>
    <n v="2154"/>
    <s v="Demigods - Rise of the Children - Part 1 (Design)"/>
    <s v="A Real Time Strategy game based on Greek mythology in a fictional world."/>
    <x v="49"/>
    <x v="369"/>
    <x v="2"/>
    <x v="0"/>
    <s v="USD"/>
    <n v="1390921827"/>
    <n v="1389193827"/>
    <b v="0"/>
    <n v="2"/>
    <b v="0"/>
    <s v="games/video games"/>
    <n v="0.8"/>
    <n v="1"/>
    <x v="6"/>
    <x v="17"/>
  </r>
  <r>
    <n v="2155"/>
    <s v="VoxelMaze"/>
    <s v="A Level Editor, Turned up to eleven. Infinite creativity in one package, solo or with up to 16 of your friends."/>
    <x v="10"/>
    <x v="129"/>
    <x v="2"/>
    <x v="1"/>
    <s v="GBP"/>
    <n v="1459443385"/>
    <n v="1456854985"/>
    <b v="0"/>
    <n v="5"/>
    <b v="0"/>
    <s v="games/video games"/>
    <n v="2.2999999999999998"/>
    <n v="23"/>
    <x v="6"/>
    <x v="17"/>
  </r>
  <r>
    <n v="2156"/>
    <s v="Beyond Black Space"/>
    <s v="Captain and manage your ship along with your crew in this deep space adventure! (PC/Linux/Mac)"/>
    <x v="324"/>
    <x v="1498"/>
    <x v="2"/>
    <x v="0"/>
    <s v="USD"/>
    <n v="1379363406"/>
    <n v="1375475406"/>
    <b v="0"/>
    <n v="83"/>
    <b v="0"/>
    <s v="games/video games"/>
    <n v="2.6660714285714282"/>
    <n v="17.987951807228917"/>
    <x v="6"/>
    <x v="17"/>
  </r>
  <r>
    <n v="2157"/>
    <s v="Nin"/>
    <s v="Gamers and 90's fans unite in this small tale of epic proportions!"/>
    <x v="96"/>
    <x v="1499"/>
    <x v="2"/>
    <x v="0"/>
    <s v="USD"/>
    <n v="1482479940"/>
    <n v="1479684783"/>
    <b v="0"/>
    <n v="57"/>
    <b v="0"/>
    <s v="games/video games"/>
    <n v="28.192"/>
    <n v="370.94736842105266"/>
    <x v="6"/>
    <x v="17"/>
  </r>
  <r>
    <n v="2158"/>
    <s v="PerfectGolf"/>
    <s v="A next generation golf game with a course designer and a massively multiplayer online tour. Join the fun and help us create it"/>
    <x v="82"/>
    <x v="1500"/>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n v="0.72222222222222221"/>
    <n v="13"/>
    <x v="6"/>
    <x v="17"/>
  </r>
  <r>
    <n v="2160"/>
    <s v="Army vs Aliens - Currently in Alpha"/>
    <s v="An awesome side-scroller tower defense game.  Think &quot;Plants vs Zombies&quot; but from a side-on perspective."/>
    <x v="3"/>
    <x v="1079"/>
    <x v="2"/>
    <x v="0"/>
    <s v="USD"/>
    <n v="1337447105"/>
    <n v="1334855105"/>
    <b v="0"/>
    <n v="16"/>
    <b v="0"/>
    <s v="games/video games"/>
    <n v="0.85000000000000009"/>
    <n v="5.3125"/>
    <x v="6"/>
    <x v="17"/>
  </r>
  <r>
    <n v="2161"/>
    <s v="CallMeGhost DEBUT ALBUM preorder!"/>
    <s v="We're trying to fund hard copies of our debut album!"/>
    <x v="44"/>
    <x v="1501"/>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x v="37"/>
    <x v="150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x v="1503"/>
    <x v="0"/>
    <x v="0"/>
    <s v="USD"/>
    <n v="1433735400"/>
    <n v="1429306520"/>
    <b v="0"/>
    <n v="44"/>
    <b v="1"/>
    <s v="music/rock"/>
    <n v="132.20000000000002"/>
    <n v="75.11363636363636"/>
    <x v="4"/>
    <x v="11"/>
  </r>
  <r>
    <n v="2164"/>
    <s v="Rosaline debut record"/>
    <s v="South Florida roots country/rock outfit's long awaited debut record"/>
    <x v="62"/>
    <x v="1504"/>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x v="1505"/>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x v="1506"/>
    <x v="0"/>
    <x v="0"/>
    <s v="USD"/>
    <n v="1417813618"/>
    <n v="1413922018"/>
    <b v="0"/>
    <n v="32"/>
    <b v="1"/>
    <s v="music/rock"/>
    <n v="146.6"/>
    <n v="91.625"/>
    <x v="4"/>
    <x v="11"/>
  </r>
  <r>
    <n v="2167"/>
    <s v="Planes and Planets needs to get their EP finished!!"/>
    <s v="We need YOUR HELP to take one more step to this make release sound amazing!"/>
    <x v="325"/>
    <x v="147"/>
    <x v="0"/>
    <x v="0"/>
    <s v="USD"/>
    <n v="1347672937"/>
    <n v="1346463337"/>
    <b v="0"/>
    <n v="8"/>
    <b v="1"/>
    <s v="music/rock"/>
    <n v="120"/>
    <n v="22.5"/>
    <x v="4"/>
    <x v="11"/>
  </r>
  <r>
    <n v="2168"/>
    <s v="PIZAZZ: Pigeons Playing Ping Pong's New Album"/>
    <s v="We're hitting the studio to record our next album, &quot;Pizazz&quot;!! Help us put the FUN in FUNK!!"/>
    <x v="102"/>
    <x v="1507"/>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x v="358"/>
    <x v="0"/>
    <x v="0"/>
    <s v="USD"/>
    <n v="1488473351"/>
    <n v="1488214151"/>
    <b v="0"/>
    <n v="7"/>
    <b v="1"/>
    <s v="music/rock"/>
    <n v="100"/>
    <n v="21.857142857142858"/>
    <x v="4"/>
    <x v="11"/>
  </r>
  <r>
    <n v="2170"/>
    <s v="STETSON'S NEW EP"/>
    <s v="We are a hard rock band from Northern California trying to raise $350 for our next EP. Be a part of our journey!"/>
    <x v="18"/>
    <x v="1508"/>
    <x v="0"/>
    <x v="0"/>
    <s v="USD"/>
    <n v="1440266422"/>
    <n v="1436810422"/>
    <b v="0"/>
    <n v="19"/>
    <b v="1"/>
    <s v="music/rock"/>
    <n v="180.85714285714286"/>
    <n v="33.315789473684212"/>
    <x v="4"/>
    <x v="11"/>
  </r>
  <r>
    <n v="2171"/>
    <s v="Brainspoonâ€™s New Record"/>
    <s v="Like records? We do, too! Help this Los Angeles based rock 'n' roll band get their new album out on vinyl!"/>
    <x v="23"/>
    <x v="1509"/>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x v="28"/>
    <x v="325"/>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x v="23"/>
    <x v="1511"/>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x v="1512"/>
    <x v="0"/>
    <x v="0"/>
    <s v="USD"/>
    <n v="1469059986"/>
    <n v="1468455186"/>
    <b v="0"/>
    <n v="26"/>
    <b v="1"/>
    <s v="music/rock"/>
    <n v="250"/>
    <n v="67.307692307692307"/>
    <x v="4"/>
    <x v="11"/>
  </r>
  <r>
    <n v="2176"/>
    <s v="Mike Farley Band - New Album!"/>
    <s v="The Mike Farley Band has re-assembled its original line up and needs your help to make a new full-length album!"/>
    <x v="10"/>
    <x v="1513"/>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x v="30"/>
    <x v="1514"/>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x v="31"/>
    <x v="1515"/>
    <x v="0"/>
    <x v="0"/>
    <s v="USD"/>
    <n v="1484752597"/>
    <n v="1482160597"/>
    <b v="0"/>
    <n v="859"/>
    <b v="1"/>
    <s v="music/rock"/>
    <n v="138.64000000000001"/>
    <n v="40.349243306169967"/>
    <x v="4"/>
    <x v="11"/>
  </r>
  <r>
    <n v="2179"/>
    <s v="Woodhouse EP"/>
    <s v="Woodhouse is making an EP!  If you are a fan of whiskey and loud guitars, contribute to the cause!"/>
    <x v="28"/>
    <x v="1516"/>
    <x v="0"/>
    <x v="0"/>
    <s v="USD"/>
    <n v="1428725192"/>
    <n v="1426133192"/>
    <b v="0"/>
    <n v="21"/>
    <b v="1"/>
    <s v="music/rock"/>
    <n v="161.4"/>
    <n v="76.857142857142861"/>
    <x v="4"/>
    <x v="11"/>
  </r>
  <r>
    <n v="2180"/>
    <s v="FOUR STAR MARY &quot;PIECES&quot;"/>
    <s v="Help fund the new record by independent alternative rockers FOUR STAR MARY &quot;PIECES&quot;"/>
    <x v="10"/>
    <x v="1517"/>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x v="13"/>
    <x v="1518"/>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x v="9"/>
    <x v="1519"/>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x v="1520"/>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x v="3"/>
    <x v="1521"/>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x v="10"/>
    <x v="1522"/>
    <x v="0"/>
    <x v="1"/>
    <s v="GBP"/>
    <n v="1364286239"/>
    <n v="1360830239"/>
    <b v="0"/>
    <n v="623"/>
    <b v="1"/>
    <s v="games/tabletop games"/>
    <n v="1856.97"/>
    <n v="149.03451043338683"/>
    <x v="6"/>
    <x v="32"/>
  </r>
  <r>
    <n v="2186"/>
    <s v="Latitude 90Â° : The Origin"/>
    <s v="The real-time digital social deduction game where there's no moderator, no sleeping, and no dying."/>
    <x v="22"/>
    <x v="1523"/>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x v="22"/>
    <x v="1524"/>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x v="38"/>
    <x v="1526"/>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x v="47"/>
    <x v="152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x v="3"/>
    <x v="1531"/>
    <x v="0"/>
    <x v="0"/>
    <s v="USD"/>
    <n v="1459012290"/>
    <n v="1456423890"/>
    <b v="0"/>
    <n v="878"/>
    <b v="1"/>
    <s v="games/tabletop games"/>
    <n v="537.37"/>
    <n v="61.203872437357631"/>
    <x v="6"/>
    <x v="32"/>
  </r>
  <r>
    <n v="2195"/>
    <s v="Purgatoria: City of Angels"/>
    <s v="A gritty, noir tabletop RPG with a fast-paced combo-based battle system."/>
    <x v="210"/>
    <x v="968"/>
    <x v="0"/>
    <x v="0"/>
    <s v="USD"/>
    <n v="1439317900"/>
    <n v="1436725900"/>
    <b v="0"/>
    <n v="115"/>
    <b v="1"/>
    <s v="games/tabletop games"/>
    <n v="120.32608695652173"/>
    <n v="48.130434782608695"/>
    <x v="6"/>
    <x v="32"/>
  </r>
  <r>
    <n v="2196"/>
    <s v="LACORSA Grand Prix Game (relaunch)"/>
    <s v="Race your friends in style with this classic Grand Prix game."/>
    <x v="32"/>
    <x v="1532"/>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x v="11"/>
    <x v="15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x v="79"/>
    <x v="1534"/>
    <x v="0"/>
    <x v="0"/>
    <s v="USD"/>
    <n v="1447507200"/>
    <n v="1444911600"/>
    <b v="0"/>
    <n v="651"/>
    <b v="1"/>
    <s v="games/tabletop games"/>
    <n v="132.89249999999998"/>
    <n v="81.654377880184327"/>
    <x v="6"/>
    <x v="32"/>
  </r>
  <r>
    <n v="2199"/>
    <s v="Decadolo. Flip it!"/>
    <s v="A new strategic board game designed to flip out your opponent."/>
    <x v="7"/>
    <x v="1535"/>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x v="1537"/>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x v="23"/>
    <x v="1538"/>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x v="1539"/>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x v="1541"/>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x v="932"/>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x v="41"/>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x v="1543"/>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x v="23"/>
    <x v="1544"/>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n v="200"/>
    <n v="10"/>
    <x v="4"/>
    <x v="15"/>
  </r>
  <r>
    <n v="2214"/>
    <s v="Spiff is ready to join the digital age!"/>
    <s v="Join this Kickstarter project today to assist Spiff in converting his analog recordings from the 80's to digital!"/>
    <x v="20"/>
    <x v="1547"/>
    <x v="0"/>
    <x v="0"/>
    <s v="USD"/>
    <n v="1391713248"/>
    <n v="1389121248"/>
    <b v="0"/>
    <n v="24"/>
    <b v="1"/>
    <s v="music/electronic music"/>
    <n v="292.50166666666667"/>
    <n v="73.125416666666666"/>
    <x v="4"/>
    <x v="15"/>
  </r>
  <r>
    <n v="2215"/>
    <s v="&quot;Something to See, Not to Say&quot; - Anemometer's First EP Album"/>
    <s v="Ambient Electro Grind-fest!"/>
    <x v="131"/>
    <x v="1548"/>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x v="1550"/>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x v="28"/>
    <x v="1101"/>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x v="1551"/>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x v="155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x v="330"/>
    <x v="1554"/>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x v="223"/>
    <x v="1556"/>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x v="102"/>
    <x v="1557"/>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x v="1561"/>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x v="30"/>
    <x v="1562"/>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x v="10"/>
    <x v="1563"/>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x v="30"/>
    <x v="1564"/>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x v="1566"/>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x v="70"/>
    <x v="1567"/>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x v="102"/>
    <x v="1568"/>
    <x v="0"/>
    <x v="0"/>
    <s v="USD"/>
    <n v="1415779140"/>
    <n v="1412294683"/>
    <b v="0"/>
    <n v="983"/>
    <b v="1"/>
    <s v="games/tabletop games"/>
    <n v="352.92777777777775"/>
    <n v="64.625635808748726"/>
    <x v="6"/>
    <x v="32"/>
  </r>
  <r>
    <n v="2238"/>
    <s v="28mm Fantasy Miniature range Feral Orcs!"/>
    <s v="28mm Fantasy Miniature Range in leadfree white metal: Orcs, wolves and more."/>
    <x v="23"/>
    <x v="1569"/>
    <x v="0"/>
    <x v="12"/>
    <s v="EUR"/>
    <n v="1489157716"/>
    <n v="1486565716"/>
    <b v="0"/>
    <n v="79"/>
    <b v="1"/>
    <s v="games/tabletop games"/>
    <n v="137.4"/>
    <n v="69.569620253164558"/>
    <x v="6"/>
    <x v="32"/>
  </r>
  <r>
    <n v="2239"/>
    <s v="Pro Tabletop Gaming Audio Collection"/>
    <s v="Next stretch goal unlocks at $33,000 and/or 500 backers unlocks 2 bonus stretch goals."/>
    <x v="31"/>
    <x v="1570"/>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x v="10"/>
    <x v="1571"/>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x v="28"/>
    <x v="1572"/>
    <x v="0"/>
    <x v="1"/>
    <s v="GBP"/>
    <n v="1488484300"/>
    <n v="1485892300"/>
    <b v="0"/>
    <n v="163"/>
    <b v="1"/>
    <s v="games/tabletop games"/>
    <n v="806.4"/>
    <n v="49.472392638036808"/>
    <x v="6"/>
    <x v="32"/>
  </r>
  <r>
    <n v="2242"/>
    <s v="The Princess Bride Playing Cards from USPCC"/>
    <s v="Inconceivable! An amazing new illustrative deck based on The Princess Bride movie."/>
    <x v="3"/>
    <x v="1573"/>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x v="10"/>
    <x v="1575"/>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x v="1576"/>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x v="30"/>
    <x v="1514"/>
    <x v="0"/>
    <x v="1"/>
    <s v="GBP"/>
    <n v="1441393210"/>
    <n v="1438801210"/>
    <b v="0"/>
    <n v="57"/>
    <b v="1"/>
    <s v="games/tabletop games"/>
    <n v="100.12"/>
    <n v="43.912280701754383"/>
    <x v="6"/>
    <x v="32"/>
  </r>
  <r>
    <n v="2247"/>
    <s v="Foragers"/>
    <s v="Take on the role of an ancient forager in this fun strategy game from the designer of Biblios."/>
    <x v="17"/>
    <x v="1577"/>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n v="107.21428571428571"/>
    <n v="58.6328125"/>
    <x v="6"/>
    <x v="32"/>
  </r>
  <r>
    <n v="2249"/>
    <s v="Centurion: Legionaries of Rome"/>
    <s v="March with the legions against the enemies of Rome in this role-playing game of military adventures."/>
    <x v="8"/>
    <x v="1579"/>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x v="1580"/>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x v="0"/>
    <x v="1581"/>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x v="7"/>
    <x v="1582"/>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n v="112.6875"/>
    <n v="107.32142857142857"/>
    <x v="6"/>
    <x v="32"/>
  </r>
  <r>
    <n v="2254"/>
    <s v="Green Couch Games Limited: FrogFlip!"/>
    <s v="A dexterity microgame by father/daughter team, Jason and Claire Kotarski. Make 100 project."/>
    <x v="2"/>
    <x v="1584"/>
    <x v="0"/>
    <x v="0"/>
    <s v="USD"/>
    <n v="1485271968"/>
    <n v="1484667168"/>
    <b v="0"/>
    <n v="197"/>
    <b v="1"/>
    <s v="games/tabletop games"/>
    <n v="459.8"/>
    <n v="11.67005076142132"/>
    <x v="6"/>
    <x v="32"/>
  </r>
  <r>
    <n v="2255"/>
    <s v="Jumbo Jets - Jet Set Expansion Set #2"/>
    <s v="This is the second set of 5 expansions for our route-building game, Jet Set!"/>
    <x v="333"/>
    <x v="1585"/>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x v="334"/>
    <x v="1586"/>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n v="636.14"/>
    <n v="94.103550295857985"/>
    <x v="6"/>
    <x v="32"/>
  </r>
  <r>
    <n v="2258"/>
    <s v="A Sundered World"/>
    <s v="A Dungeon World campaign setting that takes place after the end of the worlds."/>
    <x v="41"/>
    <x v="1588"/>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x v="28"/>
    <x v="1589"/>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x v="30"/>
    <x v="1590"/>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n v="779.5"/>
    <n v="37.11904761904762"/>
    <x v="6"/>
    <x v="32"/>
  </r>
  <r>
    <n v="2262"/>
    <s v="Riders: A Game About Cheating Doomsday"/>
    <s v="An RPG about mortal servants of the Horsemen of the Apocalypse deciding to not end the world."/>
    <x v="126"/>
    <x v="1592"/>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x v="51"/>
    <x v="1593"/>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n v="298.5"/>
    <n v="35.117647058823529"/>
    <x v="6"/>
    <x v="32"/>
  </r>
  <r>
    <n v="2266"/>
    <s v="GOAT LORDS."/>
    <s v="Want to be LORD OF THE GOATS? Start building your herd using thievery, magic, bombs and mostly goats."/>
    <x v="15"/>
    <x v="1596"/>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x v="22"/>
    <x v="1597"/>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x v="89"/>
    <x v="159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x v="30"/>
    <x v="1599"/>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x v="31"/>
    <x v="1600"/>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x v="22"/>
    <x v="1601"/>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x v="28"/>
    <x v="1602"/>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x v="1603"/>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x v="16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x v="1607"/>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x v="1608"/>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x v="28"/>
    <x v="1609"/>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x v="1611"/>
    <x v="0"/>
    <x v="0"/>
    <s v="USD"/>
    <n v="1311576600"/>
    <n v="1306219897"/>
    <b v="0"/>
    <n v="11"/>
    <b v="1"/>
    <s v="music/rock"/>
    <n v="185"/>
    <n v="50.454545454545453"/>
    <x v="4"/>
    <x v="11"/>
  </r>
  <r>
    <n v="2282"/>
    <s v="Sage King's Debut Album"/>
    <s v="Sage King is recording his debut album and wants YOU to be a part of the creation process"/>
    <x v="47"/>
    <x v="1612"/>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n v="100.85533333333332"/>
    <n v="63.03458333333333"/>
    <x v="4"/>
    <x v="11"/>
  </r>
  <r>
    <n v="2284"/>
    <s v="Make a record, write a song, take the Vinyl Skyway. "/>
    <s v="The Vinyl Skyway reunite to make a third album. "/>
    <x v="12"/>
    <x v="1614"/>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x v="1615"/>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x v="1616"/>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x v="1617"/>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x v="28"/>
    <x v="1099"/>
    <x v="0"/>
    <x v="0"/>
    <s v="USD"/>
    <n v="1340733600"/>
    <n v="1339098689"/>
    <b v="0"/>
    <n v="25"/>
    <b v="1"/>
    <s v="music/rock"/>
    <n v="100.1"/>
    <n v="40.04"/>
    <x v="4"/>
    <x v="11"/>
  </r>
  <r>
    <n v="2289"/>
    <s v="Blind Man Deaf Boy Tour!"/>
    <s v="Blind Man Deaf Boy is a Folk Punk band from Denver, we need money to get ourselves a van and take it on tour around the west coast."/>
    <x v="15"/>
    <x v="1618"/>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x v="15"/>
    <x v="1619"/>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x v="16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x v="1621"/>
    <x v="0"/>
    <x v="0"/>
    <s v="USD"/>
    <n v="1334767476"/>
    <n v="1332175476"/>
    <b v="0"/>
    <n v="46"/>
    <b v="1"/>
    <s v="music/rock"/>
    <n v="107.2505"/>
    <n v="46.630652173913049"/>
    <x v="4"/>
    <x v="11"/>
  </r>
  <r>
    <n v="2293"/>
    <s v="&quot;Hurt N' Wrong&quot; New Album Fundraiser!"/>
    <s v="Donate here to be a part of the upcoming album. Every little bit helps!"/>
    <x v="16"/>
    <x v="1622"/>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x v="38"/>
    <x v="1624"/>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x v="39"/>
    <x v="1625"/>
    <x v="0"/>
    <x v="0"/>
    <s v="USD"/>
    <n v="1330018426"/>
    <n v="1326994426"/>
    <b v="0"/>
    <n v="145"/>
    <b v="1"/>
    <s v="music/rock"/>
    <n v="149.07142857142856"/>
    <n v="71.965517241379317"/>
    <x v="4"/>
    <x v="11"/>
  </r>
  <r>
    <n v="2297"/>
    <s v="Company Company: Debut EP"/>
    <s v="New Jersey Alternative Rock band COCO needs YOUR help self-releasing debut EP!"/>
    <x v="28"/>
    <x v="1626"/>
    <x v="0"/>
    <x v="0"/>
    <s v="USD"/>
    <n v="1331697540"/>
    <n v="1328749249"/>
    <b v="0"/>
    <n v="19"/>
    <b v="1"/>
    <s v="music/rock"/>
    <n v="100.6"/>
    <n v="52.94736842105263"/>
    <x v="4"/>
    <x v="11"/>
  </r>
  <r>
    <n v="2298"/>
    <s v="Jonny Gray: First Full Length Album"/>
    <s v="My name is Jonny Gray, and my friends and I are working together to raise funds for my debut album"/>
    <x v="11"/>
    <x v="1627"/>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x v="43"/>
    <x v="1628"/>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x v="134"/>
    <x v="1629"/>
    <x v="0"/>
    <x v="0"/>
    <s v="USD"/>
    <n v="1340904416"/>
    <n v="1339694816"/>
    <b v="0"/>
    <n v="7"/>
    <b v="1"/>
    <s v="music/rock"/>
    <n v="101.25"/>
    <n v="115.71428571428571"/>
    <x v="4"/>
    <x v="11"/>
  </r>
  <r>
    <n v="2301"/>
    <s v="Time Crash"/>
    <s v="We are America's first trock band, and we're ready to bring you our first album!"/>
    <x v="10"/>
    <x v="1630"/>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x v="1633"/>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x v="1634"/>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x v="8"/>
    <x v="163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x v="338"/>
    <x v="1636"/>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x v="1637"/>
    <x v="0"/>
    <x v="0"/>
    <s v="USD"/>
    <n v="1409274000"/>
    <n v="1406847996"/>
    <b v="1"/>
    <n v="614"/>
    <b v="1"/>
    <s v="music/indie rock"/>
    <n v="101.30622"/>
    <n v="82.496921824104234"/>
    <x v="4"/>
    <x v="14"/>
  </r>
  <r>
    <n v="2309"/>
    <s v="// Marny Lion Proudfit /\/\/\ Album Release \\"/>
    <s v="|| HELP MARNY LION PROUDFIT RECORD HER SECOND INDIE FOLK ALBUM THIS MARCH â€“ THE BARN IS WAITING ||"/>
    <x v="12"/>
    <x v="1638"/>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x v="7"/>
    <x v="164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x v="9"/>
    <x v="1641"/>
    <x v="0"/>
    <x v="0"/>
    <s v="USD"/>
    <n v="1397862000"/>
    <n v="1395155478"/>
    <b v="1"/>
    <n v="79"/>
    <b v="1"/>
    <s v="music/indie rock"/>
    <n v="107.86666666666666"/>
    <n v="40.962025316455694"/>
    <x v="4"/>
    <x v="14"/>
  </r>
  <r>
    <n v="2313"/>
    <s v="A SUNNY DAY IN GLASGOW"/>
    <s v="A Sunny Day in Glasgow are recording a new album and we need your help!"/>
    <x v="10"/>
    <x v="164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x v="30"/>
    <x v="1644"/>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x v="164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x v="10"/>
    <x v="1649"/>
    <x v="0"/>
    <x v="0"/>
    <s v="USD"/>
    <n v="1396463800"/>
    <n v="1393443400"/>
    <b v="1"/>
    <n v="89"/>
    <b v="1"/>
    <s v="music/indie rock"/>
    <n v="108.66"/>
    <n v="61.044943820224717"/>
    <x v="4"/>
    <x v="14"/>
  </r>
  <r>
    <n v="2321"/>
    <s v="WienerWÃ¼rze"/>
    <s v="Universal organic liquid seasoning brewed all natural from lupine, oat, salt and water for soups, salads, stews and more"/>
    <x v="339"/>
    <x v="165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x v="200"/>
    <x v="1079"/>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x v="49"/>
    <x v="678"/>
    <x v="3"/>
    <x v="0"/>
    <s v="USD"/>
    <n v="1490033247"/>
    <n v="1489428447"/>
    <b v="0"/>
    <n v="4"/>
    <b v="0"/>
    <s v="food/small batch"/>
    <n v="48"/>
    <n v="30"/>
    <x v="7"/>
    <x v="33"/>
  </r>
  <r>
    <n v="2324"/>
    <s v="Pies not Lies"/>
    <s v="A city centre shop selling great locally made food with room to chat and learn about eachother."/>
    <x v="51"/>
    <x v="970"/>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x v="28"/>
    <x v="439"/>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x v="36"/>
    <x v="1651"/>
    <x v="3"/>
    <x v="0"/>
    <s v="USD"/>
    <n v="1493571600"/>
    <n v="1489106948"/>
    <b v="0"/>
    <n v="1"/>
    <b v="0"/>
    <s v="food/small batch"/>
    <n v="0.72"/>
    <n v="108"/>
    <x v="7"/>
    <x v="33"/>
  </r>
  <r>
    <n v="2327"/>
    <s v="Kraut Source - Fermentation Made Simple"/>
    <s v="Gourmet Fermentation in a Mason Jar. Create delicious, nutritious fermented foods at home."/>
    <x v="19"/>
    <x v="1652"/>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x v="3"/>
    <x v="1653"/>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x v="1654"/>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n v="102.42285714285715"/>
    <n v="219.92638036809817"/>
    <x v="7"/>
    <x v="33"/>
  </r>
  <r>
    <n v="2331"/>
    <s v="Meadowlands Chocolate"/>
    <s v="Handcrafted, organic, single-origin, bean-to-bar, dark chocolate. Like fine wine, the secret is in the terroir."/>
    <x v="6"/>
    <x v="1656"/>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x v="20"/>
    <x v="610"/>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x v="165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x v="31"/>
    <x v="1659"/>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x v="1660"/>
    <x v="0"/>
    <x v="0"/>
    <s v="USD"/>
    <n v="1394316695"/>
    <n v="1390860695"/>
    <b v="1"/>
    <n v="2165"/>
    <b v="1"/>
    <s v="food/small batch"/>
    <n v="520.73254999999995"/>
    <n v="48.104623556581984"/>
    <x v="7"/>
    <x v="33"/>
  </r>
  <r>
    <n v="2337"/>
    <s v="The Hudson Standard Bitters and Shrubs"/>
    <s v="We make small batch, locally sourced bitters and shrubs for cocktails and cooking."/>
    <x v="14"/>
    <x v="1661"/>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x v="31"/>
    <x v="1663"/>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x v="79"/>
    <x v="1664"/>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x v="117"/>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x v="117"/>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x v="3"/>
    <x v="452"/>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n v="0.1"/>
    <n v="1"/>
    <x v="2"/>
    <x v="7"/>
  </r>
  <r>
    <n v="2345"/>
    <s v="Social Media Website (Canceled)"/>
    <s v="My team and I are creating a social media website for pet lovers across the world! Fashion, animal shows, adoptions, and more."/>
    <x v="9"/>
    <x v="117"/>
    <x v="1"/>
    <x v="0"/>
    <s v="USD"/>
    <n v="1427845140"/>
    <n v="1424822556"/>
    <b v="0"/>
    <n v="0"/>
    <b v="0"/>
    <s v="technology/web"/>
    <n v="0"/>
    <e v="#DIV/0!"/>
    <x v="2"/>
    <x v="7"/>
  </r>
  <r>
    <n v="2346"/>
    <s v="Ez 2c 3D Viewers (Canceled)"/>
    <s v="Watch and Make FREE 3D Videos &amp; Pics - No Viewer needed. To Help Learn we have Training and Instant 3D viewers."/>
    <x v="127"/>
    <x v="1665"/>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x v="28"/>
    <x v="493"/>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x v="54"/>
    <x v="795"/>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n v="0"/>
    <e v="#DIV/0!"/>
    <x v="2"/>
    <x v="7"/>
  </r>
  <r>
    <n v="2350"/>
    <s v="HoxWi - Simple and reliable online customer services (Canceled)"/>
    <s v="HoxWi are the future for real time interaction with on-line customers via chat or video conference."/>
    <x v="63"/>
    <x v="117"/>
    <x v="1"/>
    <x v="17"/>
    <s v="EUR"/>
    <n v="1483474370"/>
    <n v="1480882370"/>
    <b v="0"/>
    <n v="0"/>
    <b v="0"/>
    <s v="technology/web"/>
    <n v="0"/>
    <e v="#DIV/0!"/>
    <x v="2"/>
    <x v="7"/>
  </r>
  <r>
    <n v="2351"/>
    <s v="NZ Auction site.  No listing or success fees. Only $2 p/m"/>
    <s v="Donate $30 or more and receive a free selfie stick."/>
    <x v="341"/>
    <x v="1651"/>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x v="13"/>
    <x v="117"/>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n v="0"/>
    <e v="#DIV/0!"/>
    <x v="2"/>
    <x v="7"/>
  </r>
  <r>
    <n v="2354"/>
    <s v="Dissertation (Canceled)"/>
    <s v="Almost done with doctorate degree but need funding of $35,000 to complete research of project."/>
    <x v="19"/>
    <x v="379"/>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x v="6"/>
    <x v="434"/>
    <x v="1"/>
    <x v="2"/>
    <s v="AUD"/>
    <n v="1430604136"/>
    <n v="1428012136"/>
    <b v="0"/>
    <n v="2"/>
    <b v="0"/>
    <s v="technology/web"/>
    <n v="0.6875"/>
    <n v="27.5"/>
    <x v="2"/>
    <x v="7"/>
  </r>
  <r>
    <n v="2356"/>
    <s v="HardstyleUnited.com (Canceled)"/>
    <s v="HardstyleUnited.com The Global Hardstyle community. Your Hardstyle community."/>
    <x v="3"/>
    <x v="117"/>
    <x v="1"/>
    <x v="9"/>
    <s v="EUR"/>
    <n v="1433530104"/>
    <n v="1430938104"/>
    <b v="0"/>
    <n v="0"/>
    <b v="0"/>
    <s v="technology/web"/>
    <n v="0"/>
    <e v="#DIV/0!"/>
    <x v="2"/>
    <x v="7"/>
  </r>
  <r>
    <n v="2357"/>
    <s v="Online therapist directory - Click For Therapy (Canceled)"/>
    <s v="Click For Therapy is a website that was created to connect consumers and therapists across the UK."/>
    <x v="100"/>
    <x v="117"/>
    <x v="1"/>
    <x v="1"/>
    <s v="GBP"/>
    <n v="1445093578"/>
    <n v="1442501578"/>
    <b v="0"/>
    <n v="0"/>
    <b v="0"/>
    <s v="technology/web"/>
    <n v="0"/>
    <e v="#DIV/0!"/>
    <x v="2"/>
    <x v="7"/>
  </r>
  <r>
    <n v="2358"/>
    <s v="Auction, Sell Swap without excessive fees, the next ebay."/>
    <s v="A website to auction, sell and swap items in the uk without a charge, without excess fees, the next ebay."/>
    <x v="15"/>
    <x v="117"/>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x v="51"/>
    <x v="1666"/>
    <x v="1"/>
    <x v="0"/>
    <s v="USD"/>
    <n v="1438616124"/>
    <n v="1433432124"/>
    <b v="0"/>
    <n v="3"/>
    <b v="0"/>
    <s v="technology/web"/>
    <n v="14.680000000000001"/>
    <n v="367"/>
    <x v="2"/>
    <x v="7"/>
  </r>
  <r>
    <n v="2360"/>
    <s v="Bee Bay Microjobs (Canceled)"/>
    <s v="Welcome to Bee Bay Canada, your commission free microjobs website.  Sell at any price and keep 100% of what you earn!"/>
    <x v="10"/>
    <x v="369"/>
    <x v="1"/>
    <x v="5"/>
    <s v="CAD"/>
    <n v="1454864280"/>
    <n v="1452272280"/>
    <b v="0"/>
    <n v="1"/>
    <b v="0"/>
    <s v="technology/web"/>
    <n v="0.04"/>
    <n v="2"/>
    <x v="2"/>
    <x v="7"/>
  </r>
  <r>
    <n v="2361"/>
    <s v="Lemme Grab it (Canceled)"/>
    <s v="A website for email/sms alerts of your personal selection, comparison of prices,consolidated database, best deals around for clothing."/>
    <x v="48"/>
    <x v="117"/>
    <x v="1"/>
    <x v="5"/>
    <s v="CAD"/>
    <n v="1462053600"/>
    <n v="1459975008"/>
    <b v="0"/>
    <n v="0"/>
    <b v="0"/>
    <s v="technology/web"/>
    <n v="0"/>
    <e v="#DIV/0!"/>
    <x v="2"/>
    <x v="7"/>
  </r>
  <r>
    <n v="2362"/>
    <s v="Help CRB obtain 501(c)(3) status! (Canceled)"/>
    <s v="The Columbus Ruby Brigade has brought monthly ruby goodness and camaraderie to all participants."/>
    <x v="329"/>
    <x v="678"/>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n v="0"/>
    <e v="#DIV/0!"/>
    <x v="2"/>
    <x v="7"/>
  </r>
  <r>
    <n v="2364"/>
    <s v="Minecraft Server and Website Help (Name: Forge Realms)"/>
    <s v="Making a Minecraft server and Website and I need your help to fund it. Thanks in Advance!"/>
    <x v="342"/>
    <x v="117"/>
    <x v="1"/>
    <x v="0"/>
    <s v="USD"/>
    <n v="1445898356"/>
    <n v="1441146356"/>
    <b v="0"/>
    <n v="0"/>
    <b v="0"/>
    <s v="technology/web"/>
    <n v="0"/>
    <e v="#DIV/0!"/>
    <x v="2"/>
    <x v="7"/>
  </r>
  <r>
    <n v="2365"/>
    <s v="IMI - It's My Identity (Canceled)"/>
    <s v="A website that could group all your social 'identities' and online property together and find new followers or creators to follow"/>
    <x v="28"/>
    <x v="117"/>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x v="13"/>
    <x v="117"/>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n v="3.2727272727272729"/>
    <n v="30"/>
    <x v="2"/>
    <x v="7"/>
  </r>
  <r>
    <n v="2373"/>
    <s v="Cykelauktion.com (Canceled)"/>
    <s v="We want to create a safe marketplace for buying and selling bicycles."/>
    <x v="343"/>
    <x v="155"/>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x v="29"/>
    <x v="115"/>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n v="0"/>
    <e v="#DIV/0!"/>
    <x v="2"/>
    <x v="7"/>
  </r>
  <r>
    <n v="2376"/>
    <s v="Phone Tags: lost and found stickers (Canceled)"/>
    <s v="Tough, pre-manufactured lost and found stickers that forward messages to the owners email and cellphone."/>
    <x v="9"/>
    <x v="1668"/>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x v="30"/>
    <x v="117"/>
    <x v="1"/>
    <x v="5"/>
    <s v="CAD"/>
    <n v="1480110783"/>
    <n v="1477515183"/>
    <b v="0"/>
    <n v="0"/>
    <b v="0"/>
    <s v="technology/web"/>
    <n v="0"/>
    <e v="#DIV/0!"/>
    <x v="2"/>
    <x v="7"/>
  </r>
  <r>
    <n v="2378"/>
    <s v="KEEPUP INC (Canceled)"/>
    <s v="KEEPUP allows you to extend your social circle by introducing you to new people via your friends."/>
    <x v="74"/>
    <x v="117"/>
    <x v="1"/>
    <x v="0"/>
    <s v="USD"/>
    <n v="1440548330"/>
    <n v="1438042730"/>
    <b v="0"/>
    <n v="0"/>
    <b v="0"/>
    <s v="technology/web"/>
    <n v="0"/>
    <e v="#DIV/0!"/>
    <x v="2"/>
    <x v="7"/>
  </r>
  <r>
    <n v="2379"/>
    <s v="SelectCooks.com (Canceled)"/>
    <s v="Selectcooks.com is a community marketplace for people to list, find and hire chefs."/>
    <x v="11"/>
    <x v="117"/>
    <x v="1"/>
    <x v="0"/>
    <s v="USD"/>
    <n v="1444004616"/>
    <n v="1440116616"/>
    <b v="0"/>
    <n v="0"/>
    <b v="0"/>
    <s v="technology/web"/>
    <n v="0"/>
    <e v="#DIV/0!"/>
    <x v="2"/>
    <x v="7"/>
  </r>
  <r>
    <n v="2380"/>
    <s v="Finit - Hashtag Chatting (Canceled)"/>
    <s v="Tired of waiting for likes? Here is a brand new social network centered on real-time hashtag chatting. Just chat and enjoy!"/>
    <x v="36"/>
    <x v="434"/>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x v="344"/>
    <x v="1669"/>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x v="9"/>
    <x v="73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x v="3"/>
    <x v="140"/>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x v="11"/>
    <x v="117"/>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x v="194"/>
    <x v="134"/>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n v="0"/>
    <e v="#DIV/0!"/>
    <x v="2"/>
    <x v="7"/>
  </r>
  <r>
    <n v="2391"/>
    <s v="oToBOTS.com - Freedom from high cost auto repairs (Canceled)"/>
    <s v="Using the power of internet to help people save hundreds in car repair."/>
    <x v="22"/>
    <x v="379"/>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x v="285"/>
    <x v="117"/>
    <x v="1"/>
    <x v="0"/>
    <s v="USD"/>
    <n v="1446087223"/>
    <n v="1443495223"/>
    <b v="0"/>
    <n v="0"/>
    <b v="0"/>
    <s v="technology/web"/>
    <n v="0"/>
    <e v="#DIV/0!"/>
    <x v="2"/>
    <x v="7"/>
  </r>
  <r>
    <n v="2393"/>
    <s v="Game Swapper (Canceled)"/>
    <s v="Imagine a world where you can swap a video game you're tired of playing for a video game you actually want to play for just $1.50!"/>
    <x v="57"/>
    <x v="155"/>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x v="10"/>
    <x v="158"/>
    <x v="1"/>
    <x v="17"/>
    <s v="EUR"/>
    <n v="1424940093"/>
    <n v="1422348093"/>
    <b v="0"/>
    <n v="2"/>
    <b v="0"/>
    <s v="technology/web"/>
    <n v="0.06"/>
    <n v="1.5"/>
    <x v="2"/>
    <x v="7"/>
  </r>
  <r>
    <n v="2395"/>
    <s v="VENT it out (Canceled)"/>
    <s v="I am making a social website where people can anonymously or openly vent, All walks of life all over the world"/>
    <x v="287"/>
    <x v="117"/>
    <x v="1"/>
    <x v="0"/>
    <s v="USD"/>
    <n v="1484038620"/>
    <n v="1481597687"/>
    <b v="0"/>
    <n v="0"/>
    <b v="0"/>
    <s v="technology/web"/>
    <n v="0"/>
    <e v="#DIV/0!"/>
    <x v="2"/>
    <x v="7"/>
  </r>
  <r>
    <n v="2396"/>
    <s v="Projektwebseite (Canceled)"/>
    <s v="I'm creating a website with projects which I'll create later / Ich erstelle eine Webseite mit Projekten, welche ich spÃ¤ter erstelle."/>
    <x v="10"/>
    <x v="115"/>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x v="346"/>
    <x v="117"/>
    <x v="1"/>
    <x v="0"/>
    <s v="USD"/>
    <n v="1420233256"/>
    <n v="1417641256"/>
    <b v="0"/>
    <n v="0"/>
    <b v="0"/>
    <s v="technology/web"/>
    <n v="0"/>
    <e v="#DIV/0!"/>
    <x v="2"/>
    <x v="7"/>
  </r>
  <r>
    <n v="2398"/>
    <s v="Roekee.com (Canceled)"/>
    <s v="The internets new search engine. Looking for funding to develop our backend web indexing software with an emphasis on automation."/>
    <x v="23"/>
    <x v="117"/>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x v="117"/>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x v="117"/>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n v="0.71785714285714286"/>
    <n v="22.333333333333332"/>
    <x v="7"/>
    <x v="19"/>
  </r>
  <r>
    <n v="2402"/>
    <s v="Cupcake Truck Unite"/>
    <s v="Small town, delicious treats, and a mobile truck"/>
    <x v="14"/>
    <x v="401"/>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x v="36"/>
    <x v="117"/>
    <x v="2"/>
    <x v="0"/>
    <s v="USD"/>
    <n v="1451782607"/>
    <n v="1449190607"/>
    <b v="0"/>
    <n v="0"/>
    <b v="0"/>
    <s v="food/food trucks"/>
    <n v="0"/>
    <e v="#DIV/0!"/>
    <x v="7"/>
    <x v="19"/>
  </r>
  <r>
    <n v="2405"/>
    <s v="JoyShtick Food Truck"/>
    <s v="We are the first gaming-themed food truck, bringing gourmet pub fare to the Jacksonville area."/>
    <x v="10"/>
    <x v="1673"/>
    <x v="2"/>
    <x v="0"/>
    <s v="USD"/>
    <n v="1472911375"/>
    <n v="1471096975"/>
    <b v="0"/>
    <n v="20"/>
    <b v="0"/>
    <s v="food/food trucks"/>
    <n v="22.52"/>
    <n v="56.3"/>
    <x v="7"/>
    <x v="19"/>
  </r>
  <r>
    <n v="2406"/>
    <s v="Arnold's Happy Days Food Truck"/>
    <s v="Be a part of something BIG, support us in opening the best burger truck in Tacoma! ~ &quot;So I donâ€™t have to dream alone!&quot;"/>
    <x v="53"/>
    <x v="1674"/>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x v="29"/>
    <x v="1675"/>
    <x v="2"/>
    <x v="0"/>
    <s v="USD"/>
    <n v="1428732000"/>
    <n v="1426772928"/>
    <b v="0"/>
    <n v="33"/>
    <b v="0"/>
    <s v="food/food trucks"/>
    <n v="25.259090909090908"/>
    <n v="168.39393939393941"/>
    <x v="7"/>
    <x v="19"/>
  </r>
  <r>
    <n v="2408"/>
    <s v="Sabroso On Wheels"/>
    <s v="A US Army Vet trying to get a Peruvian food truck going! Really good Peruvian food now mobile!"/>
    <x v="36"/>
    <x v="134"/>
    <x v="2"/>
    <x v="0"/>
    <s v="USD"/>
    <n v="1415247757"/>
    <n v="1412652157"/>
    <b v="0"/>
    <n v="2"/>
    <b v="0"/>
    <s v="food/food trucks"/>
    <n v="0.2"/>
    <n v="15"/>
    <x v="7"/>
    <x v="19"/>
  </r>
  <r>
    <n v="2409"/>
    <s v="Johnny's Food Truck a Puerto Rican and BBQ infusion"/>
    <s v="I am looking to start a food truck with an infusion of my Puerto Rican heritage and my love for BBQ."/>
    <x v="31"/>
    <x v="75"/>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x v="36"/>
    <x v="117"/>
    <x v="2"/>
    <x v="2"/>
    <s v="AUD"/>
    <n v="1441619275"/>
    <n v="1439027275"/>
    <b v="0"/>
    <n v="0"/>
    <b v="0"/>
    <s v="food/food trucks"/>
    <n v="0"/>
    <e v="#DIV/0!"/>
    <x v="7"/>
    <x v="19"/>
  </r>
  <r>
    <n v="2411"/>
    <s v="Was ist das"/>
    <s v="I want to create an authentic German food truck to travel all over the US. Spreading amazing German Food to Summer Time Music Festivals"/>
    <x v="31"/>
    <x v="118"/>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n v="0"/>
    <e v="#DIV/0!"/>
    <x v="7"/>
    <x v="19"/>
  </r>
  <r>
    <n v="2413"/>
    <s v="Lone Pine Coffee Brewery"/>
    <s v="Lone Pine Coffee Brewery will be a portable third-wave coffee shop available for wedding receptions and other events!"/>
    <x v="9"/>
    <x v="379"/>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x v="127"/>
    <x v="400"/>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x v="22"/>
    <x v="139"/>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x v="28"/>
    <x v="117"/>
    <x v="2"/>
    <x v="0"/>
    <s v="USD"/>
    <n v="1407705187"/>
    <n v="1405113187"/>
    <b v="0"/>
    <n v="0"/>
    <b v="0"/>
    <s v="food/food trucks"/>
    <n v="0"/>
    <e v="#DIV/0!"/>
    <x v="7"/>
    <x v="19"/>
  </r>
  <r>
    <n v="2418"/>
    <s v="Mexican food truck"/>
    <s v="I want to start my food truck business."/>
    <x v="31"/>
    <x v="139"/>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x v="1676"/>
    <x v="2"/>
    <x v="0"/>
    <s v="USD"/>
    <n v="1415583695"/>
    <n v="1410396095"/>
    <b v="0"/>
    <n v="36"/>
    <b v="0"/>
    <s v="food/food trucks"/>
    <n v="14.825133372851216"/>
    <n v="69.472222222222229"/>
    <x v="7"/>
    <x v="19"/>
  </r>
  <r>
    <n v="2421"/>
    <s v="hot dog cart"/>
    <s v="help me start Merrill's first hot dog cart in this empty lot"/>
    <x v="12"/>
    <x v="116"/>
    <x v="2"/>
    <x v="0"/>
    <s v="USD"/>
    <n v="1424536196"/>
    <n v="1421944196"/>
    <b v="0"/>
    <n v="1"/>
    <b v="0"/>
    <s v="food/food trucks"/>
    <n v="1.6666666666666666E-2"/>
    <n v="1"/>
    <x v="7"/>
    <x v="19"/>
  </r>
  <r>
    <n v="2422"/>
    <s v="Help starting a family owned food truck"/>
    <s v="Family owned business serving BBQ and seafood to the public"/>
    <x v="2"/>
    <x v="116"/>
    <x v="2"/>
    <x v="0"/>
    <s v="USD"/>
    <n v="1426091036"/>
    <n v="1423502636"/>
    <b v="0"/>
    <n v="1"/>
    <b v="0"/>
    <s v="food/food trucks"/>
    <n v="0.2"/>
    <n v="1"/>
    <x v="7"/>
    <x v="19"/>
  </r>
  <r>
    <n v="2423"/>
    <s v="FBTR BBQ"/>
    <s v="FBTR is a Texas-style, North Carolina based, homemade BBQ company looking to bring good meat to the masses."/>
    <x v="127"/>
    <x v="138"/>
    <x v="2"/>
    <x v="0"/>
    <s v="USD"/>
    <n v="1420044890"/>
    <n v="1417452890"/>
    <b v="0"/>
    <n v="1"/>
    <b v="0"/>
    <s v="food/food trucks"/>
    <n v="1.3333333333333334E-2"/>
    <n v="8"/>
    <x v="7"/>
    <x v="19"/>
  </r>
  <r>
    <n v="2424"/>
    <s v="Lily and Memphs"/>
    <s v="Great and creative food from the heart in the form of a sweet food truck!"/>
    <x v="31"/>
    <x v="622"/>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x v="8"/>
    <x v="116"/>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x v="22"/>
    <x v="117"/>
    <x v="2"/>
    <x v="0"/>
    <s v="USD"/>
    <n v="1439006692"/>
    <n v="1433822692"/>
    <b v="0"/>
    <n v="0"/>
    <b v="0"/>
    <s v="food/food trucks"/>
    <n v="0"/>
    <e v="#DIV/0!"/>
    <x v="7"/>
    <x v="19"/>
  </r>
  <r>
    <n v="2427"/>
    <s v="Wraps in a snap. Fast lunch with a gourmet punch!"/>
    <s v="Fast and simple lunches for those on the go.  All (lunch) deals $10 or less."/>
    <x v="63"/>
    <x v="116"/>
    <x v="2"/>
    <x v="0"/>
    <s v="USD"/>
    <n v="1458715133"/>
    <n v="1455262733"/>
    <b v="0"/>
    <n v="1"/>
    <b v="0"/>
    <s v="food/food trucks"/>
    <n v="2E-3"/>
    <n v="1"/>
    <x v="7"/>
    <x v="19"/>
  </r>
  <r>
    <n v="2428"/>
    <s v="Premium Burgers"/>
    <s v="From Moo 2 You! We want to offer premium burgers to a taco flooded environment."/>
    <x v="19"/>
    <x v="116"/>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x v="9"/>
    <x v="577"/>
    <x v="2"/>
    <x v="0"/>
    <s v="USD"/>
    <n v="1455246504"/>
    <n v="1452654504"/>
    <b v="0"/>
    <n v="2"/>
    <b v="0"/>
    <s v="food/food trucks"/>
    <n v="0.70000000000000007"/>
    <n v="10.5"/>
    <x v="7"/>
    <x v="19"/>
  </r>
  <r>
    <n v="2431"/>
    <s v="Murphy's good eatin'"/>
    <s v="Go to Colorado and run a food truck with homemade food of all kinds."/>
    <x v="57"/>
    <x v="369"/>
    <x v="2"/>
    <x v="0"/>
    <s v="USD"/>
    <n v="1467080613"/>
    <n v="1461896613"/>
    <b v="0"/>
    <n v="2"/>
    <b v="0"/>
    <s v="food/food trucks"/>
    <n v="2E-3"/>
    <n v="1"/>
    <x v="7"/>
    <x v="19"/>
  </r>
  <r>
    <n v="2432"/>
    <s v="funding for bbq trailer"/>
    <s v="Looking to start competition cooking and need start-up help.  Offering brisket tasting to all contributors."/>
    <x v="32"/>
    <x v="369"/>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x v="3"/>
    <x v="117"/>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x v="375"/>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n v="3.8461538461538464E-2"/>
    <n v="22.5"/>
    <x v="7"/>
    <x v="19"/>
  </r>
  <r>
    <n v="2437"/>
    <s v="Cuppa Gumbos"/>
    <s v="Homemade Gumbo, Stews and Curry to be served hot and fresh everyday at any festival or concert we can attend."/>
    <x v="6"/>
    <x v="117"/>
    <x v="2"/>
    <x v="0"/>
    <s v="USD"/>
    <n v="1426615200"/>
    <n v="1422400188"/>
    <b v="0"/>
    <n v="0"/>
    <b v="0"/>
    <s v="food/food trucks"/>
    <n v="0"/>
    <e v="#DIV/0!"/>
    <x v="7"/>
    <x v="19"/>
  </r>
  <r>
    <n v="2438"/>
    <s v="FOOD|Art"/>
    <s v="I'm starting a catering and food truck business of southern comfort food. My FOOD is my Art!  _x000a_Thanks for you help!"/>
    <x v="36"/>
    <x v="155"/>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x v="3"/>
    <x v="117"/>
    <x v="2"/>
    <x v="0"/>
    <s v="USD"/>
    <n v="1445197129"/>
    <n v="1442605129"/>
    <b v="0"/>
    <n v="0"/>
    <b v="0"/>
    <s v="food/food trucks"/>
    <n v="0"/>
    <e v="#DIV/0!"/>
    <x v="7"/>
    <x v="19"/>
  </r>
  <r>
    <n v="2440"/>
    <s v="The first green Food Truck in Phnom Penh"/>
    <s v="Starting a entire clean energy food truck and set a new standard for Cambodia"/>
    <x v="10"/>
    <x v="115"/>
    <x v="2"/>
    <x v="18"/>
    <s v="EUR"/>
    <n v="1455399313"/>
    <n v="1452807313"/>
    <b v="0"/>
    <n v="2"/>
    <b v="0"/>
    <s v="food/food trucks"/>
    <n v="0.2"/>
    <n v="5"/>
    <x v="7"/>
    <x v="19"/>
  </r>
  <r>
    <n v="2441"/>
    <s v="Bring Alchemy Pops to the People!"/>
    <s v="YOU can help Alchemy Pops POP up on a street near you!"/>
    <x v="51"/>
    <x v="1678"/>
    <x v="0"/>
    <x v="0"/>
    <s v="USD"/>
    <n v="1437627540"/>
    <n v="1435806054"/>
    <b v="0"/>
    <n v="109"/>
    <b v="1"/>
    <s v="food/small batch"/>
    <n v="107.88"/>
    <n v="74.22935779816514"/>
    <x v="7"/>
    <x v="33"/>
  </r>
  <r>
    <n v="2442"/>
    <s v="Young Mountain Tea: A New White Tea from India's Himalayas"/>
    <s v="The first tea from a new sustainable tea region in India's young, rising Himalayas."/>
    <x v="95"/>
    <x v="1679"/>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x v="9"/>
    <x v="1681"/>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x v="1684"/>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x v="1685"/>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x v="1686"/>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x v="1687"/>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x v="1689"/>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x v="1690"/>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x v="1691"/>
    <x v="0"/>
    <x v="0"/>
    <s v="USD"/>
    <n v="1461177950"/>
    <n v="1458758750"/>
    <b v="0"/>
    <n v="16"/>
    <b v="1"/>
    <s v="food/small batch"/>
    <n v="182"/>
    <n v="34.125"/>
    <x v="7"/>
    <x v="33"/>
  </r>
  <r>
    <n v="2456"/>
    <s v="Beef Sticks to Chomp On!!"/>
    <s v="These beef sticks will make your taste buds dance with happiness. Plus they are healthier than most available today!"/>
    <x v="15"/>
    <x v="1692"/>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x v="165"/>
    <x v="1693"/>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x v="1603"/>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x v="1695"/>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x v="51"/>
    <x v="1696"/>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n v="110.70833333333334"/>
    <n v="28.880434782608695"/>
    <x v="4"/>
    <x v="14"/>
  </r>
  <r>
    <n v="2463"/>
    <s v="Emma Ate the Lion &quot;Songs Two Count Too&quot;"/>
    <s v="Emma Ate The Lion's debut full length album"/>
    <x v="13"/>
    <x v="66"/>
    <x v="0"/>
    <x v="0"/>
    <s v="USD"/>
    <n v="1366138800"/>
    <n v="1362710425"/>
    <b v="0"/>
    <n v="75"/>
    <b v="1"/>
    <s v="music/indie rock"/>
    <n v="116.25000000000001"/>
    <n v="31"/>
    <x v="4"/>
    <x v="14"/>
  </r>
  <r>
    <n v="2464"/>
    <s v="The Enemy Feathers NEW EP"/>
    <s v="The Enemy Feathers are passing the proverbial hat to see if we can raise enough money to complete Our NEW EP"/>
    <x v="13"/>
    <x v="580"/>
    <x v="0"/>
    <x v="5"/>
    <s v="CAD"/>
    <n v="1443641340"/>
    <n v="1441143397"/>
    <b v="0"/>
    <n v="43"/>
    <b v="1"/>
    <s v="music/indie rock"/>
    <n v="111.1"/>
    <n v="51.674418604651166"/>
    <x v="4"/>
    <x v="14"/>
  </r>
  <r>
    <n v="2465"/>
    <s v="The Lion Oh My - Our first full length release"/>
    <s v="An indie band from Spokane, WA looking to master and package their first full length album."/>
    <x v="176"/>
    <x v="1698"/>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x v="911"/>
    <x v="0"/>
    <x v="0"/>
    <s v="USD"/>
    <n v="1368066453"/>
    <n v="1365474453"/>
    <b v="0"/>
    <n v="52"/>
    <b v="1"/>
    <s v="music/indie rock"/>
    <n v="100"/>
    <n v="48.07692307692308"/>
    <x v="4"/>
    <x v="14"/>
  </r>
  <r>
    <n v="2467"/>
    <s v="Nature Boy Explorer EP"/>
    <s v="We've finished our first EP and we're taking it on the road in three weeks! Help us fund manufacturing?"/>
    <x v="28"/>
    <x v="1699"/>
    <x v="0"/>
    <x v="0"/>
    <s v="USD"/>
    <n v="1336669200"/>
    <n v="1335473931"/>
    <b v="0"/>
    <n v="43"/>
    <b v="1"/>
    <s v="music/indie rock"/>
    <n v="118.5"/>
    <n v="27.558139534883722"/>
    <x v="4"/>
    <x v="14"/>
  </r>
  <r>
    <n v="2468"/>
    <s v="New &quot;Jesse Denaro&quot; Album!"/>
    <s v="Please donate, support &amp; share this project so that I may be able to record my new EP this fall!"/>
    <x v="13"/>
    <x v="1700"/>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x v="1702"/>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x v="41"/>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x v="30"/>
    <x v="1705"/>
    <x v="0"/>
    <x v="0"/>
    <s v="USD"/>
    <n v="1278799200"/>
    <n v="1273647255"/>
    <b v="0"/>
    <n v="81"/>
    <b v="1"/>
    <s v="music/indie rock"/>
    <n v="104.71999999999998"/>
    <n v="32.320987654320987"/>
    <x v="4"/>
    <x v="14"/>
  </r>
  <r>
    <n v="2476"/>
    <s v="Arts &amp; Crafts"/>
    <s v="Eleven songs, the accumulation of several memorable occurrences in a sleepy town; stories of fiction &amp; fact."/>
    <x v="50"/>
    <x v="1706"/>
    <x v="0"/>
    <x v="0"/>
    <s v="USD"/>
    <n v="1415004770"/>
    <n v="1412149970"/>
    <b v="0"/>
    <n v="55"/>
    <b v="1"/>
    <s v="music/indie rock"/>
    <n v="105.02249999999999"/>
    <n v="61.103999999999999"/>
    <x v="4"/>
    <x v="14"/>
  </r>
  <r>
    <n v="2477"/>
    <s v="Debut Album"/>
    <s v="Releasing my first album in August, and I need your help in order to get it done!"/>
    <x v="47"/>
    <x v="1707"/>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n v="127.49999999999999"/>
    <n v="129.1139240506329"/>
    <x v="4"/>
    <x v="14"/>
  </r>
  <r>
    <n v="2479"/>
    <s v="FUEL FAKE NATIVES"/>
    <s v="Fake Natives is headed on tour this summer. Help them fill their tank with fossil fuels."/>
    <x v="43"/>
    <x v="1709"/>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x v="13"/>
    <x v="41"/>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x v="23"/>
    <x v="1710"/>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x v="28"/>
    <x v="1099"/>
    <x v="0"/>
    <x v="0"/>
    <s v="USD"/>
    <n v="1312224383"/>
    <n v="1308336383"/>
    <b v="0"/>
    <n v="25"/>
    <b v="1"/>
    <s v="music/indie rock"/>
    <n v="100.1"/>
    <n v="40.04"/>
    <x v="4"/>
    <x v="14"/>
  </r>
  <r>
    <n v="2483"/>
    <s v="Intangible Animal's &quot;Oh The Humanity&quot; Tour"/>
    <s v="Send Intangible Animal on our first West Coast Tour!!! The fate of the world rests in your hands."/>
    <x v="184"/>
    <x v="171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x v="318"/>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x v="15"/>
    <x v="1714"/>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x v="1715"/>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x v="2"/>
    <x v="1493"/>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x v="2"/>
    <x v="1717"/>
    <x v="0"/>
    <x v="0"/>
    <s v="USD"/>
    <n v="1295142660"/>
    <n v="1293739714"/>
    <b v="0"/>
    <n v="10"/>
    <b v="1"/>
    <s v="music/indie rock"/>
    <n v="103.2"/>
    <n v="51.6"/>
    <x v="4"/>
    <x v="14"/>
  </r>
  <r>
    <n v="2492"/>
    <s v="SUPER NICE EP 2012"/>
    <s v="We're a band from Hawaii trying to produce our first EP and we need help!"/>
    <x v="20"/>
    <x v="661"/>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x v="1718"/>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x v="1719"/>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x v="44"/>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x v="1722"/>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x v="23"/>
    <x v="1723"/>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x v="20"/>
    <x v="1724"/>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x v="74"/>
    <x v="172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x v="3"/>
    <x v="117"/>
    <x v="2"/>
    <x v="0"/>
    <s v="USD"/>
    <n v="1465333560"/>
    <n v="1462743308"/>
    <b v="0"/>
    <n v="0"/>
    <b v="0"/>
    <s v="food/restaurants"/>
    <n v="0"/>
    <e v="#DIV/0!"/>
    <x v="7"/>
    <x v="34"/>
  </r>
  <r>
    <n v="2504"/>
    <s v="Halal Restaurant and Internet Cafe"/>
    <s v="Halal Restaurant and Internet Cafe 20 percent of profits will go to building masjids."/>
    <x v="19"/>
    <x v="117"/>
    <x v="2"/>
    <x v="0"/>
    <s v="USD"/>
    <n v="1416014534"/>
    <n v="1413418934"/>
    <b v="0"/>
    <n v="0"/>
    <b v="0"/>
    <s v="food/restaurants"/>
    <n v="0"/>
    <e v="#DIV/0!"/>
    <x v="7"/>
    <x v="34"/>
  </r>
  <r>
    <n v="2505"/>
    <s v="PASTATUTION"/>
    <s v="PASTATUTION- The act or practice of engaging in Pasta Making for money.  _x000a__x000a_Help us get the Arcobaleno Pasta Extruder!"/>
    <x v="39"/>
    <x v="117"/>
    <x v="2"/>
    <x v="0"/>
    <s v="USD"/>
    <n v="1426292416"/>
    <n v="1423704016"/>
    <b v="0"/>
    <n v="0"/>
    <b v="0"/>
    <s v="food/restaurants"/>
    <n v="0"/>
    <e v="#DIV/0!"/>
    <x v="7"/>
    <x v="34"/>
  </r>
  <r>
    <n v="2506"/>
    <s v="Bowlz Cafe, Hull"/>
    <s v="Love cereal as much as we do? Then we need your help! We are opening a worldwide cereal cafe, serving the best in imported cereals!"/>
    <x v="10"/>
    <x v="134"/>
    <x v="2"/>
    <x v="1"/>
    <s v="GBP"/>
    <n v="1443906000"/>
    <n v="1441955269"/>
    <b v="0"/>
    <n v="2"/>
    <b v="0"/>
    <s v="food/restaurants"/>
    <n v="0.6"/>
    <n v="15"/>
    <x v="7"/>
    <x v="34"/>
  </r>
  <r>
    <n v="2507"/>
    <s v="Help Cafe Talavera get a New Kitchen!"/>
    <s v="Unique dishes for a unique city!."/>
    <x v="350"/>
    <x v="117"/>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x v="117"/>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x v="75"/>
    <x v="325"/>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n v="0.15"/>
    <n v="37.5"/>
    <x v="7"/>
    <x v="34"/>
  </r>
  <r>
    <n v="2511"/>
    <s v="loluli's"/>
    <s v="Fresh Fast Food. A bbq ramen bar thats healthy, tasty and made to order right in front of your eyes....... From flame to bowl"/>
    <x v="57"/>
    <x v="117"/>
    <x v="2"/>
    <x v="1"/>
    <s v="GBP"/>
    <n v="1454323413"/>
    <n v="1451731413"/>
    <b v="0"/>
    <n v="0"/>
    <b v="0"/>
    <s v="food/restaurants"/>
    <n v="0"/>
    <e v="#DIV/0!"/>
    <x v="7"/>
    <x v="34"/>
  </r>
  <r>
    <n v="2512"/>
    <s v="Somethin' Tasty"/>
    <s v="Somethin' Tasty is a unique coffee, pastry &amp; retail store. We consign from all local sources: pottery, glass &amp; art."/>
    <x v="146"/>
    <x v="117"/>
    <x v="2"/>
    <x v="0"/>
    <s v="USD"/>
    <n v="1418504561"/>
    <n v="1417208561"/>
    <b v="0"/>
    <n v="0"/>
    <b v="0"/>
    <s v="food/restaurants"/>
    <n v="0"/>
    <e v="#DIV/0!"/>
    <x v="7"/>
    <x v="34"/>
  </r>
  <r>
    <n v="2513"/>
    <s v="Yahu Restaurants"/>
    <s v="Wir wollen einen Ort erschaffen an dem man sich wohlfÃ¼hlen kann, ein Ort an dem die Gedanken frei sind und man das Essen genieÃŸen kann."/>
    <x v="237"/>
    <x v="117"/>
    <x v="2"/>
    <x v="12"/>
    <s v="EUR"/>
    <n v="1488067789"/>
    <n v="1482883789"/>
    <b v="0"/>
    <n v="0"/>
    <b v="0"/>
    <s v="food/restaurants"/>
    <n v="0"/>
    <e v="#DIV/0!"/>
    <x v="7"/>
    <x v="34"/>
  </r>
  <r>
    <n v="2514"/>
    <s v="Lunch For Tots"/>
    <s v="My little cafe has been challenged to provide healthy, fun lunches to kids at a Montessori School. Local/organic as much as possible."/>
    <x v="14"/>
    <x v="852"/>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x v="29"/>
    <x v="117"/>
    <x v="2"/>
    <x v="0"/>
    <s v="USD"/>
    <n v="1417279252"/>
    <n v="1414683652"/>
    <b v="0"/>
    <n v="0"/>
    <b v="0"/>
    <s v="food/restaurants"/>
    <n v="0"/>
    <e v="#DIV/0!"/>
    <x v="7"/>
    <x v="34"/>
  </r>
  <r>
    <n v="2517"/>
    <s v="The Canteen"/>
    <s v="KICK START US! Chef-driven dining experience offering a multi-course tasteful and playful menu that hems in familiar seasonal comfort."/>
    <x v="102"/>
    <x v="1728"/>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x v="10"/>
    <x v="117"/>
    <x v="2"/>
    <x v="0"/>
    <s v="USD"/>
    <n v="1415899228"/>
    <n v="1413303628"/>
    <b v="0"/>
    <n v="0"/>
    <b v="0"/>
    <s v="food/restaurants"/>
    <n v="0"/>
    <e v="#DIV/0!"/>
    <x v="7"/>
    <x v="34"/>
  </r>
  <r>
    <n v="2519"/>
    <s v="Kelli's Kitchen"/>
    <s v="Better than your mom's, better than Cracker Barrel, only at Kelli's Kitchen (all from scratch)."/>
    <x v="60"/>
    <x v="654"/>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x v="57"/>
    <x v="117"/>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x v="42"/>
    <x v="1730"/>
    <x v="0"/>
    <x v="0"/>
    <s v="USD"/>
    <n v="1416270292"/>
    <n v="1413674692"/>
    <b v="0"/>
    <n v="26"/>
    <b v="1"/>
    <s v="music/classical music"/>
    <n v="156.44444444444446"/>
    <n v="54.153846153846153"/>
    <x v="4"/>
    <x v="35"/>
  </r>
  <r>
    <n v="2524"/>
    <s v="Les Bostonades' First CD"/>
    <s v="We're bringing some of our favorite music from the past 10 years to disc for the first time ever."/>
    <x v="51"/>
    <x v="1731"/>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x v="6"/>
    <x v="1732"/>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x v="1733"/>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x v="1734"/>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x v="23"/>
    <x v="1735"/>
    <x v="0"/>
    <x v="1"/>
    <s v="GBP"/>
    <n v="1440068400"/>
    <n v="1438459303"/>
    <b v="0"/>
    <n v="81"/>
    <b v="1"/>
    <s v="music/classical music"/>
    <n v="107.24974999999999"/>
    <n v="52.962839506172834"/>
    <x v="4"/>
    <x v="35"/>
  </r>
  <r>
    <n v="2529"/>
    <s v="UrbanArias is DC's Contemporary Opera Company"/>
    <s v="Opera. Short. New."/>
    <x v="12"/>
    <x v="1736"/>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x v="37"/>
    <x v="1733"/>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n v="105"/>
    <n v="150"/>
    <x v="4"/>
    <x v="35"/>
  </r>
  <r>
    <n v="2535"/>
    <s v="Mark Hayes Requiem Recording"/>
    <s v="Mark Hayes: Requiem Recording"/>
    <x v="22"/>
    <x v="1741"/>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n v="110.00000000000001"/>
    <n v="100"/>
    <x v="4"/>
    <x v="35"/>
  </r>
  <r>
    <n v="2538"/>
    <s v="Me, Myself and Albinoni"/>
    <s v="I will record 2 of Tomaso Albinoni's concertos for 2 oboes playing both parts myself."/>
    <x v="102"/>
    <x v="1743"/>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x v="3"/>
    <x v="1744"/>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x v="30"/>
    <x v="174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x v="176"/>
    <x v="1747"/>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n v="156.4"/>
    <n v="30.076923076923077"/>
    <x v="4"/>
    <x v="35"/>
  </r>
  <r>
    <n v="2544"/>
    <s v="Singing City Children's Choir"/>
    <s v="Bringing choral music and performance opportunities to under-served youth in West Philadelphia"/>
    <x v="10"/>
    <x v="1749"/>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x v="8"/>
    <x v="1751"/>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x v="175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x v="1516"/>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x v="9"/>
    <x v="1756"/>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n v="105.50335570469798"/>
    <n v="23.117647058823529"/>
    <x v="4"/>
    <x v="35"/>
  </r>
  <r>
    <n v="2557"/>
    <s v="European Tour"/>
    <s v="Raising money for our concert tour of Switzerland and Germany in June/July 2014"/>
    <x v="42"/>
    <x v="1761"/>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x v="21"/>
    <x v="1762"/>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x v="1763"/>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x v="1764"/>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x v="57"/>
    <x v="117"/>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n v="0.75"/>
    <n v="25"/>
    <x v="7"/>
    <x v="19"/>
  </r>
  <r>
    <n v="2563"/>
    <s v="Phoenix Pearl Boba Tea Truck (Canceled)"/>
    <s v="Michigan based bubble tea and specialty ice cream food truck"/>
    <x v="22"/>
    <x v="117"/>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x v="79"/>
    <x v="117"/>
    <x v="1"/>
    <x v="5"/>
    <s v="CAD"/>
    <n v="1406854699"/>
    <n v="1404262699"/>
    <b v="0"/>
    <n v="0"/>
    <b v="0"/>
    <s v="food/food trucks"/>
    <n v="0"/>
    <e v="#DIV/0!"/>
    <x v="7"/>
    <x v="19"/>
  </r>
  <r>
    <n v="2565"/>
    <s v="The Sketchy Pelican (Canceled)"/>
    <s v="The Sketchy Pelican. Is my vision to bring raw, honest, soulful, creative, thoght provoking cuisine to food truck form"/>
    <x v="3"/>
    <x v="173"/>
    <x v="1"/>
    <x v="0"/>
    <s v="USD"/>
    <n v="1462827000"/>
    <n v="1457710589"/>
    <b v="0"/>
    <n v="1"/>
    <b v="0"/>
    <s v="food/food trucks"/>
    <n v="1"/>
    <n v="100"/>
    <x v="7"/>
    <x v="19"/>
  </r>
  <r>
    <n v="2566"/>
    <s v="Mamma B's Pizza Get's Rolling (Canceled)"/>
    <s v="You can skip the hotdog cart and enjoy fresh, hot, delicious, handmade pizza when Mamma B's takes her show on the road!"/>
    <x v="19"/>
    <x v="117"/>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x v="678"/>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n v="0.5"/>
    <n v="50"/>
    <x v="7"/>
    <x v="19"/>
  </r>
  <r>
    <n v="2569"/>
    <s v="Rochester Needs a Dessert Food Truck (Canceled)"/>
    <s v="With your help, I would be able to get a truck and start the process of getting it ready for the 2016 season."/>
    <x v="115"/>
    <x v="1011"/>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x v="57"/>
    <x v="156"/>
    <x v="1"/>
    <x v="2"/>
    <s v="AUD"/>
    <n v="1463645521"/>
    <n v="1458461521"/>
    <b v="0"/>
    <n v="4"/>
    <b v="0"/>
    <s v="food/food trucks"/>
    <n v="0.25"/>
    <n v="62.5"/>
    <x v="7"/>
    <x v="19"/>
  </r>
  <r>
    <n v="2572"/>
    <s v="A Dream of Naughty Nachos (Canceled)"/>
    <s v="Mesquite smoked brisket nachos, food truck style, with homemade salsa to make your taste buds dance."/>
    <x v="11"/>
    <x v="117"/>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x v="117"/>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x v="117"/>
    <x v="1"/>
    <x v="0"/>
    <s v="USD"/>
    <n v="1463600945"/>
    <n v="1461786545"/>
    <b v="0"/>
    <n v="0"/>
    <b v="0"/>
    <s v="food/food trucks"/>
    <n v="0"/>
    <e v="#DIV/0!"/>
    <x v="7"/>
    <x v="19"/>
  </r>
  <r>
    <n v="2575"/>
    <s v="Vdub dogs (Canceled)"/>
    <s v="Hello everyone, Iv'e decided to put my love for old Volkswagen buses and my love for cooking together! Support vdub dogs hot dog bus!"/>
    <x v="94"/>
    <x v="117"/>
    <x v="1"/>
    <x v="0"/>
    <s v="USD"/>
    <n v="1421030194"/>
    <n v="1418438194"/>
    <b v="0"/>
    <n v="0"/>
    <b v="0"/>
    <s v="food/food trucks"/>
    <n v="0"/>
    <e v="#DIV/0!"/>
    <x v="7"/>
    <x v="19"/>
  </r>
  <r>
    <n v="2576"/>
    <s v="2 Go Fast Food (Canceled)"/>
    <s v="A New Twist with an American and Philippine fast food Mobile Trailer."/>
    <x v="3"/>
    <x v="117"/>
    <x v="1"/>
    <x v="0"/>
    <s v="USD"/>
    <n v="1428707647"/>
    <n v="1424823247"/>
    <b v="0"/>
    <n v="0"/>
    <b v="0"/>
    <s v="food/food trucks"/>
    <n v="0"/>
    <e v="#DIV/0!"/>
    <x v="7"/>
    <x v="19"/>
  </r>
  <r>
    <n v="2577"/>
    <s v="Fruity Cakes (Canceled)"/>
    <s v="This is not your average cake, it's fruit with yogurt fruit dip icing and fruit toppings! Great for events, parties, weddings and more!"/>
    <x v="36"/>
    <x v="117"/>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x v="1766"/>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x v="0"/>
    <x v="152"/>
    <x v="1"/>
    <x v="0"/>
    <s v="USD"/>
    <n v="1431745200"/>
    <n v="1429170603"/>
    <b v="0"/>
    <n v="2"/>
    <b v="0"/>
    <s v="food/food trucks"/>
    <n v="0.6"/>
    <n v="25.5"/>
    <x v="7"/>
    <x v="19"/>
  </r>
  <r>
    <n v="2581"/>
    <s v="A Flying Sausage Food Truck"/>
    <s v="Creating a Food Truck to bring gourmet sausage sliders to Jacksonville, FL for breakfast, lunch, and special events."/>
    <x v="10"/>
    <x v="798"/>
    <x v="2"/>
    <x v="0"/>
    <s v="USD"/>
    <n v="1447689898"/>
    <n v="1445094298"/>
    <b v="0"/>
    <n v="11"/>
    <b v="0"/>
    <s v="food/food trucks"/>
    <n v="10.6"/>
    <n v="48.18181818181818"/>
    <x v="7"/>
    <x v="19"/>
  </r>
  <r>
    <n v="2582"/>
    <s v="Drunken Wings"/>
    <s v="The place where chicken meets liquor for the first time!"/>
    <x v="161"/>
    <x v="116"/>
    <x v="2"/>
    <x v="0"/>
    <s v="USD"/>
    <n v="1477784634"/>
    <n v="1475192634"/>
    <b v="0"/>
    <n v="1"/>
    <b v="0"/>
    <s v="food/food trucks"/>
    <n v="1.1111111111111111E-3"/>
    <n v="1"/>
    <x v="7"/>
    <x v="19"/>
  </r>
  <r>
    <n v="2583"/>
    <s v="Crazy Daisy Food Truck"/>
    <s v="Crazy Daisy will become the newest member of the food truck distributors in Kansas City, Missouri."/>
    <x v="28"/>
    <x v="139"/>
    <x v="2"/>
    <x v="0"/>
    <s v="USD"/>
    <n v="1426526880"/>
    <n v="1421346480"/>
    <b v="0"/>
    <n v="5"/>
    <b v="0"/>
    <s v="food/food trucks"/>
    <n v="0.5"/>
    <n v="1"/>
    <x v="7"/>
    <x v="19"/>
  </r>
  <r>
    <n v="2584"/>
    <s v="Culinary Arts Food Truck Style"/>
    <s v="Bringing quality food to the masses using local premium ingredients, but at a food truck price!"/>
    <x v="3"/>
    <x v="117"/>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x v="155"/>
    <x v="2"/>
    <x v="0"/>
    <s v="USD"/>
    <n v="1404601632"/>
    <n v="1402009632"/>
    <b v="0"/>
    <n v="1"/>
    <b v="0"/>
    <s v="food/food trucks"/>
    <n v="0.16666666666666669"/>
    <n v="50"/>
    <x v="7"/>
    <x v="19"/>
  </r>
  <r>
    <n v="2586"/>
    <s v="Inspire Healthy Eating"/>
    <s v="I would like to bring fresh salad and food to the streets of London at a reasonable price."/>
    <x v="9"/>
    <x v="139"/>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x v="63"/>
    <x v="1272"/>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x v="63"/>
    <x v="139"/>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n v="0"/>
    <e v="#DIV/0!"/>
    <x v="7"/>
    <x v="19"/>
  </r>
  <r>
    <n v="2591"/>
    <s v="patent pending"/>
    <s v="Hi everyone I am a 26 year old single mom trying to start her own food business! I need to first afford the patent to reveal more!"/>
    <x v="15"/>
    <x v="375"/>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x v="11"/>
    <x v="155"/>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x v="3"/>
    <x v="117"/>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x v="116"/>
    <x v="2"/>
    <x v="0"/>
    <s v="USD"/>
    <n v="1407453228"/>
    <n v="1404861228"/>
    <b v="0"/>
    <n v="1"/>
    <b v="0"/>
    <s v="food/food trucks"/>
    <n v="1.25E-3"/>
    <n v="1"/>
    <x v="7"/>
    <x v="19"/>
  </r>
  <r>
    <n v="2595"/>
    <s v="Food Truck for Little Fox Bakery"/>
    <s v="Looking to put the best baked goods in Bowling Green on wheels"/>
    <x v="36"/>
    <x v="1767"/>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x v="19"/>
    <x v="1768"/>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x v="15"/>
    <x v="1079"/>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x v="9"/>
    <x v="1769"/>
    <x v="2"/>
    <x v="0"/>
    <s v="USD"/>
    <n v="1443039001"/>
    <n v="1440447001"/>
    <b v="0"/>
    <n v="14"/>
    <b v="0"/>
    <s v="food/food trucks"/>
    <n v="39"/>
    <n v="83.571428571428569"/>
    <x v="7"/>
    <x v="19"/>
  </r>
  <r>
    <n v="2599"/>
    <s v="Empty Ramekins Catering Group"/>
    <s v="The Empty Ramekins Catering Group is looking for your help to start up in Miami Florida!!!!"/>
    <x v="354"/>
    <x v="456"/>
    <x v="2"/>
    <x v="0"/>
    <s v="USD"/>
    <n v="1407089147"/>
    <n v="1403201147"/>
    <b v="0"/>
    <n v="5"/>
    <b v="0"/>
    <s v="food/food trucks"/>
    <n v="0.99546510341776351"/>
    <n v="18"/>
    <x v="7"/>
    <x v="19"/>
  </r>
  <r>
    <n v="2600"/>
    <s v="Help Buttz Return From the Ashes"/>
    <s v="On Sunday November 8, 2015 our food truck burned to the ground. Please help us get rebuilt."/>
    <x v="63"/>
    <x v="1505"/>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x v="2"/>
    <x v="1770"/>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x v="14"/>
    <x v="1771"/>
    <x v="0"/>
    <x v="0"/>
    <s v="USD"/>
    <n v="1415827200"/>
    <n v="1412358968"/>
    <b v="1"/>
    <n v="489"/>
    <b v="1"/>
    <s v="technology/space exploration"/>
    <n v="326.0916666666667"/>
    <n v="80.022494887525568"/>
    <x v="2"/>
    <x v="36"/>
  </r>
  <r>
    <n v="2603"/>
    <s v="Manned Mock Mars Mission"/>
    <s v="I will be building a mock space station and simulate living on Mars for two weeks."/>
    <x v="257"/>
    <x v="702"/>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x v="1772"/>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x v="34"/>
    <x v="1774"/>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x v="1776"/>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x v="355"/>
    <x v="1778"/>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x v="1781"/>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x v="1784"/>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n v="877.6"/>
    <n v="27.59748427672956"/>
    <x v="2"/>
    <x v="36"/>
  </r>
  <r>
    <n v="2618"/>
    <s v="SPACE ART FEATURING ASTRONAUTS #WeBelieveInAstronauts"/>
    <s v="LTD ED COLLECTIBLE SPACE ART FEAT. ASTRONAUTS"/>
    <x v="36"/>
    <x v="1786"/>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x v="13"/>
    <x v="1791"/>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x v="1794"/>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n v="646.66666666666663"/>
    <n v="21.555555555555557"/>
    <x v="2"/>
    <x v="36"/>
  </r>
  <r>
    <n v="2628"/>
    <s v="Pie In Space!"/>
    <s v="A high school freshman is sending pie into space and you can be a part of it.  GO SCIENCE!!!"/>
    <x v="357"/>
    <x v="179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x v="10"/>
    <x v="179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x v="1799"/>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x v="1800"/>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x v="180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x v="359"/>
    <x v="1802"/>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n v="187.3"/>
    <n v="37.46"/>
    <x v="2"/>
    <x v="36"/>
  </r>
  <r>
    <n v="2637"/>
    <s v="SPEED OF LIGHT: Biggest Mystery of the Universe"/>
    <s v="Help us collect the data to solve the mystery of the century: Is light slowing down?"/>
    <x v="2"/>
    <x v="1805"/>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x v="360"/>
    <x v="1806"/>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x v="1807"/>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x v="9"/>
    <x v="1808"/>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x v="493"/>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n v="0.88333333333333341"/>
    <n v="17.666666666666668"/>
    <x v="2"/>
    <x v="36"/>
  </r>
  <r>
    <n v="2649"/>
    <s v="The Mission - Please Check Back Soon (Canceled)"/>
    <s v="They have launched a Kickstarter."/>
    <x v="152"/>
    <x v="1811"/>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x v="362"/>
    <x v="1814"/>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n v="5.1000000000000004E-2"/>
    <n v="8.5"/>
    <x v="2"/>
    <x v="36"/>
  </r>
  <r>
    <n v="2655"/>
    <s v="Balloons (Canceled)"/>
    <s v="Thank you for your support!"/>
    <x v="36"/>
    <x v="181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x v="60"/>
    <x v="1816"/>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n v="9.285714285714286E-2"/>
    <n v="22.75"/>
    <x v="2"/>
    <x v="36"/>
  </r>
  <r>
    <n v="2659"/>
    <s v="test (Canceled)"/>
    <s v="test"/>
    <x v="197"/>
    <x v="1819"/>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x v="1822"/>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x v="1823"/>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n v="110.66666666666667"/>
    <n v="92.222222222222229"/>
    <x v="2"/>
    <x v="37"/>
  </r>
  <r>
    <n v="2668"/>
    <s v="UOttawa Makermobile"/>
    <s v="Creativity on the go! |_x000a_CrÃ©ativitÃ© en mouvement !"/>
    <x v="28"/>
    <x v="1240"/>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x v="3"/>
    <x v="1830"/>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x v="79"/>
    <x v="1831"/>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x v="190"/>
    <x v="1834"/>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x v="330"/>
    <x v="183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x v="364"/>
    <x v="1742"/>
    <x v="2"/>
    <x v="3"/>
    <s v="EUR"/>
    <n v="1443121765"/>
    <n v="1440529765"/>
    <b v="0"/>
    <n v="2"/>
    <b v="0"/>
    <s v="technology/makerspaces"/>
    <n v="1.375E-2"/>
    <n v="550"/>
    <x v="2"/>
    <x v="37"/>
  </r>
  <r>
    <n v="2679"/>
    <s v="DIY Garage"/>
    <s v="A do-it-yourself auto garage in Des Moines, Iowa where people can learn how to work on cars &amp; those who know can share their knowledge."/>
    <x v="79"/>
    <x v="849"/>
    <x v="2"/>
    <x v="0"/>
    <s v="USD"/>
    <n v="1425081694"/>
    <n v="1422489694"/>
    <b v="0"/>
    <n v="3"/>
    <b v="0"/>
    <s v="technology/makerspaces"/>
    <n v="0.33"/>
    <n v="44"/>
    <x v="2"/>
    <x v="37"/>
  </r>
  <r>
    <n v="2680"/>
    <s v="iHeart Pillow"/>
    <s v="iHeartPillow, Connecting loved ones"/>
    <x v="261"/>
    <x v="183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x v="6"/>
    <x v="434"/>
    <x v="2"/>
    <x v="0"/>
    <s v="USD"/>
    <n v="1405027750"/>
    <n v="1402867750"/>
    <b v="0"/>
    <n v="2"/>
    <b v="0"/>
    <s v="food/food trucks"/>
    <n v="0.6875"/>
    <n v="27.5"/>
    <x v="7"/>
    <x v="19"/>
  </r>
  <r>
    <n v="2682"/>
    <s v="Toastie's Gourmet Toast"/>
    <s v="Gourmet Toast is the culinary combination, neigh, perfection of America's most under-utilized snack: Toast."/>
    <x v="12"/>
    <x v="1837"/>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x v="36"/>
    <x v="1275"/>
    <x v="2"/>
    <x v="0"/>
    <s v="USD"/>
    <n v="1425233240"/>
    <n v="1422641240"/>
    <b v="0"/>
    <n v="3"/>
    <b v="0"/>
    <s v="food/food trucks"/>
    <n v="0.24"/>
    <n v="12"/>
    <x v="7"/>
    <x v="19"/>
  </r>
  <r>
    <n v="2684"/>
    <s v="Ain't No Thang..."/>
    <s v="Not all wings are created equal. We believe ours take flight above the rest. Come judge for yourself. To us it Ain't No Thang..."/>
    <x v="54"/>
    <x v="25"/>
    <x v="2"/>
    <x v="0"/>
    <s v="USD"/>
    <n v="1407621425"/>
    <n v="1404165425"/>
    <b v="0"/>
    <n v="4"/>
    <b v="0"/>
    <s v="food/food trucks"/>
    <n v="1.1428571428571428"/>
    <n v="200"/>
    <x v="7"/>
    <x v="19"/>
  </r>
  <r>
    <n v="2685"/>
    <s v="Nana's Home Cooking on Wheels"/>
    <s v="Home cooked meals made by Nana. Indiana's famous tenderloin sandwiches, Nana's homemade cole slaw and so much more."/>
    <x v="63"/>
    <x v="115"/>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n v="0"/>
    <e v="#DIV/0!"/>
    <x v="7"/>
    <x v="19"/>
  </r>
  <r>
    <n v="2687"/>
    <s v="Munch Wagon"/>
    <s v="Your American Pizzas, Wings, Stuffed Gouda Burger, Sweet &amp; Russet Potato Fries served on a food Truck!!"/>
    <x v="36"/>
    <x v="117"/>
    <x v="2"/>
    <x v="0"/>
    <s v="USD"/>
    <n v="1435591318"/>
    <n v="1432999318"/>
    <b v="0"/>
    <n v="0"/>
    <b v="0"/>
    <s v="food/food trucks"/>
    <n v="0"/>
    <e v="#DIV/0!"/>
    <x v="7"/>
    <x v="19"/>
  </r>
  <r>
    <n v="2688"/>
    <s v="Mac N Cheez Food Truck"/>
    <s v="The amazing gourmet Mac N Cheez Food Truck Campaigne!"/>
    <x v="63"/>
    <x v="1838"/>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x v="19"/>
    <x v="116"/>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x v="58"/>
    <x v="1839"/>
    <x v="2"/>
    <x v="0"/>
    <s v="USD"/>
    <n v="1433298676"/>
    <n v="1429410676"/>
    <b v="0"/>
    <n v="118"/>
    <b v="0"/>
    <s v="food/food trucks"/>
    <n v="10.7325"/>
    <n v="72.762711864406782"/>
    <x v="7"/>
    <x v="19"/>
  </r>
  <r>
    <n v="2691"/>
    <s v="Cook"/>
    <s v="A Great New local Food Truck serving up ethnic fusion inspired eats in Ottawa."/>
    <x v="99"/>
    <x v="428"/>
    <x v="2"/>
    <x v="5"/>
    <s v="CAD"/>
    <n v="1431278557"/>
    <n v="1427390557"/>
    <b v="0"/>
    <n v="2"/>
    <b v="0"/>
    <s v="food/food trucks"/>
    <n v="5.3846153846153842E-2"/>
    <n v="17.5"/>
    <x v="7"/>
    <x v="19"/>
  </r>
  <r>
    <n v="2692"/>
    <s v="&quot;Sami j's Food Truck&quot;"/>
    <s v="Our food truck will bring you -_x000a_                       Fast, Fresh, Food -_x000a_                            Throughout the Omaha area"/>
    <x v="8"/>
    <x v="379"/>
    <x v="2"/>
    <x v="0"/>
    <s v="USD"/>
    <n v="1427266860"/>
    <n v="1424678460"/>
    <b v="0"/>
    <n v="1"/>
    <b v="0"/>
    <s v="food/food trucks"/>
    <n v="0.7142857142857143"/>
    <n v="25"/>
    <x v="7"/>
    <x v="19"/>
  </r>
  <r>
    <n v="2693"/>
    <s v="Chili dog"/>
    <s v="I want to start a food truck that specializes in chili cheese dogs, using new kinds of meats, cheeses and toppings you wouldn't imagine"/>
    <x v="10"/>
    <x v="13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n v="3.3333333333333335E-3"/>
    <n v="1"/>
    <x v="7"/>
    <x v="19"/>
  </r>
  <r>
    <n v="2695"/>
    <s v="Fat daddy mac food truck"/>
    <s v="I am creating food magic on the go! Amazing food isn't just for sitdown restaraunts anymore!"/>
    <x v="36"/>
    <x v="1840"/>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x v="127"/>
    <x v="1841"/>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x v="165"/>
    <x v="1842"/>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n v="0.325125"/>
    <n v="13.005000000000001"/>
    <x v="7"/>
    <x v="19"/>
  </r>
  <r>
    <n v="2699"/>
    <s v="my bakery truck"/>
    <s v="Hi, I want make my first bakery. Food truck was great, but I not have a car licence. So, help me to be my dream!"/>
    <x v="365"/>
    <x v="117"/>
    <x v="2"/>
    <x v="5"/>
    <s v="CAD"/>
    <n v="1407533463"/>
    <n v="1404941463"/>
    <b v="0"/>
    <n v="0"/>
    <b v="0"/>
    <s v="food/food trucks"/>
    <n v="0"/>
    <e v="#DIV/0!"/>
    <x v="7"/>
    <x v="19"/>
  </r>
  <r>
    <n v="2700"/>
    <s v="Holly's Hot Stuff"/>
    <s v="I currently own and operate a hot dog cart. I am hoping to purchase a used food truck so I can do business year round!"/>
    <x v="204"/>
    <x v="119"/>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n v="34.410000000000004"/>
    <n v="132.34615384615384"/>
    <x v="1"/>
    <x v="38"/>
  </r>
  <r>
    <n v="2703"/>
    <s v="Bisagra Teatro: Foro Multidisciplinario"/>
    <s v="Â¡Tu nuevo espacio cultural multidisciplinario en el centro de Pachuca, Hidalgo"/>
    <x v="79"/>
    <x v="1845"/>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x v="1288"/>
    <x v="3"/>
    <x v="0"/>
    <s v="USD"/>
    <n v="1491421314"/>
    <n v="1487709714"/>
    <b v="0"/>
    <n v="7"/>
    <b v="0"/>
    <s v="theater/spaces"/>
    <n v="6.0263157894736841"/>
    <n v="163.57142857142858"/>
    <x v="1"/>
    <x v="38"/>
  </r>
  <r>
    <n v="2705"/>
    <s v="Fischer Theatre Marquee"/>
    <s v="Help light the lights at the historic Fischer Theatre in Danville, IL."/>
    <x v="281"/>
    <x v="1846"/>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x v="19"/>
    <x v="1847"/>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x v="6"/>
    <x v="1848"/>
    <x v="0"/>
    <x v="0"/>
    <s v="USD"/>
    <n v="1369637940"/>
    <n v="1367088443"/>
    <b v="1"/>
    <n v="394"/>
    <b v="1"/>
    <s v="theater/spaces"/>
    <n v="350.84462500000001"/>
    <n v="71.237487309644663"/>
    <x v="1"/>
    <x v="38"/>
  </r>
  <r>
    <n v="2708"/>
    <s v="Angel Comedy Club"/>
    <s v="Angel Comedy Club: A permanent home for Londonâ€™s loveliest comedy night - a community comedy club"/>
    <x v="22"/>
    <x v="1849"/>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n v="101.60599999999999"/>
    <n v="164.94480519480518"/>
    <x v="1"/>
    <x v="38"/>
  </r>
  <r>
    <n v="2710"/>
    <s v="House of Yes"/>
    <s v="Building Brooklyn's own creative venue for circus, theater and events of all types."/>
    <x v="127"/>
    <x v="185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x v="366"/>
    <x v="1852"/>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n v="102.24133333333334"/>
    <n v="108.00140845070422"/>
    <x v="1"/>
    <x v="38"/>
  </r>
  <r>
    <n v="2714"/>
    <s v="The Crane Theater"/>
    <s v="The Crane will be the new home for independent theater in Northeast Minneapolis"/>
    <x v="31"/>
    <x v="1855"/>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x v="1856"/>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x v="1858"/>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x v="1859"/>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x v="1860"/>
    <x v="0"/>
    <x v="0"/>
    <s v="USD"/>
    <n v="1460936694"/>
    <n v="1455756294"/>
    <b v="0"/>
    <n v="69"/>
    <b v="1"/>
    <s v="theater/spaces"/>
    <n v="108.83333333333334"/>
    <n v="94.637681159420296"/>
    <x v="1"/>
    <x v="38"/>
  </r>
  <r>
    <n v="2720"/>
    <s v="The Comedy Project"/>
    <s v="An improv, sketch and experimental comedy and cocktail venue in downtown Grand Rapids, Michigan"/>
    <x v="31"/>
    <x v="186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x v="79"/>
    <x v="1866"/>
    <x v="0"/>
    <x v="5"/>
    <s v="CAD"/>
    <n v="1488390735"/>
    <n v="1484070735"/>
    <b v="0"/>
    <n v="113"/>
    <b v="1"/>
    <s v="technology/hardware"/>
    <n v="144.54249999999999"/>
    <n v="511.65486725663715"/>
    <x v="2"/>
    <x v="30"/>
  </r>
  <r>
    <n v="2726"/>
    <s v="Krimston TWO - Dual SIM case for iPhone"/>
    <s v="Krimston TWO: iPhone Dual SIM Case"/>
    <x v="57"/>
    <x v="1867"/>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x v="1868"/>
    <x v="0"/>
    <x v="0"/>
    <s v="USD"/>
    <n v="1438964063"/>
    <n v="1436804063"/>
    <b v="0"/>
    <n v="707"/>
    <b v="1"/>
    <s v="technology/hardware"/>
    <n v="493.21000000000004"/>
    <n v="69.760961810466767"/>
    <x v="2"/>
    <x v="30"/>
  </r>
  <r>
    <n v="2728"/>
    <s v="Multi-Function SSD Shield for the Raspberry Pi 2"/>
    <s v="SSD, WiFi, RTC w/Battery and high power USB all in one shield."/>
    <x v="36"/>
    <x v="1869"/>
    <x v="0"/>
    <x v="0"/>
    <s v="USD"/>
    <n v="1451485434"/>
    <n v="1448461434"/>
    <b v="0"/>
    <n v="392"/>
    <b v="1"/>
    <s v="technology/hardware"/>
    <n v="201.82666666666668"/>
    <n v="77.229591836734699"/>
    <x v="2"/>
    <x v="30"/>
  </r>
  <r>
    <n v="2729"/>
    <s v="McChi Luggage: It's a Luggage, USB Charger and a Table Top"/>
    <s v="A luggage that is more than a luggage! It is what you want it to be."/>
    <x v="51"/>
    <x v="1870"/>
    <x v="0"/>
    <x v="0"/>
    <s v="USD"/>
    <n v="1430459197"/>
    <n v="1427867197"/>
    <b v="0"/>
    <n v="23"/>
    <b v="1"/>
    <s v="technology/hardware"/>
    <n v="104.44"/>
    <n v="340.56521739130437"/>
    <x v="2"/>
    <x v="30"/>
  </r>
  <r>
    <n v="2730"/>
    <s v="Yaba - Portable Speaker &amp; Guitar Amp"/>
    <s v="The world's most powerful portable speaker and guitar amplifier. Turns any surface into a speaker."/>
    <x v="100"/>
    <x v="187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x v="43"/>
    <x v="622"/>
    <x v="0"/>
    <x v="0"/>
    <s v="USD"/>
    <n v="1426117552"/>
    <n v="1423529152"/>
    <b v="0"/>
    <n v="17"/>
    <b v="1"/>
    <s v="technology/hardware"/>
    <n v="103.33333333333334"/>
    <n v="18.235294117647058"/>
    <x v="2"/>
    <x v="30"/>
  </r>
  <r>
    <n v="2741"/>
    <s v="Mrs. Brown and Her Lost Puppy."/>
    <s v="Help me publish my 1st children's book as an aspiring author!"/>
    <x v="6"/>
    <x v="428"/>
    <x v="2"/>
    <x v="0"/>
    <s v="USD"/>
    <n v="1413770820"/>
    <n v="1412005602"/>
    <b v="0"/>
    <n v="4"/>
    <b v="0"/>
    <s v="publishing/children's books"/>
    <n v="0.43750000000000006"/>
    <n v="8.75"/>
    <x v="3"/>
    <x v="39"/>
  </r>
  <r>
    <n v="2742"/>
    <s v="What a Zoo!"/>
    <s v="The pachyderms at the Denver Zoo are moving. Follow along on the convoluted journey to their new home."/>
    <x v="30"/>
    <x v="188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x v="368"/>
    <x v="117"/>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x v="9"/>
    <x v="1688"/>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x v="10"/>
    <x v="500"/>
    <x v="2"/>
    <x v="0"/>
    <s v="USD"/>
    <n v="1472835802"/>
    <n v="1470243802"/>
    <b v="0"/>
    <n v="4"/>
    <b v="0"/>
    <s v="publishing/children's books"/>
    <n v="1.06"/>
    <n v="13.25"/>
    <x v="3"/>
    <x v="39"/>
  </r>
  <r>
    <n v="2749"/>
    <s v="A Tree is a Tree, no matter what you see.  CHILDREN'S BOOK"/>
    <s v="Self-publishing my children's book."/>
    <x v="3"/>
    <x v="178"/>
    <x v="2"/>
    <x v="0"/>
    <s v="USD"/>
    <n v="1428171037"/>
    <n v="1425582637"/>
    <b v="0"/>
    <n v="2"/>
    <b v="0"/>
    <s v="publishing/children's books"/>
    <n v="1.0999999999999999"/>
    <n v="55"/>
    <x v="3"/>
    <x v="39"/>
  </r>
  <r>
    <n v="2750"/>
    <s v="My Child, My Blessing"/>
    <s v="This is a journal where parents daily write something positive about their child.  Places for pictures, too."/>
    <x v="369"/>
    <x v="117"/>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x v="13"/>
    <x v="163"/>
    <x v="2"/>
    <x v="0"/>
    <s v="USD"/>
    <n v="1346017023"/>
    <n v="1343425023"/>
    <b v="0"/>
    <n v="8"/>
    <b v="0"/>
    <s v="publishing/children's books"/>
    <n v="19"/>
    <n v="47.5"/>
    <x v="3"/>
    <x v="39"/>
  </r>
  <r>
    <n v="2754"/>
    <s v="From here...to there!"/>
    <s v="I have been a writer all my life. But until recently never a parent. I want to write a children book for my children, and yours!"/>
    <x v="3"/>
    <x v="117"/>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x v="2"/>
    <x v="92"/>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x v="3"/>
    <x v="1884"/>
    <x v="2"/>
    <x v="0"/>
    <s v="USD"/>
    <n v="1389476201"/>
    <n v="1386884201"/>
    <b v="0"/>
    <n v="33"/>
    <b v="0"/>
    <s v="publishing/children's books"/>
    <n v="10.48"/>
    <n v="31.757575757575758"/>
    <x v="3"/>
    <x v="39"/>
  </r>
  <r>
    <n v="2757"/>
    <s v="C is for Crooked"/>
    <s v="A children's letter book that Lampoons Hillary Clinton"/>
    <x v="15"/>
    <x v="115"/>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n v="0"/>
    <e v="#DIV/0!"/>
    <x v="3"/>
    <x v="39"/>
  </r>
  <r>
    <n v="2761"/>
    <s v="Learn U.S. Geography: Dreaming my way across The U.S."/>
    <s v="Help me give away 500 copies of my picture book so more kids will know US geography!"/>
    <x v="10"/>
    <x v="1275"/>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x v="53"/>
    <x v="379"/>
    <x v="2"/>
    <x v="0"/>
    <s v="USD"/>
    <n v="1332114795"/>
    <n v="1326934395"/>
    <b v="0"/>
    <n v="1"/>
    <b v="0"/>
    <s v="publishing/children's books"/>
    <n v="0.76923076923076927"/>
    <n v="25"/>
    <x v="3"/>
    <x v="39"/>
  </r>
  <r>
    <n v="2763"/>
    <s v="My Christmas Star"/>
    <s v="How Santa finds childrens homes without getting lost by following certain stars."/>
    <x v="371"/>
    <x v="456"/>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x v="23"/>
    <x v="372"/>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x v="23"/>
    <x v="117"/>
    <x v="2"/>
    <x v="0"/>
    <s v="USD"/>
    <n v="1351432428"/>
    <n v="1350050028"/>
    <b v="0"/>
    <n v="0"/>
    <b v="0"/>
    <s v="publishing/children's books"/>
    <n v="0"/>
    <e v="#DIV/0!"/>
    <x v="3"/>
    <x v="39"/>
  </r>
  <r>
    <n v="2766"/>
    <s v="Jambie"/>
    <s v="Jambie is a children's book geared towards kids ages 4-9 years of age. This book teaches young children about making wise decisions."/>
    <x v="10"/>
    <x v="173"/>
    <x v="2"/>
    <x v="0"/>
    <s v="USD"/>
    <n v="1313078518"/>
    <n v="1310486518"/>
    <b v="0"/>
    <n v="4"/>
    <b v="0"/>
    <s v="publishing/children's books"/>
    <n v="2"/>
    <n v="25"/>
    <x v="3"/>
    <x v="39"/>
  </r>
  <r>
    <n v="2767"/>
    <s v="the Giant Turnip"/>
    <s v="An animated bedtime story with Dedka, Babka and the rest of the family working together on a BIG problem"/>
    <x v="23"/>
    <x v="1172"/>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x v="39"/>
    <x v="1885"/>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x v="134"/>
    <x v="369"/>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x v="22"/>
    <x v="1886"/>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x v="117"/>
    <x v="2"/>
    <x v="0"/>
    <s v="USD"/>
    <n v="1381006294"/>
    <n v="1379710294"/>
    <b v="0"/>
    <n v="0"/>
    <b v="0"/>
    <s v="publishing/children's books"/>
    <n v="0"/>
    <e v="#DIV/0!"/>
    <x v="3"/>
    <x v="39"/>
  </r>
  <r>
    <n v="2773"/>
    <s v="The Boat That Couldn't Float"/>
    <s v="Parents know the pain of rereading bad bedtime stories. I want to write stories that all ages will enjoy"/>
    <x v="373"/>
    <x v="116"/>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n v="2.12"/>
    <n v="53"/>
    <x v="3"/>
    <x v="39"/>
  </r>
  <r>
    <n v="2780"/>
    <s v="Travel with baby"/>
    <s v="Turn the World with my kids, and then write a book with the advice for traveling with baby"/>
    <x v="57"/>
    <x v="117"/>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x v="1887"/>
    <x v="0"/>
    <x v="0"/>
    <s v="USD"/>
    <n v="1423724400"/>
    <n v="1421274954"/>
    <b v="0"/>
    <n v="28"/>
    <b v="1"/>
    <s v="theater/plays"/>
    <n v="105.28"/>
    <n v="47"/>
    <x v="1"/>
    <x v="6"/>
  </r>
  <r>
    <n v="2782"/>
    <s v="Better Than Ever Productions presents Geezer Game"/>
    <s v="The premiere theatre troupe in SE Michigan offering acting opportunities for the 50+ actor."/>
    <x v="28"/>
    <x v="647"/>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n v="119"/>
    <n v="66.111111111111114"/>
    <x v="1"/>
    <x v="6"/>
  </r>
  <r>
    <n v="2785"/>
    <s v="Henry VI: The War of the Roses"/>
    <s v="Bare Theatre and Raleigh Little Theatre present Shakespeare's epic, set in a post-apocalyptic dystopia."/>
    <x v="10"/>
    <x v="1888"/>
    <x v="0"/>
    <x v="0"/>
    <s v="USD"/>
    <n v="1470430800"/>
    <n v="1467865967"/>
    <b v="0"/>
    <n v="142"/>
    <b v="1"/>
    <s v="theater/plays"/>
    <n v="104.67999999999999"/>
    <n v="36.859154929577464"/>
    <x v="1"/>
    <x v="6"/>
  </r>
  <r>
    <n v="2786"/>
    <s v="Fierce"/>
    <s v="A heart-melting farce about sex, art and the lovelorn lay-abouts of London-town."/>
    <x v="30"/>
    <x v="1889"/>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n v="119.7"/>
    <n v="31.5"/>
    <x v="1"/>
    <x v="6"/>
  </r>
  <r>
    <n v="2788"/>
    <s v="ACT Underground Theatre, TLDC"/>
    <s v="MOVING FORWARD! WE HAVE REACHED GOAL BUT HAVE MORE TIME!! PLEASE CONSIDER PLEDGING."/>
    <x v="13"/>
    <x v="420"/>
    <x v="0"/>
    <x v="0"/>
    <s v="USD"/>
    <n v="1469811043"/>
    <n v="1467219043"/>
    <b v="0"/>
    <n v="20"/>
    <b v="1"/>
    <s v="theater/plays"/>
    <n v="102.49999999999999"/>
    <n v="102.5"/>
    <x v="1"/>
    <x v="6"/>
  </r>
  <r>
    <n v="2789"/>
    <s v="The Adventurers Club"/>
    <s v="BNT's Biggest Adventure So Far: Our 2015 full length production!"/>
    <x v="9"/>
    <x v="1891"/>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x v="778"/>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n v="150"/>
    <n v="25"/>
    <x v="1"/>
    <x v="6"/>
  </r>
  <r>
    <n v="2795"/>
    <s v="Good Men Wanted at ANT Fest"/>
    <s v="A new play about five bad bitches who fought in the Civil War disguised as men, premiering at Ars Nova's ANT Fest."/>
    <x v="176"/>
    <x v="655"/>
    <x v="0"/>
    <x v="0"/>
    <s v="USD"/>
    <n v="1402095600"/>
    <n v="1400675841"/>
    <b v="0"/>
    <n v="20"/>
    <b v="1"/>
    <s v="theater/plays"/>
    <n v="104.28571428571429"/>
    <n v="36.5"/>
    <x v="1"/>
    <x v="6"/>
  </r>
  <r>
    <n v="2796"/>
    <s v="Fishcakes"/>
    <s v="Fishcakes is a piece of new writing for the Camden Fringe that explores a story of love, loss, and all the â€˜little things'."/>
    <x v="134"/>
    <x v="189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x v="1895"/>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x v="1897"/>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x v="28"/>
    <x v="414"/>
    <x v="0"/>
    <x v="1"/>
    <s v="GBP"/>
    <n v="1420377366"/>
    <n v="1415193366"/>
    <b v="0"/>
    <n v="31"/>
    <b v="1"/>
    <s v="theater/plays"/>
    <n v="133"/>
    <n v="42.903225806451616"/>
    <x v="1"/>
    <x v="6"/>
  </r>
  <r>
    <n v="2801"/>
    <s v="A Dream Play"/>
    <s v="Arise Theatre Company's production of August Strindberg's expressionist masterpiece 'A Dream Play'."/>
    <x v="2"/>
    <x v="1898"/>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n v="127.95"/>
    <n v="90.744680851063833"/>
    <x v="1"/>
    <x v="6"/>
  </r>
  <r>
    <n v="2804"/>
    <s v="The Piano Man"/>
    <s v="The real-life story of the mysterious 'Piano Man' who washed ashore with no memory; with no speech; but with an amazing ability..."/>
    <x v="28"/>
    <x v="190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x v="9"/>
    <x v="1902"/>
    <x v="0"/>
    <x v="1"/>
    <s v="GBP"/>
    <n v="1438772400"/>
    <n v="1435645490"/>
    <b v="0"/>
    <n v="76"/>
    <b v="1"/>
    <s v="theater/plays"/>
    <n v="112.1"/>
    <n v="44.25"/>
    <x v="1"/>
    <x v="6"/>
  </r>
  <r>
    <n v="2807"/>
    <s v="The Commission Theatre Co."/>
    <s v="Bringing Shakespeare back to the Playwrights"/>
    <x v="10"/>
    <x v="54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x v="30"/>
    <x v="1904"/>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x v="1905"/>
    <x v="0"/>
    <x v="0"/>
    <s v="USD"/>
    <n v="1401595140"/>
    <n v="1398828064"/>
    <b v="0"/>
    <n v="57"/>
    <b v="1"/>
    <s v="theater/plays"/>
    <n v="108.2"/>
    <n v="47.456140350877192"/>
    <x v="1"/>
    <x v="6"/>
  </r>
  <r>
    <n v="2811"/>
    <s v="Ray Gunn and Starburst"/>
    <s v="Ray Gunn and Starburst is an audio sci-fi/comedy sending up the tropes of classic and pulp science-fiction."/>
    <x v="3"/>
    <x v="1906"/>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x v="10"/>
    <x v="1907"/>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x v="1908"/>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x v="1909"/>
    <x v="0"/>
    <x v="1"/>
    <s v="GBP"/>
    <n v="1431164115"/>
    <n v="1428572115"/>
    <b v="0"/>
    <n v="64"/>
    <b v="1"/>
    <s v="theater/plays"/>
    <n v="107.73333333333332"/>
    <n v="25.25"/>
    <x v="1"/>
    <x v="6"/>
  </r>
  <r>
    <n v="2815"/>
    <s v="Widow's Wedding Dress"/>
    <s v="Set in 1950s Northern Ireland, this play tells the story of two sisters in a community of Travellers, or Irish Gypsies."/>
    <x v="49"/>
    <x v="898"/>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x v="1910"/>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x v="1911"/>
    <x v="0"/>
    <x v="1"/>
    <s v="GBP"/>
    <n v="1425136462"/>
    <n v="1421680462"/>
    <b v="0"/>
    <n v="33"/>
    <b v="1"/>
    <s v="theater/plays"/>
    <n v="130"/>
    <n v="23.636363636363637"/>
    <x v="1"/>
    <x v="6"/>
  </r>
  <r>
    <n v="2818"/>
    <s v="Joe West's THEATER OF DEATH"/>
    <s v="Joe West and his wonderful theater company THEATER OF DEATH present original plays both horrific and comical."/>
    <x v="3"/>
    <x v="1912"/>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x v="1913"/>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x v="48"/>
    <x v="1914"/>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x v="12"/>
    <x v="44"/>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n v="124"/>
    <n v="8.8571428571428577"/>
    <x v="1"/>
    <x v="6"/>
  </r>
  <r>
    <n v="2824"/>
    <s v="The Rooftop"/>
    <s v="I wrote a One Act play called The Rooftop for a Female Playwright's festival. Every little bit helps!"/>
    <x v="81"/>
    <x v="1158"/>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x v="109"/>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x v="191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x v="191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x v="30"/>
    <x v="1917"/>
    <x v="0"/>
    <x v="1"/>
    <s v="GBP"/>
    <n v="1464863118"/>
    <n v="1462443918"/>
    <b v="0"/>
    <n v="76"/>
    <b v="1"/>
    <s v="theater/plays"/>
    <n v="106.52"/>
    <n v="35.039473684210527"/>
    <x v="1"/>
    <x v="6"/>
  </r>
  <r>
    <n v="2830"/>
    <s v="Nakhtik and Avalon"/>
    <s v="Avalon is a new South African Township play and Nakhtik is a  danced political lecture."/>
    <x v="9"/>
    <x v="142"/>
    <x v="0"/>
    <x v="0"/>
    <s v="USD"/>
    <n v="1399867140"/>
    <n v="1398802148"/>
    <b v="0"/>
    <n v="11"/>
    <b v="1"/>
    <s v="theater/plays"/>
    <n v="100"/>
    <n v="272.72727272727275"/>
    <x v="1"/>
    <x v="6"/>
  </r>
  <r>
    <n v="2831"/>
    <s v="Tackett &amp; Pyke put on a Play"/>
    <s v="We each wrote a play and would like to produce them for you for nothing more than art's sake!"/>
    <x v="9"/>
    <x v="1918"/>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x v="1919"/>
    <x v="0"/>
    <x v="1"/>
    <s v="GBP"/>
    <n v="1416780000"/>
    <n v="1414342894"/>
    <b v="0"/>
    <n v="95"/>
    <b v="1"/>
    <s v="theater/plays"/>
    <n v="114.71959999999999"/>
    <n v="30.189368421052631"/>
    <x v="1"/>
    <x v="6"/>
  </r>
  <r>
    <n v="2833"/>
    <s v="Star Man Rocket Man"/>
    <s v="A new play about exploring outer space"/>
    <x v="200"/>
    <x v="1920"/>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x v="134"/>
    <x v="1467"/>
    <x v="0"/>
    <x v="1"/>
    <s v="GBP"/>
    <n v="1422658930"/>
    <n v="1421362930"/>
    <b v="0"/>
    <n v="21"/>
    <b v="1"/>
    <s v="theater/plays"/>
    <n v="170"/>
    <n v="64.761904761904759"/>
    <x v="1"/>
    <x v="6"/>
  </r>
  <r>
    <n v="2835"/>
    <s v="Land of the Three Towers"/>
    <s v="A celebratory community theatre project about the Focus E15 Occupation of empty council homes on Carpenters Estate."/>
    <x v="28"/>
    <x v="1921"/>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x v="1923"/>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x v="28"/>
    <x v="115"/>
    <x v="2"/>
    <x v="1"/>
    <s v="GBP"/>
    <n v="1450032297"/>
    <n v="1444844697"/>
    <b v="0"/>
    <n v="1"/>
    <b v="0"/>
    <s v="theater/plays"/>
    <n v="1"/>
    <n v="10"/>
    <x v="1"/>
    <x v="6"/>
  </r>
  <r>
    <n v="2842"/>
    <s v="HIDDEN: The FCO Plays"/>
    <s v="A play performed at the FCO Global Summit on the Preventing Sexual Violence Initiative, hosted by William Hague and Angelina Jolie"/>
    <x v="15"/>
    <x v="117"/>
    <x v="2"/>
    <x v="1"/>
    <s v="GBP"/>
    <n v="1403348400"/>
    <n v="1401058295"/>
    <b v="0"/>
    <n v="0"/>
    <b v="0"/>
    <s v="theater/plays"/>
    <n v="0"/>
    <e v="#DIV/0!"/>
    <x v="1"/>
    <x v="6"/>
  </r>
  <r>
    <n v="2843"/>
    <s v="Summer Adaptation of Fallen Angels"/>
    <s v="We're high school students directing a film adaptation of the play, Fallen Angels, written by NoÃ«l Coward and set in the 1920's."/>
    <x v="38"/>
    <x v="117"/>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x v="134"/>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x v="51"/>
    <x v="1924"/>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n v="0"/>
    <e v="#DIV/0!"/>
    <x v="1"/>
    <x v="6"/>
  </r>
  <r>
    <n v="2847"/>
    <s v="COLOR ME"/>
    <s v="Dark secrets come to light when Mariah meets Stella. They find a way to face the south's largest elephant in the room: RACISM."/>
    <x v="13"/>
    <x v="117"/>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n v="0.2"/>
    <n v="23.333333333333332"/>
    <x v="1"/>
    <x v="6"/>
  </r>
  <r>
    <n v="2849"/>
    <s v="100, Acre Wood"/>
    <s v="NonSens!cal tackles the struggles of four people with mental health issues/disorders inspired by A.A Milne's Winnie the Pooh"/>
    <x v="2"/>
    <x v="139"/>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x v="6"/>
    <x v="1925"/>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x v="37"/>
    <x v="117"/>
    <x v="2"/>
    <x v="17"/>
    <s v="EUR"/>
    <n v="1454109420"/>
    <n v="1453334629"/>
    <b v="0"/>
    <n v="0"/>
    <b v="0"/>
    <s v="theater/plays"/>
    <n v="0"/>
    <e v="#DIV/0!"/>
    <x v="1"/>
    <x v="6"/>
  </r>
  <r>
    <n v="2852"/>
    <s v="Freedom Train"/>
    <s v="Just one time back to the past on the Freedom Train will open your eyes and your lives will never ever be the same!"/>
    <x v="10"/>
    <x v="483"/>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x v="196"/>
    <x v="117"/>
    <x v="2"/>
    <x v="5"/>
    <s v="CAD"/>
    <n v="1410669297"/>
    <n v="1405485297"/>
    <b v="0"/>
    <n v="0"/>
    <b v="0"/>
    <s v="theater/plays"/>
    <n v="0"/>
    <e v="#DIV/0!"/>
    <x v="1"/>
    <x v="6"/>
  </r>
  <r>
    <n v="2854"/>
    <s v="Ultimate Political Selfie!"/>
    <s v="Almost Random Theatre's play about a candidate - with no policies - who is seeking election in May 2015"/>
    <x v="28"/>
    <x v="1926"/>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x v="20"/>
    <x v="452"/>
    <x v="2"/>
    <x v="0"/>
    <s v="USD"/>
    <n v="1454110440"/>
    <n v="1451607071"/>
    <b v="0"/>
    <n v="5"/>
    <b v="0"/>
    <s v="theater/plays"/>
    <n v="50"/>
    <n v="60"/>
    <x v="1"/>
    <x v="6"/>
  </r>
  <r>
    <n v="2856"/>
    <s v="The JOkeress Going Live"/>
    <s v="This will be the fifth play of The Jokeress, based on the ebook/paperback novelette series. It is scifi, suspense, terror, and noir."/>
    <x v="9"/>
    <x v="1927"/>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x v="114"/>
    <x v="1928"/>
    <x v="2"/>
    <x v="14"/>
    <s v="MXN"/>
    <n v="1487613600"/>
    <n v="1482444295"/>
    <b v="0"/>
    <n v="15"/>
    <b v="0"/>
    <s v="theater/plays"/>
    <n v="19.736842105263158"/>
    <n v="500"/>
    <x v="1"/>
    <x v="6"/>
  </r>
  <r>
    <n v="2858"/>
    <s v="Gay Party Superposh 'Winter Wonderland'"/>
    <s v="Een Gay Party in het centrum van Amersfoort. _x000a_Een geweldige avond uit, met een show, optredens en DJ's."/>
    <x v="28"/>
    <x v="117"/>
    <x v="2"/>
    <x v="9"/>
    <s v="EUR"/>
    <n v="1417778880"/>
    <n v="1415711095"/>
    <b v="0"/>
    <n v="0"/>
    <b v="0"/>
    <s v="theater/plays"/>
    <n v="0"/>
    <e v="#DIV/0!"/>
    <x v="1"/>
    <x v="6"/>
  </r>
  <r>
    <n v="2859"/>
    <s v="Grover Theatre Company (GTC)"/>
    <s v="A theatre company that will create works to inspire young people and get everyone involved."/>
    <x v="13"/>
    <x v="428"/>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x v="23"/>
    <x v="764"/>
    <x v="2"/>
    <x v="0"/>
    <s v="USD"/>
    <n v="1466363576"/>
    <n v="1461179576"/>
    <b v="0"/>
    <n v="9"/>
    <b v="0"/>
    <s v="theater/plays"/>
    <n v="6.65"/>
    <n v="29.555555555555557"/>
    <x v="1"/>
    <x v="6"/>
  </r>
  <r>
    <n v="2861"/>
    <s v="Julius Caesar"/>
    <s v="The University of Queensland Drama Production Course is putting on an adaptation of William Shakespeares Julius Caesar"/>
    <x v="49"/>
    <x v="439"/>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x v="83"/>
    <x v="434"/>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x v="63"/>
    <x v="170"/>
    <x v="2"/>
    <x v="0"/>
    <s v="USD"/>
    <n v="1410279123"/>
    <n v="1405095123"/>
    <b v="0"/>
    <n v="1"/>
    <b v="0"/>
    <s v="theater/plays"/>
    <n v="0.04"/>
    <n v="20"/>
    <x v="1"/>
    <x v="6"/>
  </r>
  <r>
    <n v="2864"/>
    <s v="'Haunting Julia' by Alan Ayckbourn"/>
    <s v="Accessible, original theatre for all!"/>
    <x v="30"/>
    <x v="130"/>
    <x v="2"/>
    <x v="1"/>
    <s v="GBP"/>
    <n v="1437139080"/>
    <n v="1434552207"/>
    <b v="0"/>
    <n v="3"/>
    <b v="0"/>
    <s v="theater/plays"/>
    <n v="1.6"/>
    <n v="13.333333333333334"/>
    <x v="1"/>
    <x v="6"/>
  </r>
  <r>
    <n v="2865"/>
    <s v="FRINGE 2015 by YER Productions"/>
    <s v="Prepare to be Swept Away. Three short plays from three master playwrights; LANDFALL, SNIPER and DANGERS of TOBACCO!"/>
    <x v="374"/>
    <x v="117"/>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x v="10"/>
    <x v="372"/>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x v="30"/>
    <x v="1929"/>
    <x v="2"/>
    <x v="0"/>
    <s v="USD"/>
    <n v="1467604800"/>
    <n v="1465533672"/>
    <b v="0"/>
    <n v="10"/>
    <b v="0"/>
    <s v="theater/plays"/>
    <n v="20.16"/>
    <n v="50.4"/>
    <x v="1"/>
    <x v="6"/>
  </r>
  <r>
    <n v="2868"/>
    <s v="Becoming UNZIPPED"/>
    <s v="7 billion people &amp; most of us feel alone.  It's time we become emotionally unzipped.  &quot;Unzipped&quot; a new play about men &amp; relationships."/>
    <x v="36"/>
    <x v="1930"/>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n v="15"/>
    <n v="83.333333333333329"/>
    <x v="1"/>
    <x v="6"/>
  </r>
  <r>
    <n v="2871"/>
    <s v="The Bill Cosby Assault, a play"/>
    <s v="America's dad or serial rapist? Or both? The stories of the Bill Cosby accusers and the society so skeptical of them."/>
    <x v="3"/>
    <x v="720"/>
    <x v="2"/>
    <x v="0"/>
    <s v="USD"/>
    <n v="1419183813"/>
    <n v="1417455813"/>
    <b v="0"/>
    <n v="13"/>
    <b v="0"/>
    <s v="theater/plays"/>
    <n v="4.67"/>
    <n v="35.92307692307692"/>
    <x v="1"/>
    <x v="6"/>
  </r>
  <r>
    <n v="2872"/>
    <s v="Loud Arts"/>
    <s v="Local Theatre group in Loudoun County, Virginia. Looking for funds to start producing shows!"/>
    <x v="9"/>
    <x v="117"/>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x v="1931"/>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x v="10"/>
    <x v="1932"/>
    <x v="2"/>
    <x v="0"/>
    <s v="USD"/>
    <n v="1484684186"/>
    <n v="1482092186"/>
    <b v="0"/>
    <n v="3"/>
    <b v="0"/>
    <s v="theater/plays"/>
    <n v="5.42"/>
    <n v="90.333333333333329"/>
    <x v="1"/>
    <x v="6"/>
  </r>
  <r>
    <n v="2875"/>
    <s v="Right Tracey!"/>
    <s v="Play about Tracey a gay man trapped in his room by his Bible thumping mother. He finds love but the room can not keep the love alive."/>
    <x v="22"/>
    <x v="1001"/>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x v="60"/>
    <x v="117"/>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x v="12"/>
    <x v="1084"/>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n v="2.1"/>
    <n v="15.75"/>
    <x v="1"/>
    <x v="6"/>
  </r>
  <r>
    <n v="2879"/>
    <s v="Girls, Ladies and Women - A Gospel Drama"/>
    <s v="She that fines a husband? Wait, is that right? Girl... you better check yourself, before you wreck yourself!"/>
    <x v="375"/>
    <x v="792"/>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x v="14"/>
    <x v="1794"/>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n v="19.079999999999998"/>
    <n v="381.6"/>
    <x v="1"/>
    <x v="6"/>
  </r>
  <r>
    <n v="2884"/>
    <s v="The Lizard King, a play by Jay Jeff Jones"/>
    <s v="Come explore the dream world of Jim Morrison, rock singer, mystic, poet, shaman."/>
    <x v="101"/>
    <x v="1935"/>
    <x v="2"/>
    <x v="0"/>
    <s v="USD"/>
    <n v="1417800435"/>
    <n v="1415208435"/>
    <b v="0"/>
    <n v="4"/>
    <b v="0"/>
    <s v="theater/plays"/>
    <n v="0.41111111111111115"/>
    <n v="46.25"/>
    <x v="1"/>
    <x v="6"/>
  </r>
  <r>
    <n v="2885"/>
    <s v="The Wedding"/>
    <s v="An historic and proud work of Polish nationalistic literature performed on stage."/>
    <x v="44"/>
    <x v="176"/>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x v="48"/>
    <x v="115"/>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n v="0"/>
    <e v="#DIV/0!"/>
    <x v="1"/>
    <x v="6"/>
  </r>
  <r>
    <n v="2889"/>
    <s v="Halfway, Nebraska"/>
    <s v="Halfway, Nebraska explores the limits of hope and what it means to love someone who may be too far damaged to save."/>
    <x v="9"/>
    <x v="1936"/>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x v="13"/>
    <x v="577"/>
    <x v="2"/>
    <x v="0"/>
    <s v="USD"/>
    <n v="1407553200"/>
    <n v="1405100992"/>
    <b v="0"/>
    <n v="3"/>
    <b v="0"/>
    <s v="theater/plays"/>
    <n v="1.05"/>
    <n v="7"/>
    <x v="1"/>
    <x v="6"/>
  </r>
  <r>
    <n v="2891"/>
    <s v="Literacy for Brooklyn Kids"/>
    <s v="Did you know that we are enriching the lives of Brooklyn kids through literacy and educational theater? We just need a little help."/>
    <x v="3"/>
    <x v="687"/>
    <x v="2"/>
    <x v="0"/>
    <s v="USD"/>
    <n v="1460751128"/>
    <n v="1455570728"/>
    <b v="0"/>
    <n v="10"/>
    <b v="0"/>
    <s v="theater/plays"/>
    <n v="2.73"/>
    <n v="27.3"/>
    <x v="1"/>
    <x v="6"/>
  </r>
  <r>
    <n v="2892"/>
    <s v="Something Precious"/>
    <s v="Something Precious is the world's first musical to alert folks to the harmful effects of technology on the human spirit."/>
    <x v="62"/>
    <x v="83"/>
    <x v="2"/>
    <x v="0"/>
    <s v="USD"/>
    <n v="1409000400"/>
    <n v="1408381704"/>
    <b v="0"/>
    <n v="17"/>
    <b v="0"/>
    <s v="theater/plays"/>
    <n v="9.0909090909090917"/>
    <n v="29.411764705882351"/>
    <x v="1"/>
    <x v="6"/>
  </r>
  <r>
    <n v="2893"/>
    <s v="REDISCOVERING KIA THE PLAY"/>
    <s v="Fundraising for REDISCOVERING KIA THE PLAY"/>
    <x v="10"/>
    <x v="379"/>
    <x v="2"/>
    <x v="0"/>
    <s v="USD"/>
    <n v="1420768800"/>
    <n v="1415644395"/>
    <b v="0"/>
    <n v="2"/>
    <b v="0"/>
    <s v="theater/plays"/>
    <n v="0.5"/>
    <n v="12.5"/>
    <x v="1"/>
    <x v="6"/>
  </r>
  <r>
    <n v="2894"/>
    <s v="How Could You Do This To Me (The Stage Play)"/>
    <s v="This Is A Story About A Woman A Man And A Woman"/>
    <x v="63"/>
    <x v="117"/>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x v="9"/>
    <x v="1370"/>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x v="14"/>
    <x v="110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x v="51"/>
    <x v="1938"/>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x v="3"/>
    <x v="117"/>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x v="62"/>
    <x v="1939"/>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x v="47"/>
    <x v="360"/>
    <x v="2"/>
    <x v="0"/>
    <s v="USD"/>
    <n v="1423345339"/>
    <n v="1418161339"/>
    <b v="0"/>
    <n v="2"/>
    <b v="0"/>
    <s v="theater/plays"/>
    <n v="0.8"/>
    <n v="3"/>
    <x v="1"/>
    <x v="6"/>
  </r>
  <r>
    <n v="2902"/>
    <s v="Bring the iconic story of Leontyne Price to the stage."/>
    <s v="Help me honor and bring &quot;The American Soprano&quot; Leontyne Price back to the stage one more time."/>
    <x v="60"/>
    <x v="379"/>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n v="0.77999999999999992"/>
    <n v="9.75"/>
    <x v="1"/>
    <x v="6"/>
  </r>
  <r>
    <n v="2904"/>
    <s v="The Love Shack"/>
    <s v="A Tequila slammer with a slice of Tarantino, a line of the London Fringe scene and a shot of â€œBreaking Badâ€. New Writing."/>
    <x v="15"/>
    <x v="735"/>
    <x v="2"/>
    <x v="1"/>
    <s v="GBP"/>
    <n v="1415534400"/>
    <n v="1414538031"/>
    <b v="0"/>
    <n v="4"/>
    <b v="0"/>
    <s v="theater/plays"/>
    <n v="5"/>
    <n v="18.75"/>
    <x v="1"/>
    <x v="6"/>
  </r>
  <r>
    <n v="2905"/>
    <s v="DIANA's &quot;Late: A Cowboy Song&quot; by Sarah Ruhl"/>
    <s v="Philly-based feminist theatre's inaugural production about a woman's friendship with an awesome lady cowboy."/>
    <x v="8"/>
    <x v="1940"/>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x v="12"/>
    <x v="1941"/>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x v="30"/>
    <x v="369"/>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x v="376"/>
    <x v="1942"/>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x v="237"/>
    <x v="170"/>
    <x v="2"/>
    <x v="0"/>
    <s v="USD"/>
    <n v="1416944760"/>
    <n v="1413527001"/>
    <b v="0"/>
    <n v="1"/>
    <b v="0"/>
    <s v="theater/plays"/>
    <n v="1.1111111111111112E-2"/>
    <n v="20"/>
    <x v="1"/>
    <x v="6"/>
  </r>
  <r>
    <n v="2910"/>
    <s v="Strive"/>
    <s v="Free drama, dance and singing workshops for disadvantaged young people to inspire, create and help them follow their dreams."/>
    <x v="11"/>
    <x v="116"/>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n v="36.5"/>
    <n v="46.928571428571431"/>
    <x v="1"/>
    <x v="6"/>
  </r>
  <r>
    <n v="2912"/>
    <s v="Fair Play"/>
    <s v="Set in Iceland, Fair Play is a a dark comedy- a play within a play. An extravaganza, fueled by Absinthe, and touched by the Surreal."/>
    <x v="377"/>
    <x v="1944"/>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x v="3"/>
    <x v="369"/>
    <x v="2"/>
    <x v="0"/>
    <s v="USD"/>
    <n v="1410041339"/>
    <n v="1404857339"/>
    <b v="0"/>
    <n v="2"/>
    <b v="0"/>
    <s v="theater/plays"/>
    <n v="0.02"/>
    <n v="1"/>
    <x v="1"/>
    <x v="6"/>
  </r>
  <r>
    <n v="2914"/>
    <s v="Hercules the Panto"/>
    <s v="Hercules must complete four challenges in order to meet the father he never knew"/>
    <x v="31"/>
    <x v="116"/>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x v="28"/>
    <x v="1945"/>
    <x v="2"/>
    <x v="1"/>
    <s v="GBP"/>
    <n v="1458117190"/>
    <n v="1455528790"/>
    <b v="0"/>
    <n v="3"/>
    <b v="0"/>
    <s v="theater/plays"/>
    <n v="61.1"/>
    <n v="203.66666666666666"/>
    <x v="1"/>
    <x v="6"/>
  </r>
  <r>
    <n v="2916"/>
    <s v="An Interview With Gaddafi - The Stage Play"/>
    <s v="The moving dramatisation of one man's journey to find the truth behind the Libyan regime change."/>
    <x v="378"/>
    <x v="1011"/>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x v="13"/>
    <x v="1946"/>
    <x v="2"/>
    <x v="0"/>
    <s v="USD"/>
    <n v="1442381847"/>
    <n v="1440826647"/>
    <b v="0"/>
    <n v="9"/>
    <b v="0"/>
    <s v="theater/plays"/>
    <n v="21.85"/>
    <n v="48.555555555555557"/>
    <x v="1"/>
    <x v="6"/>
  </r>
  <r>
    <n v="2918"/>
    <s v="When Johnny Comes Marching Home"/>
    <s v="A meta-theatrical retelling of Chekhov's Three Sisters, framed with Civil War Hymns, Dance, and wild theatricality."/>
    <x v="10"/>
    <x v="1947"/>
    <x v="2"/>
    <x v="0"/>
    <s v="USD"/>
    <n v="1446131207"/>
    <n v="1443712007"/>
    <b v="0"/>
    <n v="20"/>
    <b v="0"/>
    <s v="theater/plays"/>
    <n v="27.24"/>
    <n v="68.099999999999994"/>
    <x v="1"/>
    <x v="6"/>
  </r>
  <r>
    <n v="2919"/>
    <s v="While the Stars Fall"/>
    <s v="A full staged reading of a new play about a boy who learns how to be happy from the most unexpected person."/>
    <x v="20"/>
    <x v="152"/>
    <x v="2"/>
    <x v="0"/>
    <s v="USD"/>
    <n v="1407250329"/>
    <n v="1404658329"/>
    <b v="0"/>
    <n v="6"/>
    <b v="0"/>
    <s v="theater/plays"/>
    <n v="8.5"/>
    <n v="8.5"/>
    <x v="1"/>
    <x v="6"/>
  </r>
  <r>
    <n v="2920"/>
    <s v="Save 'The Stage Door'."/>
    <s v="Help save this village theatre group. Funding required for lighting, stage equipment, &amp; ongoing productions. Involves youth  &amp; adults."/>
    <x v="30"/>
    <x v="1948"/>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x v="213"/>
    <x v="194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x v="2"/>
    <x v="83"/>
    <x v="0"/>
    <x v="1"/>
    <s v="GBP"/>
    <n v="1431982727"/>
    <n v="1428094727"/>
    <b v="0"/>
    <n v="6"/>
    <b v="1"/>
    <s v="theater/musical"/>
    <n v="100"/>
    <n v="83.333333333333329"/>
    <x v="1"/>
    <x v="40"/>
  </r>
  <r>
    <n v="2923"/>
    <s v="Kaylee's Senior Project"/>
    <s v="Spreading the love of theatre, one step at a time. I would like to produce a reading of one of my favorite musicals"/>
    <x v="43"/>
    <x v="452"/>
    <x v="0"/>
    <x v="0"/>
    <s v="USD"/>
    <n v="1422068400"/>
    <n v="1420774779"/>
    <b v="0"/>
    <n v="10"/>
    <b v="1"/>
    <s v="theater/musical"/>
    <n v="100"/>
    <n v="30"/>
    <x v="1"/>
    <x v="40"/>
  </r>
  <r>
    <n v="2924"/>
    <s v="There's No Place Like Home!"/>
    <s v="Theatre is home and there's no place like home!  So, click your heels three times, and come home to the magic we create for you!"/>
    <x v="31"/>
    <x v="195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x v="1951"/>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x v="1952"/>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x v="1229"/>
    <x v="0"/>
    <x v="0"/>
    <s v="USD"/>
    <n v="1405400400"/>
    <n v="1402934629"/>
    <b v="0"/>
    <n v="21"/>
    <b v="1"/>
    <s v="theater/musical"/>
    <n v="130.83333333333334"/>
    <n v="112.14285714285714"/>
    <x v="1"/>
    <x v="40"/>
  </r>
  <r>
    <n v="2928"/>
    <s v="Music Theatre of Idaho Presents &quot;A Year with Frog and Toad"/>
    <s v="This is a touring production for schools in the Treasure Valley!"/>
    <x v="28"/>
    <x v="325"/>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x v="6"/>
    <x v="1953"/>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x v="3"/>
    <x v="1954"/>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x v="47"/>
    <x v="195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x v="1681"/>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x v="30"/>
    <x v="1956"/>
    <x v="0"/>
    <x v="0"/>
    <s v="USD"/>
    <n v="1465081053"/>
    <n v="1462489053"/>
    <b v="0"/>
    <n v="54"/>
    <b v="1"/>
    <s v="theater/musical"/>
    <n v="102.76"/>
    <n v="47.574074074074076"/>
    <x v="1"/>
    <x v="40"/>
  </r>
  <r>
    <n v="2934"/>
    <s v="Songs for a New World"/>
    <s v="Powerful community theatre production of Jason Robert Brown's &quot;Songs for a New World&quot; in London, Ontario."/>
    <x v="30"/>
    <x v="651"/>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x v="1957"/>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x v="1958"/>
    <x v="0"/>
    <x v="0"/>
    <s v="USD"/>
    <n v="1413176340"/>
    <n v="1412091423"/>
    <b v="0"/>
    <n v="34"/>
    <b v="1"/>
    <s v="theater/musical"/>
    <n v="128"/>
    <n v="37.647058823529413"/>
    <x v="1"/>
    <x v="40"/>
  </r>
  <r>
    <n v="2937"/>
    <s v="UCAS"/>
    <s v="UCAS is a new British musical premiering at the Edinburgh Fringe Festival 2014."/>
    <x v="15"/>
    <x v="41"/>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x v="23"/>
    <x v="1959"/>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x v="6"/>
    <x v="196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x v="30"/>
    <x v="615"/>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x v="31"/>
    <x v="116"/>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x v="61"/>
    <x v="1961"/>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x v="9"/>
    <x v="117"/>
    <x v="2"/>
    <x v="0"/>
    <s v="USD"/>
    <n v="1428894380"/>
    <n v="1426302380"/>
    <b v="0"/>
    <n v="0"/>
    <b v="0"/>
    <s v="theater/spaces"/>
    <n v="0"/>
    <e v="#DIV/0!"/>
    <x v="1"/>
    <x v="38"/>
  </r>
  <r>
    <n v="2944"/>
    <s v="Guardian Theatre, Arts in Education Theatre"/>
    <s v="Our vision: build and operate a Theater Arts Center for south-central Washington state in Goldendale."/>
    <x v="3"/>
    <x v="173"/>
    <x v="2"/>
    <x v="0"/>
    <s v="USD"/>
    <n v="1433714198"/>
    <n v="1431122198"/>
    <b v="0"/>
    <n v="1"/>
    <b v="0"/>
    <s v="theater/spaces"/>
    <n v="1"/>
    <n v="100"/>
    <x v="1"/>
    <x v="38"/>
  </r>
  <r>
    <n v="2945"/>
    <s v="A Midsummer Night's Pub"/>
    <s v="Where people that enjoy theater, or just something new can go to have fun and experience varying types of theater in Albuquerque."/>
    <x v="63"/>
    <x v="117"/>
    <x v="2"/>
    <x v="0"/>
    <s v="USD"/>
    <n v="1432437660"/>
    <n v="1429845660"/>
    <b v="0"/>
    <n v="0"/>
    <b v="0"/>
    <s v="theater/spaces"/>
    <n v="0"/>
    <e v="#DIV/0!"/>
    <x v="1"/>
    <x v="38"/>
  </r>
  <r>
    <n v="2946"/>
    <s v="Create The Twisted Tree Theatre"/>
    <s v="I have set up a new theatre company, and am looking to raise funds to purchase a venue with a difference to a standard theatre."/>
    <x v="13"/>
    <x v="369"/>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x v="69"/>
    <x v="363"/>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x v="380"/>
    <x v="117"/>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x v="307"/>
    <x v="898"/>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n v="0"/>
    <e v="#DIV/0!"/>
    <x v="1"/>
    <x v="38"/>
  </r>
  <r>
    <n v="2955"/>
    <s v="A Stage for Stage Door Theater Company (Canceled)"/>
    <s v="Stage Door Theater needs a stage for its current and future productions. Can you help?"/>
    <x v="38"/>
    <x v="526"/>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x v="278"/>
    <x v="1965"/>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x v="36"/>
    <x v="668"/>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x v="58"/>
    <x v="117"/>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x v="3"/>
    <x v="117"/>
    <x v="1"/>
    <x v="1"/>
    <s v="GBP"/>
    <n v="1465258325"/>
    <n v="1462666325"/>
    <b v="0"/>
    <n v="0"/>
    <b v="0"/>
    <s v="theater/spaces"/>
    <n v="0"/>
    <e v="#DIV/0!"/>
    <x v="1"/>
    <x v="38"/>
  </r>
  <r>
    <n v="2960"/>
    <s v="Lynnewood Hall Restoration (Canceled)"/>
    <s v="Built in the late 1800's, this 70K sq. feet estate has fallen into disrepair.  Seeking to buy and convert to useful space"/>
    <x v="381"/>
    <x v="117"/>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x v="1966"/>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x v="28"/>
    <x v="1967"/>
    <x v="0"/>
    <x v="0"/>
    <s v="USD"/>
    <n v="1425193140"/>
    <n v="1422769906"/>
    <b v="0"/>
    <n v="20"/>
    <b v="1"/>
    <s v="theater/plays"/>
    <n v="121.8"/>
    <n v="60.9"/>
    <x v="1"/>
    <x v="6"/>
  </r>
  <r>
    <n v="2963"/>
    <s v="One Funny Mother: I'm Not Crazy!!"/>
    <s v="A hilarious comedy show about motherhood...through stories, videos and stand-up you'll realize YOUâ€™RE NOT CRAZY, motherhood is!"/>
    <x v="3"/>
    <x v="1968"/>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x v="1971"/>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x v="1972"/>
    <x v="0"/>
    <x v="0"/>
    <s v="USD"/>
    <n v="1425872692"/>
    <n v="1423284292"/>
    <b v="0"/>
    <n v="71"/>
    <b v="1"/>
    <s v="theater/plays"/>
    <n v="113.92"/>
    <n v="80.225352112676063"/>
    <x v="1"/>
    <x v="6"/>
  </r>
  <r>
    <n v="2968"/>
    <s v="The Curse of the Babywoman @ FringeNYC"/>
    <s v="The Curse of the Babywoman is real â€” and it is coming to FringeNYC this August."/>
    <x v="8"/>
    <x v="1973"/>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x v="897"/>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x v="834"/>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x v="1974"/>
    <x v="0"/>
    <x v="0"/>
    <s v="USD"/>
    <n v="1409500078"/>
    <n v="1406908078"/>
    <b v="0"/>
    <n v="43"/>
    <b v="1"/>
    <s v="theater/plays"/>
    <n v="100.15624999999999"/>
    <n v="74.534883720930239"/>
    <x v="1"/>
    <x v="6"/>
  </r>
  <r>
    <n v="2972"/>
    <s v="A Bad Plan"/>
    <s v="A group of artists. A mythical art piece. A harrowing quest. And some margaritas."/>
    <x v="13"/>
    <x v="1975"/>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x v="1976"/>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x v="1978"/>
    <x v="0"/>
    <x v="0"/>
    <s v="USD"/>
    <n v="1417057200"/>
    <n v="1414599886"/>
    <b v="0"/>
    <n v="113"/>
    <b v="1"/>
    <s v="theater/plays"/>
    <n v="100.125"/>
    <n v="70.884955752212392"/>
    <x v="1"/>
    <x v="6"/>
  </r>
  <r>
    <n v="2976"/>
    <s v="Pizza Delique"/>
    <s v="A play that addresses an important social issue, brought to light by members of the UoM Drama Society."/>
    <x v="159"/>
    <x v="678"/>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n v="129.46666666666667"/>
    <n v="60.6875"/>
    <x v="1"/>
    <x v="6"/>
  </r>
  <r>
    <n v="2979"/>
    <s v="'ART'"/>
    <s v="Dear Stone returns with Yasmina Reza's 'ART', a compelling, clever exploration of friendship under duress. Thanks for watching!"/>
    <x v="10"/>
    <x v="1896"/>
    <x v="0"/>
    <x v="0"/>
    <s v="USD"/>
    <n v="1420524000"/>
    <n v="1419104823"/>
    <b v="0"/>
    <n v="46"/>
    <b v="1"/>
    <s v="theater/plays"/>
    <n v="101.4"/>
    <n v="110.21739130434783"/>
    <x v="1"/>
    <x v="6"/>
  </r>
  <r>
    <n v="2980"/>
    <s v="INDEPENDENCE NYC"/>
    <s v="1 director, 4 actors, and a whole lotta determination. Help us bring this brilliant story to the heart of NYC!"/>
    <x v="9"/>
    <x v="1980"/>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x v="1981"/>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x v="10"/>
    <x v="1982"/>
    <x v="0"/>
    <x v="1"/>
    <s v="GBP"/>
    <n v="1455208143"/>
    <n v="1452616143"/>
    <b v="1"/>
    <n v="59"/>
    <b v="1"/>
    <s v="theater/spaces"/>
    <n v="102.06"/>
    <n v="86.491525423728817"/>
    <x v="1"/>
    <x v="38"/>
  </r>
  <r>
    <n v="2983"/>
    <s v="Build the House of Dad's!"/>
    <s v="Dad's Garage Theatre Company needs your help buying our new, forever home by hitting our $150,000 STRETCH GOAL!"/>
    <x v="382"/>
    <x v="1983"/>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x v="297"/>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x v="1985"/>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x v="28"/>
    <x v="325"/>
    <x v="0"/>
    <x v="1"/>
    <s v="GBP"/>
    <n v="1466412081"/>
    <n v="1463820081"/>
    <b v="0"/>
    <n v="28"/>
    <b v="1"/>
    <s v="theater/spaces"/>
    <n v="100"/>
    <n v="35.714285714285715"/>
    <x v="1"/>
    <x v="38"/>
  </r>
  <r>
    <n v="2989"/>
    <s v="Let's Light Up The Gem!"/>
    <s v="Bring the movies back to Bethel, Maine."/>
    <x v="22"/>
    <x v="198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x v="1117"/>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x v="0"/>
    <x v="1988"/>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x v="9"/>
    <x v="1989"/>
    <x v="0"/>
    <x v="0"/>
    <s v="USD"/>
    <n v="1476037510"/>
    <n v="1473445510"/>
    <b v="0"/>
    <n v="64"/>
    <b v="1"/>
    <s v="theater/spaces"/>
    <n v="104.5"/>
    <n v="48.984375"/>
    <x v="1"/>
    <x v="38"/>
  </r>
  <r>
    <n v="2993"/>
    <s v="TRUE WEST: Think, Dog! Productions"/>
    <s v="Help us build the Kitchen from Hell!"/>
    <x v="28"/>
    <x v="1141"/>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x v="43"/>
    <x v="1990"/>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x v="36"/>
    <x v="1991"/>
    <x v="0"/>
    <x v="0"/>
    <s v="USD"/>
    <n v="1484841471"/>
    <n v="1482249471"/>
    <b v="0"/>
    <n v="249"/>
    <b v="1"/>
    <s v="theater/spaces"/>
    <n v="104.96000000000001"/>
    <n v="63.2289156626506"/>
    <x v="1"/>
    <x v="38"/>
  </r>
  <r>
    <n v="2996"/>
    <s v="Sea Tea Improv's Comedy Theater in Hartford, CT"/>
    <s v="A permanent home for comedy in Connecticut in the heart of downtown Hartford."/>
    <x v="19"/>
    <x v="1992"/>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x v="199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n v="103.029"/>
    <n v="118.97113163972287"/>
    <x v="1"/>
    <x v="38"/>
  </r>
  <r>
    <n v="2999"/>
    <s v="RAT Fund-Riser"/>
    <s v="Restless Artists' Theatre is building risers and installing better lighting for our patrons.  We need to purchase raw materials."/>
    <x v="383"/>
    <x v="1964"/>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x v="83"/>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x v="384"/>
    <x v="1995"/>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x v="39"/>
    <x v="1996"/>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x v="1891"/>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x v="1997"/>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x v="1998"/>
    <x v="0"/>
    <x v="0"/>
    <s v="USD"/>
    <n v="1412611905"/>
    <n v="1410019905"/>
    <b v="0"/>
    <n v="118"/>
    <b v="1"/>
    <s v="theater/spaces"/>
    <n v="120.49622641509434"/>
    <n v="108.24237288135593"/>
    <x v="1"/>
    <x v="38"/>
  </r>
  <r>
    <n v="3006"/>
    <s v="ONTARIO STREET THEATRE in Port Hope."/>
    <s v="We're an affordable theatre and rental space that can be molded into anything by anyone."/>
    <x v="6"/>
    <x v="1999"/>
    <x v="0"/>
    <x v="5"/>
    <s v="CAD"/>
    <n v="1418580591"/>
    <n v="1415988591"/>
    <b v="0"/>
    <n v="97"/>
    <b v="1"/>
    <s v="theater/spaces"/>
    <n v="107.74999999999999"/>
    <n v="88.865979381443296"/>
    <x v="1"/>
    <x v="38"/>
  </r>
  <r>
    <n v="3007"/>
    <s v="Bethlem"/>
    <s v="Consuite for 2015 CoreCon.  An adventure into insanity."/>
    <x v="20"/>
    <x v="1144"/>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x v="9"/>
    <x v="1891"/>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x v="2000"/>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x v="23"/>
    <x v="0"/>
    <x v="0"/>
    <s v="USD"/>
    <n v="1424548719"/>
    <n v="1419364719"/>
    <b v="0"/>
    <n v="15"/>
    <b v="1"/>
    <s v="theater/spaces"/>
    <n v="158"/>
    <n v="158"/>
    <x v="1"/>
    <x v="38"/>
  </r>
  <r>
    <n v="3011"/>
    <s v="Katharsis Teatro en Navidad"/>
    <s v="Necesitamos tu ayuda para poder llevar la magia del teatro universitario al Teatro Lagrada de Madrid el 23 de diciembre :)"/>
    <x v="43"/>
    <x v="2001"/>
    <x v="0"/>
    <x v="3"/>
    <s v="EUR"/>
    <n v="1450911540"/>
    <n v="1448536516"/>
    <b v="0"/>
    <n v="25"/>
    <b v="1"/>
    <s v="theater/spaces"/>
    <n v="123.66666666666666"/>
    <n v="14.84"/>
    <x v="1"/>
    <x v="38"/>
  </r>
  <r>
    <n v="3012"/>
    <s v="Up-lifting Up-Fit!"/>
    <s v="Spring Theatre has recently found a new home in the heart of Winston Salem. We need your help for an up-lifting up-fit!"/>
    <x v="23"/>
    <x v="2002"/>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x v="2003"/>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n v="113.104"/>
    <n v="50.764811490125673"/>
    <x v="1"/>
    <x v="38"/>
  </r>
  <r>
    <n v="3015"/>
    <s v="A Sign for 34 West"/>
    <s v="We're turning an old yogurt shop into a live theater in downtown Charleston.   Please help us hang our sign!"/>
    <x v="104"/>
    <x v="2005"/>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x v="2007"/>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x v="285"/>
    <x v="2008"/>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x v="39"/>
    <x v="201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x v="201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x v="176"/>
    <x v="2013"/>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x v="30"/>
    <x v="201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x v="79"/>
    <x v="2017"/>
    <x v="0"/>
    <x v="0"/>
    <s v="USD"/>
    <n v="1426866851"/>
    <n v="1424278451"/>
    <b v="0"/>
    <n v="320"/>
    <b v="1"/>
    <s v="theater/spaces"/>
    <n v="131.44"/>
    <n v="164.3"/>
    <x v="1"/>
    <x v="38"/>
  </r>
  <r>
    <n v="3028"/>
    <s v="A Home for Vegas Theatre Hub"/>
    <s v="We have a space! Help us fill it with a stage, chairs, gear and audiences' laughter!"/>
    <x v="10"/>
    <x v="2018"/>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x v="11"/>
    <x v="2019"/>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x v="257"/>
    <x v="122"/>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x v="15"/>
    <x v="646"/>
    <x v="0"/>
    <x v="0"/>
    <s v="USD"/>
    <n v="1476479447"/>
    <n v="1471295447"/>
    <b v="0"/>
    <n v="29"/>
    <b v="1"/>
    <s v="theater/spaces"/>
    <n v="100"/>
    <n v="51.724137931034484"/>
    <x v="1"/>
    <x v="38"/>
  </r>
  <r>
    <n v="3032"/>
    <s v="Silent Valley : A Haunting"/>
    <s v="One night only, not-for-profit, neighborhood haunted attraction that will scare your mask off! Coming this Halloween."/>
    <x v="28"/>
    <x v="2020"/>
    <x v="0"/>
    <x v="0"/>
    <s v="USD"/>
    <n v="1441933459"/>
    <n v="1439341459"/>
    <b v="0"/>
    <n v="25"/>
    <b v="1"/>
    <s v="theater/spaces"/>
    <n v="127.2"/>
    <n v="50.88"/>
    <x v="1"/>
    <x v="38"/>
  </r>
  <r>
    <n v="3033"/>
    <s v="Stagelights Studio by Pam Kinter, Greensboro"/>
    <s v="Finally Stagelights will have a space of our very own!  Be a part of this exciting new adventure in Greensboro!!"/>
    <x v="9"/>
    <x v="2021"/>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n v="112.53599999999999"/>
    <n v="89.314285714285717"/>
    <x v="1"/>
    <x v="38"/>
  </r>
  <r>
    <n v="3035"/>
    <s v="The Coalition Theater"/>
    <s v="Help create a permanent home for live comedy shows and classes in Downtown RVA."/>
    <x v="31"/>
    <x v="2023"/>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x v="2024"/>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x v="28"/>
    <x v="202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x v="2026"/>
    <x v="0"/>
    <x v="0"/>
    <s v="USD"/>
    <n v="1388303940"/>
    <n v="1386011038"/>
    <b v="0"/>
    <n v="236"/>
    <b v="1"/>
    <s v="theater/spaces"/>
    <n v="108.71389999999998"/>
    <n v="92.130423728813554"/>
    <x v="1"/>
    <x v="38"/>
  </r>
  <r>
    <n v="3040"/>
    <s v="Jayhawk Makeover"/>
    <s v="48 hours of deck screws, dry wall, hard hats and needed renovation to help the Jayhawk rise from the ashes."/>
    <x v="9"/>
    <x v="2027"/>
    <x v="0"/>
    <x v="0"/>
    <s v="USD"/>
    <n v="1435359600"/>
    <n v="1434999621"/>
    <b v="0"/>
    <n v="42"/>
    <b v="1"/>
    <s v="theater/spaces"/>
    <n v="107.5"/>
    <n v="76.785714285714292"/>
    <x v="1"/>
    <x v="38"/>
  </r>
  <r>
    <n v="3041"/>
    <s v="Lend a Hand in Our Home"/>
    <s v="Privet! Hello! Bon Jour! We are the Arlekin Players Theatre and we need a home."/>
    <x v="386"/>
    <x v="2028"/>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x v="1151"/>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x v="2029"/>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x v="2031"/>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n v="190.84810126582278"/>
    <n v="259.94827586206895"/>
    <x v="1"/>
    <x v="38"/>
  </r>
  <r>
    <n v="3047"/>
    <s v="Acting V Senior Showcase"/>
    <s v="Hi! We're the Graduating Seniors Acting V Seniors at Temple University! Welcome to our Kick starter Page!"/>
    <x v="2"/>
    <x v="2033"/>
    <x v="0"/>
    <x v="0"/>
    <s v="USD"/>
    <n v="1461762960"/>
    <n v="1457999054"/>
    <b v="0"/>
    <n v="20"/>
    <b v="1"/>
    <s v="theater/spaces"/>
    <n v="149"/>
    <n v="37.25"/>
    <x v="1"/>
    <x v="38"/>
  </r>
  <r>
    <n v="3048"/>
    <s v="December Match Campaign"/>
    <s v="By matching donations up to $5000, Jack Kesler and Maurice Richards have challenged YOU to help Urbanite outfit their brand new space."/>
    <x v="10"/>
    <x v="2034"/>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n v="106.66666666666667"/>
    <n v="74.074074074074076"/>
    <x v="1"/>
    <x v="38"/>
  </r>
  <r>
    <n v="3050"/>
    <s v="The Black Pearl Consuite at CoreCon VIII: On Ancient Seas"/>
    <s v="Help fund The Black Pearl Consuite at CoreCon VIII: On Ancient Seas!"/>
    <x v="20"/>
    <x v="69"/>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x v="2035"/>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x v="63"/>
    <x v="735"/>
    <x v="2"/>
    <x v="0"/>
    <s v="USD"/>
    <n v="1432828740"/>
    <n v="1430237094"/>
    <b v="0"/>
    <n v="2"/>
    <b v="0"/>
    <s v="theater/spaces"/>
    <n v="0.15"/>
    <n v="37.5"/>
    <x v="1"/>
    <x v="38"/>
  </r>
  <r>
    <n v="3053"/>
    <s v="Showroom"/>
    <s v="Showroom is a multi-disciplinary space providing unorthodox concerts, events &amp; a platform creatives can express their creative vision"/>
    <x v="3"/>
    <x v="13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n v="0"/>
    <e v="#DIV/0!"/>
    <x v="1"/>
    <x v="38"/>
  </r>
  <r>
    <n v="3055"/>
    <s v="Bungers surfing Museum"/>
    <s v="I have been in the Surfing business since 1962 have a collection of surfing memorabilia I would like to open a surfing museum"/>
    <x v="22"/>
    <x v="116"/>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x v="31"/>
    <x v="117"/>
    <x v="2"/>
    <x v="0"/>
    <s v="USD"/>
    <n v="1412003784"/>
    <n v="1406819784"/>
    <b v="0"/>
    <n v="0"/>
    <b v="0"/>
    <s v="theater/spaces"/>
    <n v="0"/>
    <e v="#DIV/0!"/>
    <x v="1"/>
    <x v="38"/>
  </r>
  <r>
    <n v="3057"/>
    <s v="1 World Educational Theme Parks"/>
    <s v="A series of 6 educational theme parks. This project is to fund the plans and 3D designs required to build the first park."/>
    <x v="63"/>
    <x v="117"/>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x v="158"/>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n v="3.0066666666666664"/>
    <n v="41"/>
    <x v="1"/>
    <x v="38"/>
  </r>
  <r>
    <n v="3060"/>
    <s v="Save the Roxy Theatre in Bremerton WA"/>
    <s v="Save the historic Roxy theatre in Bremerton WA from being repurposed as office space."/>
    <x v="135"/>
    <x v="400"/>
    <x v="2"/>
    <x v="0"/>
    <s v="USD"/>
    <n v="1443422134"/>
    <n v="1440830134"/>
    <b v="0"/>
    <n v="6"/>
    <b v="0"/>
    <s v="theater/spaces"/>
    <n v="0.15227272727272728"/>
    <n v="55.833333333333336"/>
    <x v="1"/>
    <x v="38"/>
  </r>
  <r>
    <n v="3061"/>
    <s v="Help Save Parkway Cinemas!"/>
    <s v="Save a historic Local theater."/>
    <x v="80"/>
    <x v="117"/>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x v="2037"/>
    <x v="2"/>
    <x v="0"/>
    <s v="USD"/>
    <n v="1443636000"/>
    <n v="1441111892"/>
    <b v="0"/>
    <n v="67"/>
    <b v="0"/>
    <s v="theater/spaces"/>
    <n v="66.84"/>
    <n v="99.761194029850742"/>
    <x v="1"/>
    <x v="38"/>
  </r>
  <r>
    <n v="3063"/>
    <s v="Spec Haus"/>
    <s v="Members of the local Miami music scene are putting together a venue/creative space in Kendall!"/>
    <x v="9"/>
    <x v="2038"/>
    <x v="2"/>
    <x v="0"/>
    <s v="USD"/>
    <n v="1477174138"/>
    <n v="1474150138"/>
    <b v="0"/>
    <n v="23"/>
    <b v="0"/>
    <s v="theater/spaces"/>
    <n v="19.566666666666666"/>
    <n v="25.521739130434781"/>
    <x v="1"/>
    <x v="38"/>
  </r>
  <r>
    <n v="3064"/>
    <s v="Kickstart the Crossroads Community"/>
    <s v="An epicenter for connection, creation and expression of the community."/>
    <x v="96"/>
    <x v="2039"/>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x v="31"/>
    <x v="115"/>
    <x v="2"/>
    <x v="0"/>
    <s v="USD"/>
    <n v="1406683172"/>
    <n v="1404523172"/>
    <b v="0"/>
    <n v="2"/>
    <b v="0"/>
    <s v="theater/spaces"/>
    <n v="0.04"/>
    <n v="5"/>
    <x v="1"/>
    <x v="38"/>
  </r>
  <r>
    <n v="3066"/>
    <s v="Gold Coast Wake Park"/>
    <s v="Our mission is to offer an innovative family watersports attraction that is fun, safe, economical and a leader in its field."/>
    <x v="90"/>
    <x v="204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x v="3"/>
    <x v="2041"/>
    <x v="2"/>
    <x v="1"/>
    <s v="GBP"/>
    <n v="1481132169"/>
    <n v="1479317769"/>
    <b v="0"/>
    <n v="16"/>
    <b v="0"/>
    <s v="theater/spaces"/>
    <n v="3.34"/>
    <n v="20.875"/>
    <x v="1"/>
    <x v="38"/>
  </r>
  <r>
    <n v="3071"/>
    <s v="The Echo Theatre 2015"/>
    <s v="Anyone can create. They just need a place and an opportunity. The Echo Theatre (Provo) provides that opportunity."/>
    <x v="14"/>
    <x v="2042"/>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x v="14"/>
    <x v="369"/>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x v="387"/>
    <x v="2043"/>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x v="36"/>
    <x v="2044"/>
    <x v="2"/>
    <x v="0"/>
    <s v="USD"/>
    <n v="1471573640"/>
    <n v="1467253640"/>
    <b v="0"/>
    <n v="20"/>
    <b v="0"/>
    <s v="theater/spaces"/>
    <n v="8.64"/>
    <n v="64.8"/>
    <x v="1"/>
    <x v="38"/>
  </r>
  <r>
    <n v="3076"/>
    <s v="10,000 Hours"/>
    <s v="Helping female comedians get in their 10,000 Hours of practice!"/>
    <x v="3"/>
    <x v="84"/>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x v="388"/>
    <x v="2045"/>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x v="71"/>
    <x v="308"/>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x v="7"/>
    <x v="117"/>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x v="22"/>
    <x v="443"/>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x v="389"/>
    <x v="2047"/>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x v="31"/>
    <x v="904"/>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x v="99"/>
    <x v="691"/>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x v="31"/>
    <x v="2048"/>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x v="390"/>
    <x v="2049"/>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x v="10"/>
    <x v="2050"/>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x v="57"/>
    <x v="2051"/>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x v="23"/>
    <x v="2052"/>
    <x v="2"/>
    <x v="5"/>
    <s v="CAD"/>
    <n v="1401595140"/>
    <n v="1398980941"/>
    <b v="0"/>
    <n v="17"/>
    <b v="0"/>
    <s v="theater/spaces"/>
    <n v="22.75"/>
    <n v="53.529411764705884"/>
    <x v="1"/>
    <x v="38"/>
  </r>
  <r>
    <n v="3094"/>
    <s v="Nothing Up My Sleeves Tour: Summer 2016"/>
    <s v="This is a Kickstarter to help with the start up costs for Illusionist, Chris Lengyel's Summer 2016 Tour!"/>
    <x v="57"/>
    <x v="379"/>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x v="391"/>
    <x v="155"/>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x v="22"/>
    <x v="195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x v="392"/>
    <x v="2054"/>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x v="30"/>
    <x v="452"/>
    <x v="2"/>
    <x v="6"/>
    <s v="EUR"/>
    <n v="1437033360"/>
    <n v="1434445937"/>
    <b v="0"/>
    <n v="12"/>
    <b v="0"/>
    <s v="theater/spaces"/>
    <n v="12"/>
    <n v="25"/>
    <x v="1"/>
    <x v="38"/>
  </r>
  <r>
    <n v="3102"/>
    <s v="Theatre Bath Bus"/>
    <s v="Imagine being able to take a performance anywhere! Meet the Theatre Bath Bus - a magical performance space where anything is possible."/>
    <x v="194"/>
    <x v="2057"/>
    <x v="2"/>
    <x v="1"/>
    <s v="GBP"/>
    <n v="1471939818"/>
    <n v="1467619818"/>
    <b v="0"/>
    <n v="90"/>
    <b v="0"/>
    <s v="theater/spaces"/>
    <n v="39.112499999999997"/>
    <n v="69.533333333333331"/>
    <x v="1"/>
    <x v="38"/>
  </r>
  <r>
    <n v="3103"/>
    <s v="Professional Venue for local artists!!"/>
    <s v="Creating a place for local artists to perform, at substantially less cost for them"/>
    <x v="393"/>
    <x v="143"/>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x v="23"/>
    <x v="1699"/>
    <x v="2"/>
    <x v="2"/>
    <s v="AUD"/>
    <n v="1422928800"/>
    <n v="1420235311"/>
    <b v="0"/>
    <n v="5"/>
    <b v="0"/>
    <s v="theater/spaces"/>
    <n v="29.625"/>
    <n v="237"/>
    <x v="1"/>
    <x v="38"/>
  </r>
  <r>
    <n v="3105"/>
    <s v="Paddock School Theater Improvement"/>
    <s v="My hope is to raise $5845 and replace old stained and mismatched border curtains, cyclorama curtain, and backdrop."/>
    <x v="394"/>
    <x v="2058"/>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x v="28"/>
    <x v="781"/>
    <x v="2"/>
    <x v="1"/>
    <s v="GBP"/>
    <n v="1442440800"/>
    <n v="1440497876"/>
    <b v="0"/>
    <n v="4"/>
    <b v="0"/>
    <s v="theater/spaces"/>
    <n v="4.1000000000000005"/>
    <n v="10.25"/>
    <x v="1"/>
    <x v="38"/>
  </r>
  <r>
    <n v="3107"/>
    <s v="Creating Cabaret"/>
    <s v="When opportunity knocks, we answer!  Help expand the ravishingly talented troupe into a new and exciting market and venue!"/>
    <x v="79"/>
    <x v="2059"/>
    <x v="2"/>
    <x v="0"/>
    <s v="USD"/>
    <n v="1431372751"/>
    <n v="1430767951"/>
    <b v="0"/>
    <n v="29"/>
    <b v="0"/>
    <s v="theater/spaces"/>
    <n v="19.762499999999999"/>
    <n v="272.58620689655174"/>
    <x v="1"/>
    <x v="38"/>
  </r>
  <r>
    <n v="3108"/>
    <s v="Funding a home for our Children's Theater"/>
    <s v="We need a permanent home for the theater!"/>
    <x v="63"/>
    <x v="375"/>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x v="31"/>
    <x v="115"/>
    <x v="2"/>
    <x v="0"/>
    <s v="USD"/>
    <n v="1487465119"/>
    <n v="1484009119"/>
    <b v="0"/>
    <n v="1"/>
    <b v="0"/>
    <s v="theater/spaces"/>
    <n v="0.04"/>
    <n v="10"/>
    <x v="1"/>
    <x v="38"/>
  </r>
  <r>
    <n v="3111"/>
    <s v="All Puppet Players Need a Home"/>
    <s v="Help All Puppet Players perform it's 2015 season in a beautiful 200 seat theater for an entire year."/>
    <x v="22"/>
    <x v="2061"/>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x v="34"/>
    <x v="2062"/>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x v="395"/>
    <x v="673"/>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n v="0"/>
    <e v="#DIV/0!"/>
    <x v="1"/>
    <x v="38"/>
  </r>
  <r>
    <n v="3115"/>
    <s v="spoken word pop-up:"/>
    <s v="We are creating a mobile community devoted to the spreading and sharing of spoken word and other kinds of storytelling."/>
    <x v="3"/>
    <x v="452"/>
    <x v="2"/>
    <x v="11"/>
    <s v="SEK"/>
    <n v="1465123427"/>
    <n v="1462531427"/>
    <b v="0"/>
    <n v="1"/>
    <b v="0"/>
    <s v="theater/spaces"/>
    <n v="3"/>
    <n v="300"/>
    <x v="1"/>
    <x v="38"/>
  </r>
  <r>
    <n v="3116"/>
    <s v="CoreCon Asylum"/>
    <s v="Creating a consuite for CoreCon. A focus on the insanity of asylums and early medical practices from history."/>
    <x v="47"/>
    <x v="357"/>
    <x v="2"/>
    <x v="0"/>
    <s v="USD"/>
    <n v="1427890925"/>
    <n v="1426681325"/>
    <b v="0"/>
    <n v="10"/>
    <b v="0"/>
    <s v="theater/spaces"/>
    <n v="57.333333333333336"/>
    <n v="43"/>
    <x v="1"/>
    <x v="38"/>
  </r>
  <r>
    <n v="3117"/>
    <s v="Cowes and The Sea"/>
    <s v="Performing Arts workshops, for young people aged 5 -16, exploring how the sea has shaped Cowes as a settlement."/>
    <x v="28"/>
    <x v="116"/>
    <x v="2"/>
    <x v="1"/>
    <s v="GBP"/>
    <n v="1464354720"/>
    <n v="1463648360"/>
    <b v="0"/>
    <n v="1"/>
    <b v="0"/>
    <s v="theater/spaces"/>
    <n v="0.1"/>
    <n v="1"/>
    <x v="1"/>
    <x v="38"/>
  </r>
  <r>
    <n v="3118"/>
    <s v="Garden Eden, theatre, meeting, culture, music, art"/>
    <s v="a magical place for all kind of people, like a fairytaile in all colours"/>
    <x v="69"/>
    <x v="551"/>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n v="0.05"/>
    <n v="5"/>
    <x v="1"/>
    <x v="38"/>
  </r>
  <r>
    <n v="3120"/>
    <s v="Subtropisch zwemparadijs Tropicana"/>
    <s v="Wij willen Tropicana het subtropisch zwemparadijs van Rotterdam op een nieuwe locatie gaan bouwen."/>
    <x v="396"/>
    <x v="1491"/>
    <x v="2"/>
    <x v="9"/>
    <s v="EUR"/>
    <n v="1462484196"/>
    <n v="1457303796"/>
    <b v="0"/>
    <n v="10"/>
    <b v="0"/>
    <s v="theater/spaces"/>
    <n v="9.8461538461538465E-3"/>
    <n v="12.8"/>
    <x v="1"/>
    <x v="38"/>
  </r>
  <r>
    <n v="3121"/>
    <s v="Ant Farm Theatre Project (Canceled)"/>
    <s v="I going to build a theatre for a local ant farm so that Ants can put on their theatre productions."/>
    <x v="15"/>
    <x v="115"/>
    <x v="1"/>
    <x v="5"/>
    <s v="CAD"/>
    <n v="1411748335"/>
    <n v="1406564335"/>
    <b v="0"/>
    <n v="1"/>
    <b v="0"/>
    <s v="theater/spaces"/>
    <n v="0.66666666666666674"/>
    <n v="10"/>
    <x v="1"/>
    <x v="38"/>
  </r>
  <r>
    <n v="3122"/>
    <s v="be back soon (Canceled)"/>
    <s v="cancelled until further notice"/>
    <x v="212"/>
    <x v="851"/>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x v="152"/>
    <x v="2063"/>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x v="397"/>
    <x v="375"/>
    <x v="1"/>
    <x v="0"/>
    <s v="USD"/>
    <n v="1422902601"/>
    <n v="1417718601"/>
    <b v="0"/>
    <n v="4"/>
    <b v="0"/>
    <s v="theater/spaces"/>
    <n v="3.2499999999999999E-3"/>
    <n v="6.5"/>
    <x v="1"/>
    <x v="38"/>
  </r>
  <r>
    <n v="3125"/>
    <s v="N/A (Canceled)"/>
    <s v="N/A"/>
    <x v="86"/>
    <x v="117"/>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x v="31"/>
    <x v="578"/>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x v="57"/>
    <x v="117"/>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x v="36"/>
    <x v="2064"/>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n v="0.8"/>
    <n v="10"/>
    <x v="1"/>
    <x v="6"/>
  </r>
  <r>
    <n v="3130"/>
    <s v="MEDEA | A New Vision"/>
    <s v="A shockingly relevant modern take on a 2,000-year-old tragedy that confronts current gender politics."/>
    <x v="3"/>
    <x v="672"/>
    <x v="3"/>
    <x v="0"/>
    <s v="USD"/>
    <n v="1492145940"/>
    <n v="1489504916"/>
    <b v="0"/>
    <n v="4"/>
    <b v="0"/>
    <s v="theater/plays"/>
    <n v="3.75"/>
    <n v="93.75"/>
    <x v="1"/>
    <x v="6"/>
  </r>
  <r>
    <n v="3131"/>
    <s v="SNAKE EYES"/>
    <s v="A Staged Reading of &quot;Snake Eyes,&quot; a new play by Alex Rafala"/>
    <x v="393"/>
    <x v="2043"/>
    <x v="3"/>
    <x v="0"/>
    <s v="USD"/>
    <n v="1491656045"/>
    <n v="1489067645"/>
    <b v="0"/>
    <n v="12"/>
    <b v="0"/>
    <s v="theater/plays"/>
    <n v="15.731707317073171"/>
    <n v="53.75"/>
    <x v="1"/>
    <x v="6"/>
  </r>
  <r>
    <n v="3132"/>
    <s v="A Bite of a Snake Play"/>
    <s v="Smells Like Money, Drips Like Honey, Taste Like Mocha, Better Run AWAY"/>
    <x v="11"/>
    <x v="115"/>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x v="2"/>
    <x v="2065"/>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x v="398"/>
    <x v="2066"/>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x v="2"/>
    <x v="2067"/>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x v="15"/>
    <x v="155"/>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x v="48"/>
    <x v="117"/>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n v="0.96"/>
    <n v="24"/>
    <x v="1"/>
    <x v="6"/>
  </r>
  <r>
    <n v="3141"/>
    <s v="GUTS: Black Comedy"/>
    <s v="We are a theatre society from the Groningen University in the Netherlands. _x000a_We would be more than happy for some help funding the play."/>
    <x v="2"/>
    <x v="2069"/>
    <x v="3"/>
    <x v="9"/>
    <s v="EUR"/>
    <n v="1492372800"/>
    <n v="1488823488"/>
    <b v="0"/>
    <n v="8"/>
    <b v="0"/>
    <s v="theater/plays"/>
    <n v="51.6"/>
    <n v="32.25"/>
    <x v="1"/>
    <x v="6"/>
  </r>
  <r>
    <n v="3142"/>
    <s v="The Pendulum Swings UK Theatre Tour/EdFringe"/>
    <s v="Our aim is to deliver a powerful piece of theatre to audiences across the UK, including Edinburgh Fringe (2017)."/>
    <x v="181"/>
    <x v="372"/>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x v="176"/>
    <x v="117"/>
    <x v="3"/>
    <x v="1"/>
    <s v="GBP"/>
    <n v="1491726956"/>
    <n v="1489480556"/>
    <b v="0"/>
    <n v="0"/>
    <b v="0"/>
    <s v="theater/plays"/>
    <n v="0"/>
    <e v="#DIV/0!"/>
    <x v="1"/>
    <x v="6"/>
  </r>
  <r>
    <n v="3144"/>
    <s v="Benghazi Bergen-Belsen"/>
    <s v="Two women, one love, one must die: a multicultural cast in a play about the denied holocaust of Libyan Jews. Premieres in March in NYC"/>
    <x v="3"/>
    <x v="2070"/>
    <x v="3"/>
    <x v="0"/>
    <s v="USD"/>
    <n v="1489903200"/>
    <n v="1488459307"/>
    <b v="0"/>
    <n v="30"/>
    <b v="0"/>
    <s v="theater/plays"/>
    <n v="75.400000000000006"/>
    <n v="251.33333333333334"/>
    <x v="1"/>
    <x v="6"/>
  </r>
  <r>
    <n v="3145"/>
    <s v="Arlington's 1st Dinner Theatre"/>
    <s v="Dominion Theatre Company is the first community dinner theatre  to be established in Arlington TX."/>
    <x v="31"/>
    <x v="117"/>
    <x v="3"/>
    <x v="0"/>
    <s v="USD"/>
    <n v="1490659134"/>
    <n v="1485478734"/>
    <b v="0"/>
    <n v="0"/>
    <b v="0"/>
    <s v="theater/plays"/>
    <n v="0"/>
    <e v="#DIV/0!"/>
    <x v="1"/>
    <x v="6"/>
  </r>
  <r>
    <n v="3146"/>
    <s v="SoÃ±Ã© una ciudad amurallada"/>
    <s v="Somos... Podemos... Amamos... Nuestra muralla, nuestra utopÃ­a. Que el amor sea el lÃ­mite"/>
    <x v="63"/>
    <x v="2071"/>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n v="117.52499999999999"/>
    <n v="110.35211267605634"/>
    <x v="1"/>
    <x v="6"/>
  </r>
  <r>
    <n v="3148"/>
    <s v="The Aurora Project: A Sci-Fi Epic by Bella Poynton"/>
    <s v="Help fund The Aurora Project, an immersive science fiction epic."/>
    <x v="40"/>
    <x v="2073"/>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x v="21"/>
    <x v="166"/>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n v="101"/>
    <n v="33.990384615384613"/>
    <x v="1"/>
    <x v="6"/>
  </r>
  <r>
    <n v="3151"/>
    <s v="&quot;The Holiday Bug&quot; 2014 Puppet Show"/>
    <s v="A Multi-Media Puppet Show, with large cable control puppets to tell a hilarious story for all ages."/>
    <x v="8"/>
    <x v="2075"/>
    <x v="0"/>
    <x v="0"/>
    <s v="USD"/>
    <n v="1410379774"/>
    <n v="1407787774"/>
    <b v="1"/>
    <n v="34"/>
    <b v="1"/>
    <s v="theater/plays"/>
    <n v="100.4"/>
    <n v="103.35294117647059"/>
    <x v="1"/>
    <x v="6"/>
  </r>
  <r>
    <n v="3152"/>
    <s v="'Gilead', an original theatre piece"/>
    <s v="'Gilead' is an original theatre piece inspired by Margaret Atwood's 'The Handmaid's Tale'. (Brighton Fringe 2014)"/>
    <x v="41"/>
    <x v="2076"/>
    <x v="0"/>
    <x v="1"/>
    <s v="GBP"/>
    <n v="1383425367"/>
    <n v="1380833367"/>
    <b v="1"/>
    <n v="67"/>
    <b v="1"/>
    <s v="theater/plays"/>
    <n v="105.95454545454545"/>
    <n v="34.791044776119406"/>
    <x v="1"/>
    <x v="6"/>
  </r>
  <r>
    <n v="3153"/>
    <s v="Terminator the Second"/>
    <s v="A stage production of Terminator 2: Judgment Day, composed entirely of the words of William Shakespeare"/>
    <x v="9"/>
    <x v="2077"/>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x v="39"/>
    <x v="2059"/>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x v="2078"/>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x v="62"/>
    <x v="2079"/>
    <x v="0"/>
    <x v="0"/>
    <s v="USD"/>
    <n v="1338591144"/>
    <n v="1335567144"/>
    <b v="1"/>
    <n v="89"/>
    <b v="1"/>
    <s v="theater/plays"/>
    <n v="101.81818181818181"/>
    <n v="62.921348314606739"/>
    <x v="1"/>
    <x v="6"/>
  </r>
  <r>
    <n v="3157"/>
    <s v="Summer FourPlay"/>
    <s v="Four Directors.  Four One Acts.  Four Genres.  For You."/>
    <x v="23"/>
    <x v="74"/>
    <x v="0"/>
    <x v="0"/>
    <s v="USD"/>
    <n v="1405746000"/>
    <n v="1404932105"/>
    <b v="1"/>
    <n v="41"/>
    <b v="1"/>
    <s v="theater/plays"/>
    <n v="101"/>
    <n v="98.536585365853654"/>
    <x v="1"/>
    <x v="6"/>
  </r>
  <r>
    <n v="3158"/>
    <s v="Nursery Crimes"/>
    <s v="A 40s crime-noir play using nursery rhyme characters."/>
    <x v="10"/>
    <x v="2080"/>
    <x v="0"/>
    <x v="0"/>
    <s v="USD"/>
    <n v="1374523752"/>
    <n v="1371931752"/>
    <b v="1"/>
    <n v="69"/>
    <b v="1"/>
    <s v="theater/plays"/>
    <n v="113.99999999999999"/>
    <n v="82.608695652173907"/>
    <x v="1"/>
    <x v="6"/>
  </r>
  <r>
    <n v="3159"/>
    <s v="Waxwing: A New Play"/>
    <s v="WAXWING is an exciting new world premiere of mythic (perhaps even apocalyptic!) proportions."/>
    <x v="15"/>
    <x v="2081"/>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x v="37"/>
    <x v="2082"/>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x v="13"/>
    <x v="2083"/>
    <x v="0"/>
    <x v="1"/>
    <s v="GBP"/>
    <n v="1413377522"/>
    <n v="1410785522"/>
    <b v="1"/>
    <n v="74"/>
    <b v="1"/>
    <s v="theater/plays"/>
    <n v="105.1"/>
    <n v="28.405405405405407"/>
    <x v="1"/>
    <x v="6"/>
  </r>
  <r>
    <n v="3162"/>
    <s v="Your Radio Adventure!"/>
    <s v="Radio show meets interactive novel, accompanied by live foley, music, and audience participation. YOU choose what happens next!"/>
    <x v="23"/>
    <x v="2084"/>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x v="93"/>
    <x v="2085"/>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x v="47"/>
    <x v="2087"/>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x v="19"/>
    <x v="2088"/>
    <x v="0"/>
    <x v="0"/>
    <s v="USD"/>
    <n v="1416988740"/>
    <n v="1414514153"/>
    <b v="1"/>
    <n v="930"/>
    <b v="1"/>
    <s v="theater/plays"/>
    <n v="160.22808571428573"/>
    <n v="60.300892473118282"/>
    <x v="1"/>
    <x v="6"/>
  </r>
  <r>
    <n v="3167"/>
    <s v="Destiny is Judd Nelson: a new play at FringeNYC"/>
    <s v="What is destiny? Explore it with us this August at FringeNYC."/>
    <x v="9"/>
    <x v="2089"/>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x v="2090"/>
    <x v="0"/>
    <x v="0"/>
    <s v="USD"/>
    <n v="1402696800"/>
    <n v="1399948353"/>
    <b v="1"/>
    <n v="61"/>
    <b v="1"/>
    <s v="theater/plays"/>
    <n v="124.2"/>
    <n v="50.901639344262293"/>
    <x v="1"/>
    <x v="6"/>
  </r>
  <r>
    <n v="3169"/>
    <s v="The Window"/>
    <s v="We're bringing The Window to the Cherry Lane Theater in January 2014."/>
    <x v="6"/>
    <x v="2091"/>
    <x v="0"/>
    <x v="0"/>
    <s v="USD"/>
    <n v="1386910740"/>
    <n v="1384364561"/>
    <b v="1"/>
    <n v="82"/>
    <b v="1"/>
    <s v="theater/plays"/>
    <n v="103.01249999999999"/>
    <n v="100.5"/>
    <x v="1"/>
    <x v="6"/>
  </r>
  <r>
    <n v="3170"/>
    <s v="Ain't She Brave FringeNYC 2014 Project"/>
    <s v="An emotionally-charged journey through the history of black women in America told in reverse."/>
    <x v="13"/>
    <x v="2092"/>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x v="39"/>
    <x v="2093"/>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x v="285"/>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x v="9"/>
    <x v="2095"/>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x v="2096"/>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x v="1226"/>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x v="2098"/>
    <x v="0"/>
    <x v="1"/>
    <s v="GBP"/>
    <n v="1405521075"/>
    <n v="1402929075"/>
    <b v="1"/>
    <n v="78"/>
    <b v="1"/>
    <s v="theater/plays"/>
    <n v="171.73333333333335"/>
    <n v="33.025641025641029"/>
    <x v="1"/>
    <x v="6"/>
  </r>
  <r>
    <n v="3179"/>
    <s v="I Do Wonder"/>
    <s v="A Sci-fi play in several vignettes that will narrate an alternate history in the mid-20th century."/>
    <x v="285"/>
    <x v="2099"/>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x v="2100"/>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x v="2"/>
    <x v="614"/>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x v="39"/>
    <x v="2101"/>
    <x v="0"/>
    <x v="0"/>
    <s v="USD"/>
    <n v="1328029200"/>
    <n v="1323211621"/>
    <b v="1"/>
    <n v="151"/>
    <b v="1"/>
    <s v="theater/plays"/>
    <n v="100.88571428571429"/>
    <n v="46.768211920529801"/>
    <x v="1"/>
    <x v="6"/>
  </r>
  <r>
    <n v="3183"/>
    <s v="The Seagull on The River"/>
    <s v="Anton Chekhov's The Seagull. An outdoor Amphitheater in Manhattan. Trees. A River. Daybreak."/>
    <x v="30"/>
    <x v="444"/>
    <x v="0"/>
    <x v="0"/>
    <s v="USD"/>
    <n v="1377284669"/>
    <n v="1375729469"/>
    <b v="1"/>
    <n v="68"/>
    <b v="1"/>
    <s v="theater/plays"/>
    <n v="109.00000000000001"/>
    <n v="40.073529411764703"/>
    <x v="1"/>
    <x v="6"/>
  </r>
  <r>
    <n v="3184"/>
    <s v="Equus at Frenetic Theatre"/>
    <s v="Equus is the story of a psychiatrist treating a teenaged boy who blinds six horses with a metal spike."/>
    <x v="270"/>
    <x v="2102"/>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x v="325"/>
    <x v="0"/>
    <x v="1"/>
    <s v="GBP"/>
    <n v="1405553241"/>
    <n v="1404948441"/>
    <b v="1"/>
    <n v="24"/>
    <b v="1"/>
    <s v="theater/plays"/>
    <n v="100"/>
    <n v="41.666666666666664"/>
    <x v="1"/>
    <x v="6"/>
  </r>
  <r>
    <n v="3186"/>
    <s v="Honest"/>
    <s v="Honest is an exciting and dark new play by Bristol based writer Alice Nicholas, touring the South of England and London this October."/>
    <x v="50"/>
    <x v="2103"/>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x v="176"/>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x v="56"/>
    <x v="2105"/>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x v="23"/>
    <x v="117"/>
    <x v="2"/>
    <x v="5"/>
    <s v="CAD"/>
    <n v="1481258275"/>
    <n v="1478662675"/>
    <b v="0"/>
    <n v="0"/>
    <b v="0"/>
    <s v="theater/musical"/>
    <n v="0"/>
    <e v="#DIV/0!"/>
    <x v="1"/>
    <x v="40"/>
  </r>
  <r>
    <n v="3191"/>
    <s v="Decree 770: Europa"/>
    <s v="A brand new musical about the ban of contraception and abortion in Romania and the revolution that ended it all in 1989."/>
    <x v="192"/>
    <x v="118"/>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x v="3"/>
    <x v="1301"/>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x v="10"/>
    <x v="2038"/>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x v="34"/>
    <x v="117"/>
    <x v="2"/>
    <x v="0"/>
    <s v="USD"/>
    <n v="1437960598"/>
    <n v="1435368598"/>
    <b v="0"/>
    <n v="0"/>
    <b v="0"/>
    <s v="theater/musical"/>
    <n v="0"/>
    <e v="#DIV/0!"/>
    <x v="1"/>
    <x v="40"/>
  </r>
  <r>
    <n v="3195"/>
    <s v="Emerson Sings!"/>
    <s v="Emerson Sings is the first cabaret to celebrate the work of up and coming musical theater composers who are alumni of Emerson College."/>
    <x v="8"/>
    <x v="127"/>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x v="399"/>
    <x v="1122"/>
    <x v="2"/>
    <x v="0"/>
    <s v="USD"/>
    <n v="1438437600"/>
    <n v="1433254875"/>
    <b v="0"/>
    <n v="6"/>
    <b v="0"/>
    <s v="theater/musical"/>
    <n v="0.06"/>
    <n v="300"/>
    <x v="1"/>
    <x v="40"/>
  </r>
  <r>
    <n v="3197"/>
    <s v="Mirror, mirror on the wall"/>
    <s v="This years most important stage project for young artists in our region. www.ungespor.no"/>
    <x v="3"/>
    <x v="1288"/>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x v="11"/>
    <x v="178"/>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x v="10"/>
    <x v="636"/>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x v="63"/>
    <x v="116"/>
    <x v="2"/>
    <x v="0"/>
    <s v="USD"/>
    <n v="1461994440"/>
    <n v="1459410101"/>
    <b v="0"/>
    <n v="1"/>
    <b v="0"/>
    <s v="theater/musical"/>
    <n v="2E-3"/>
    <n v="1"/>
    <x v="1"/>
    <x v="40"/>
  </r>
  <r>
    <n v="3201"/>
    <s v="Nothing Changes"/>
    <s v="Nothing Changes is a modern musical version of the Ragged Trousered Philanthropists exploring the inequalities of &quot;austerity Britain&quot;"/>
    <x v="13"/>
    <x v="379"/>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x v="10"/>
    <x v="210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x v="28"/>
    <x v="156"/>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x v="2"/>
    <x v="117"/>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x v="6"/>
    <x v="687"/>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x v="10"/>
    <x v="117"/>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x v="2109"/>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x v="2110"/>
    <x v="0"/>
    <x v="0"/>
    <s v="USD"/>
    <n v="1408068000"/>
    <n v="1405346680"/>
    <b v="1"/>
    <n v="322"/>
    <b v="1"/>
    <s v="theater/plays"/>
    <n v="119.74347826086958"/>
    <n v="85.531055900621112"/>
    <x v="1"/>
    <x v="6"/>
  </r>
  <r>
    <n v="3212"/>
    <s v="Campo Maldito"/>
    <s v="Help us bring our production of Campo Maldito to New York AND San Francisco!"/>
    <x v="23"/>
    <x v="2111"/>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x v="2112"/>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x v="2114"/>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x v="660"/>
    <x v="0"/>
    <x v="1"/>
    <s v="GBP"/>
    <n v="1436625000"/>
    <n v="1433934371"/>
    <b v="1"/>
    <n v="35"/>
    <b v="1"/>
    <s v="theater/plays"/>
    <n v="100.05"/>
    <n v="57.171428571428571"/>
    <x v="1"/>
    <x v="6"/>
  </r>
  <r>
    <n v="3217"/>
    <s v="Wake Up Call @ IRT Theater"/>
    <s v="Wake Up Call is a comedic play about a group of hotel employees working on Christmas Eve."/>
    <x v="37"/>
    <x v="201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n v="102.1"/>
    <n v="66.586956521739125"/>
    <x v="1"/>
    <x v="6"/>
  </r>
  <r>
    <n v="3219"/>
    <s v="Eyes Closed - The First In-Dream Theater Experience"/>
    <s v="Eyes Closed is a collaborative play and docudrama about New Yorkers and their dreams."/>
    <x v="22"/>
    <x v="2116"/>
    <x v="0"/>
    <x v="0"/>
    <s v="USD"/>
    <n v="1427063747"/>
    <n v="1424043347"/>
    <b v="1"/>
    <n v="119"/>
    <b v="1"/>
    <s v="theater/plays"/>
    <n v="100.11000000000001"/>
    <n v="168.25210084033614"/>
    <x v="1"/>
    <x v="6"/>
  </r>
  <r>
    <n v="3220"/>
    <s v="Burners"/>
    <s v="A sci-fi thriller for the stage opening March 10 in Los Angeles."/>
    <x v="36"/>
    <x v="2117"/>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x v="2118"/>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x v="30"/>
    <x v="2119"/>
    <x v="0"/>
    <x v="0"/>
    <s v="USD"/>
    <n v="1445722140"/>
    <n v="1443016697"/>
    <b v="1"/>
    <n v="84"/>
    <b v="1"/>
    <s v="theater/plays"/>
    <n v="124.8"/>
    <n v="37.142857142857146"/>
    <x v="1"/>
    <x v="6"/>
  </r>
  <r>
    <n v="3223"/>
    <s v="Good People by David Lindsay-Abaire at Waterfront Playhouse"/>
    <s v="Bringing David Lindsay-Abaire's award-winning story of our times to the East Bay."/>
    <x v="379"/>
    <x v="2120"/>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x v="11"/>
    <x v="2121"/>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x v="646"/>
    <x v="0"/>
    <x v="1"/>
    <s v="GBP"/>
    <n v="1484687436"/>
    <n v="1482095436"/>
    <b v="0"/>
    <n v="30"/>
    <b v="1"/>
    <s v="theater/plays"/>
    <n v="125"/>
    <n v="50"/>
    <x v="1"/>
    <x v="6"/>
  </r>
  <r>
    <n v="3228"/>
    <s v="Hear Me Roar: A Season of Powerful Women"/>
    <s v="A Season of Powerful Women. A Season of Defiance."/>
    <x v="39"/>
    <x v="2123"/>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x v="2124"/>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n v="161"/>
    <n v="57.5"/>
    <x v="1"/>
    <x v="6"/>
  </r>
  <r>
    <n v="3232"/>
    <s v="Honorable Men - Poor Yorick's Players 2016 Season"/>
    <s v="Honorable Men - Yorick's 10th season of free, outdoor Shakespeare.  Featuring Henry IV, part 1 and Julius Caesar."/>
    <x v="28"/>
    <x v="2127"/>
    <x v="0"/>
    <x v="0"/>
    <s v="USD"/>
    <n v="1462334340"/>
    <n v="1459711917"/>
    <b v="1"/>
    <n v="26"/>
    <b v="1"/>
    <s v="theater/plays"/>
    <n v="131.20000000000002"/>
    <n v="50.46153846153846"/>
    <x v="1"/>
    <x v="6"/>
  </r>
  <r>
    <n v="3233"/>
    <s v="64 Squares"/>
    <s v="64 Squares is an autobiographical one-man exploration of the internal chess game played to reconcile relationships."/>
    <x v="10"/>
    <x v="2128"/>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x v="22"/>
    <x v="2131"/>
    <x v="0"/>
    <x v="0"/>
    <s v="USD"/>
    <n v="1482962433"/>
    <n v="1480370433"/>
    <b v="0"/>
    <n v="110"/>
    <b v="1"/>
    <s v="theater/plays"/>
    <n v="100.6"/>
    <n v="182.90909090909091"/>
    <x v="1"/>
    <x v="6"/>
  </r>
  <r>
    <n v="3237"/>
    <s v="Celebrating 20 years of The 24 Hour Plays around the world!"/>
    <s v="An annual campaign supporting our intensive for artists 25 and under."/>
    <x v="19"/>
    <x v="2132"/>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x v="0"/>
    <x v="2135"/>
    <x v="0"/>
    <x v="0"/>
    <s v="USD"/>
    <n v="1413269940"/>
    <n v="1410421670"/>
    <b v="1"/>
    <n v="167"/>
    <b v="1"/>
    <s v="theater/plays"/>
    <n v="115.30588235294117"/>
    <n v="58.688622754491021"/>
    <x v="1"/>
    <x v="6"/>
  </r>
  <r>
    <n v="3242"/>
    <s v="First Day Off in a Long Time by Brian Finkelstein"/>
    <s v="First Day Off in a Long Time is a comedy show...            _x000a_About suicide."/>
    <x v="3"/>
    <x v="2136"/>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x v="6"/>
    <x v="213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x v="183"/>
    <x v="2138"/>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x v="223"/>
    <x v="2139"/>
    <x v="0"/>
    <x v="0"/>
    <s v="USD"/>
    <n v="1434074400"/>
    <n v="1431354258"/>
    <b v="0"/>
    <n v="270"/>
    <b v="1"/>
    <s v="theater/plays"/>
    <n v="104.3047619047619"/>
    <n v="81.125925925925927"/>
    <x v="1"/>
    <x v="6"/>
  </r>
  <r>
    <n v="3246"/>
    <s v="The Gray Man"/>
    <s v="The Gray Man isnâ€™t real. Heâ€™s a ghost story, a boogeyman, a tale mothers make up to keep their children safe."/>
    <x v="3"/>
    <x v="2140"/>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x v="2141"/>
    <x v="0"/>
    <x v="1"/>
    <s v="GBP"/>
    <n v="1436696712"/>
    <n v="1434104712"/>
    <b v="1"/>
    <n v="57"/>
    <b v="1"/>
    <s v="theater/plays"/>
    <n v="105.86"/>
    <n v="46.429824561403507"/>
    <x v="1"/>
    <x v="6"/>
  </r>
  <r>
    <n v="3248"/>
    <s v="Honest Accomplice Theatre 2015-16 Season"/>
    <s v="Honest Accomplice Theatre produces theatre for social change."/>
    <x v="14"/>
    <x v="2142"/>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x v="2144"/>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x v="15"/>
    <x v="1451"/>
    <x v="0"/>
    <x v="0"/>
    <s v="USD"/>
    <n v="1434907966"/>
    <n v="1432315966"/>
    <b v="1"/>
    <n v="20"/>
    <b v="1"/>
    <s v="theater/plays"/>
    <n v="110.73333333333333"/>
    <n v="83.05"/>
    <x v="1"/>
    <x v="6"/>
  </r>
  <r>
    <n v="3252"/>
    <s v="Modern Love"/>
    <s v="How do we navigate the boundaries between friendship, sexual intimacy and obsessive desire?"/>
    <x v="268"/>
    <x v="2145"/>
    <x v="0"/>
    <x v="1"/>
    <s v="GBP"/>
    <n v="1473247240"/>
    <n v="1470655240"/>
    <b v="1"/>
    <n v="50"/>
    <b v="1"/>
    <s v="theater/plays"/>
    <n v="127.82222222222221"/>
    <n v="57.52"/>
    <x v="1"/>
    <x v="6"/>
  </r>
  <r>
    <n v="3253"/>
    <s v="EMPATHITRAX, a new play by Ana Nogueira"/>
    <s v="Can you ever truly feel what someone else is feeling?_x000a_Do you want to?"/>
    <x v="22"/>
    <x v="2146"/>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x v="43"/>
    <x v="2"/>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x v="2148"/>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n v="106.29949999999999"/>
    <n v="51.853414634146333"/>
    <x v="1"/>
    <x v="6"/>
  </r>
  <r>
    <n v="3258"/>
    <s v="Bluebirds by Joe Brondo"/>
    <s v="A guy named Walt steals a book and plans to sell it to get his life on track... until his wife finds out."/>
    <x v="39"/>
    <x v="2150"/>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x v="165"/>
    <x v="2151"/>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x v="215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x v="126"/>
    <x v="2153"/>
    <x v="0"/>
    <x v="0"/>
    <s v="USD"/>
    <n v="1437067476"/>
    <n v="1434475476"/>
    <b v="1"/>
    <n v="49"/>
    <b v="1"/>
    <s v="theater/plays"/>
    <n v="100.45454545454547"/>
    <n v="67.65306122448979"/>
    <x v="1"/>
    <x v="6"/>
  </r>
  <r>
    <n v="3262"/>
    <s v="Prison Boxing: A New Play by Leah Joki"/>
    <s v="A one-woman theatrical exploration of the prison system and its inhabitants."/>
    <x v="401"/>
    <x v="2154"/>
    <x v="0"/>
    <x v="0"/>
    <s v="USD"/>
    <n v="1419220800"/>
    <n v="1416555262"/>
    <b v="1"/>
    <n v="134"/>
    <b v="1"/>
    <s v="theater/plays"/>
    <n v="103.04098360655738"/>
    <n v="93.81343283582089"/>
    <x v="1"/>
    <x v="6"/>
  </r>
  <r>
    <n v="3263"/>
    <s v="Titus Andronicus (with an all-female cast &amp; crew)"/>
    <s v="Shakespeare's bloodiest tragedy, performed and produced exclusively by women."/>
    <x v="30"/>
    <x v="2155"/>
    <x v="0"/>
    <x v="0"/>
    <s v="USD"/>
    <n v="1446238800"/>
    <n v="1444220588"/>
    <b v="1"/>
    <n v="68"/>
    <b v="1"/>
    <s v="theater/plays"/>
    <n v="112.1664"/>
    <n v="41.237647058823526"/>
    <x v="1"/>
    <x v="6"/>
  </r>
  <r>
    <n v="3264"/>
    <s v="Kapow-i GoGo at The PIT"/>
    <s v="The three part comedic saga of Kapow-i GoGo, who saves the world.  Again.  And again."/>
    <x v="30"/>
    <x v="2156"/>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x v="2157"/>
    <x v="0"/>
    <x v="17"/>
    <s v="EUR"/>
    <n v="1449162000"/>
    <n v="1446570315"/>
    <b v="1"/>
    <n v="63"/>
    <b v="1"/>
    <s v="theater/plays"/>
    <n v="164"/>
    <n v="70.285714285714292"/>
    <x v="1"/>
    <x v="6"/>
  </r>
  <r>
    <n v="3266"/>
    <s v="Macbeth"/>
    <s v="An original version of Shakespeare's masterpiece that emphasizes family and explores the destruction of blood ties"/>
    <x v="12"/>
    <x v="2158"/>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x v="216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n v="101.66666666666666"/>
    <n v="61"/>
    <x v="1"/>
    <x v="6"/>
  </r>
  <r>
    <n v="3271"/>
    <s v="Saxon Court at Southwark Playhouse"/>
    <s v="A razor sharp satire to darken your Christmas."/>
    <x v="15"/>
    <x v="2161"/>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x v="3"/>
    <x v="2162"/>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x v="2163"/>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x v="289"/>
    <x v="2164"/>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x v="37"/>
    <x v="2166"/>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x v="10"/>
    <x v="2167"/>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x v="599"/>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x v="9"/>
    <x v="2172"/>
    <x v="0"/>
    <x v="0"/>
    <s v="USD"/>
    <n v="1454047140"/>
    <n v="1452546853"/>
    <b v="0"/>
    <n v="15"/>
    <b v="1"/>
    <s v="theater/plays"/>
    <n v="101.6"/>
    <n v="203.2"/>
    <x v="1"/>
    <x v="6"/>
  </r>
  <r>
    <n v="3285"/>
    <s v="By Morning"/>
    <s v="A new play by Matthew Gasda"/>
    <x v="402"/>
    <x v="2173"/>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x v="36"/>
    <x v="2174"/>
    <x v="0"/>
    <x v="0"/>
    <s v="USD"/>
    <n v="1471291782"/>
    <n v="1468699782"/>
    <b v="0"/>
    <n v="122"/>
    <b v="1"/>
    <s v="theater/plays"/>
    <n v="101.76666666666667"/>
    <n v="125.12295081967213"/>
    <x v="1"/>
    <x v="6"/>
  </r>
  <r>
    <n v="3287"/>
    <s v="Three Things: Stories About Life"/>
    <s v="An inspirational one-man play about crisis, community, and the search for wholeness."/>
    <x v="30"/>
    <x v="911"/>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x v="13"/>
    <x v="2177"/>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x v="683"/>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x v="37"/>
    <x v="2178"/>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x v="20"/>
    <x v="2179"/>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x v="2180"/>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x v="218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x v="62"/>
    <x v="2182"/>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x v="9"/>
    <x v="1734"/>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x v="2185"/>
    <x v="0"/>
    <x v="0"/>
    <s v="USD"/>
    <n v="1470034740"/>
    <n v="1466185176"/>
    <b v="0"/>
    <n v="70"/>
    <b v="1"/>
    <s v="theater/plays"/>
    <n v="133.46666666666667"/>
    <n v="57.2"/>
    <x v="1"/>
    <x v="6"/>
  </r>
  <r>
    <n v="3302"/>
    <s v="El muro de BorÃ­s KiÃ©n"/>
    <s v="FilosofÃ­a de los anÃ³nimos"/>
    <x v="33"/>
    <x v="2186"/>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x v="2187"/>
    <x v="0"/>
    <x v="0"/>
    <s v="USD"/>
    <n v="1427553484"/>
    <n v="1424533084"/>
    <b v="0"/>
    <n v="35"/>
    <b v="1"/>
    <s v="theater/plays"/>
    <n v="115.88888888888889"/>
    <n v="59.6"/>
    <x v="1"/>
    <x v="6"/>
  </r>
  <r>
    <n v="3304"/>
    <s v="I Can Ski Forever 3"/>
    <s v="A musical comedy production celebrating the unique, lovable, insufferable ski culture of the modern day mountain town."/>
    <x v="36"/>
    <x v="2188"/>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x v="23"/>
    <x v="2189"/>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x v="2190"/>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x v="8"/>
    <x v="611"/>
    <x v="0"/>
    <x v="0"/>
    <s v="USD"/>
    <n v="1460581365"/>
    <n v="1458766965"/>
    <b v="0"/>
    <n v="57"/>
    <b v="1"/>
    <s v="theater/plays"/>
    <n v="122.28571428571429"/>
    <n v="75.087719298245617"/>
    <x v="1"/>
    <x v="6"/>
  </r>
  <r>
    <n v="3309"/>
    <s v="Collision Course"/>
    <s v="Two unlikely friends, a garage, tinned beans &amp; the end of the world."/>
    <x v="18"/>
    <x v="2191"/>
    <x v="0"/>
    <x v="1"/>
    <s v="GBP"/>
    <n v="1476632178"/>
    <n v="1473953778"/>
    <b v="0"/>
    <n v="31"/>
    <b v="1"/>
    <s v="theater/plays"/>
    <n v="159.42857142857144"/>
    <n v="18"/>
    <x v="1"/>
    <x v="6"/>
  </r>
  <r>
    <n v="3310"/>
    <s v="The Island Boys: A New Play"/>
    <s v="A new play about coming coming home, recovery, and trying to find God in the process."/>
    <x v="115"/>
    <x v="2192"/>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n v="109.84"/>
    <n v="61.022222222222226"/>
    <x v="1"/>
    <x v="6"/>
  </r>
  <r>
    <n v="3312"/>
    <s v="Richard III"/>
    <s v="Bare Theatre presents one of Shakespeare's most notorious characters in the final chapter of the War of the Roses saga."/>
    <x v="30"/>
    <x v="1676"/>
    <x v="0"/>
    <x v="0"/>
    <s v="USD"/>
    <n v="1478901600"/>
    <n v="1477077946"/>
    <b v="0"/>
    <n v="41"/>
    <b v="1"/>
    <s v="theater/plays"/>
    <n v="100.03999999999999"/>
    <n v="61"/>
    <x v="1"/>
    <x v="6"/>
  </r>
  <r>
    <n v="3313"/>
    <s v="Melbin the Accidental"/>
    <s v="A modern reworking of Shakespeare's histories and tragedies in iambic pentameter to talk of death, love, and race."/>
    <x v="13"/>
    <x v="2193"/>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x v="472"/>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x v="23"/>
    <x v="2194"/>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x v="2195"/>
    <x v="0"/>
    <x v="0"/>
    <s v="USD"/>
    <n v="1407506040"/>
    <n v="1404680075"/>
    <b v="0"/>
    <n v="125"/>
    <b v="1"/>
    <s v="theater/plays"/>
    <n v="100.08673425918037"/>
    <n v="93.977440000000001"/>
    <x v="1"/>
    <x v="6"/>
  </r>
  <r>
    <n v="3317"/>
    <s v="Seven Minutes in Eternity"/>
    <s v="Andy Boyd's epic new satire about heroes and villains, humankind's search for glory, and fascism in America"/>
    <x v="405"/>
    <x v="2196"/>
    <x v="0"/>
    <x v="0"/>
    <s v="USD"/>
    <n v="1465347424"/>
    <n v="1462755424"/>
    <b v="0"/>
    <n v="18"/>
    <b v="1"/>
    <s v="theater/plays"/>
    <n v="106.19047619047619"/>
    <n v="61.944444444444443"/>
    <x v="1"/>
    <x v="6"/>
  </r>
  <r>
    <n v="3318"/>
    <s v="ROOMIES - Atlantic Canada Tour 2016-17"/>
    <s v="Help us strengthen and inspire disability arts in Atlantic Canada"/>
    <x v="13"/>
    <x v="2197"/>
    <x v="0"/>
    <x v="5"/>
    <s v="CAD"/>
    <n v="1460341800"/>
    <n v="1456902893"/>
    <b v="0"/>
    <n v="32"/>
    <b v="1"/>
    <s v="theater/plays"/>
    <n v="125.6"/>
    <n v="78.5"/>
    <x v="1"/>
    <x v="6"/>
  </r>
  <r>
    <n v="3319"/>
    <s v="Down the Rabbit Hole"/>
    <s v="Down the Rabbit Hole is an exciting new play by Not Just Theatre Productions. To be performed at Matthew's Yard Theatre in Feb 2015"/>
    <x v="2"/>
    <x v="2065"/>
    <x v="0"/>
    <x v="1"/>
    <s v="GBP"/>
    <n v="1422712986"/>
    <n v="1418824986"/>
    <b v="0"/>
    <n v="16"/>
    <b v="1"/>
    <s v="theater/plays"/>
    <n v="108"/>
    <n v="33.75"/>
    <x v="1"/>
    <x v="6"/>
  </r>
  <r>
    <n v="3320"/>
    <s v="Mama Threw Me So High &amp; He Who Speaks"/>
    <s v="Imaginary Theater Company presents two modern day tall tales about family, resilience and redemption."/>
    <x v="30"/>
    <x v="2198"/>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x v="126"/>
    <x v="959"/>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x v="28"/>
    <x v="2200"/>
    <x v="0"/>
    <x v="1"/>
    <s v="GBP"/>
    <n v="1474793208"/>
    <n v="1472201208"/>
    <b v="0"/>
    <n v="49"/>
    <b v="1"/>
    <s v="theater/plays"/>
    <n v="125.89999999999999"/>
    <n v="25.693877551020407"/>
    <x v="1"/>
    <x v="6"/>
  </r>
  <r>
    <n v="3324"/>
    <s v="At Swim, Two Boys"/>
    <s v="The play tells the story of Jim and Doyler and their friendship on the brink of Irish independence."/>
    <x v="15"/>
    <x v="2201"/>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x v="2202"/>
    <x v="0"/>
    <x v="1"/>
    <s v="GBP"/>
    <n v="1428256277"/>
    <n v="1425235877"/>
    <b v="0"/>
    <n v="15"/>
    <b v="1"/>
    <s v="theater/plays"/>
    <n v="112.5"/>
    <n v="30"/>
    <x v="1"/>
    <x v="6"/>
  </r>
  <r>
    <n v="3326"/>
    <s v="Me? A Caregiver?"/>
    <s v="An edgy, hilarious, compassionate and honest show to help caregivers find courage, trust their instincts and above all, to laugh."/>
    <x v="6"/>
    <x v="2203"/>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x v="134"/>
    <x v="1629"/>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x v="2204"/>
    <x v="0"/>
    <x v="0"/>
    <s v="USD"/>
    <n v="1404522000"/>
    <n v="1404308883"/>
    <b v="0"/>
    <n v="9"/>
    <b v="1"/>
    <s v="theater/plays"/>
    <n v="146.38888888888889"/>
    <n v="292.77777777777777"/>
    <x v="1"/>
    <x v="6"/>
  </r>
  <r>
    <n v="3329"/>
    <s v="Jestia and Raedon"/>
    <s v="Jestia and Raedon is a brand new romantic comedy play going to the Edinburgh Fringe Festival this summer."/>
    <x v="28"/>
    <x v="2205"/>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x v="15"/>
    <x v="2206"/>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n v="104.52"/>
    <n v="80.400000000000006"/>
    <x v="1"/>
    <x v="6"/>
  </r>
  <r>
    <n v="3332"/>
    <s v="Cortez"/>
    <s v="Two marine biologists are at odds during an important expedition. When a stranded shark refuses to die, things get weird."/>
    <x v="12"/>
    <x v="44"/>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x v="2208"/>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n v="100.32000000000001"/>
    <n v="79.61904761904762"/>
    <x v="1"/>
    <x v="6"/>
  </r>
  <r>
    <n v="3336"/>
    <s v="WILDE TALES"/>
    <s v="A theatrical adaptation of Oscar Wilde's short stories, presented by Suitcase Civilians at The Space, April 5-10 2016."/>
    <x v="49"/>
    <x v="156"/>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x v="30"/>
    <x v="2210"/>
    <x v="0"/>
    <x v="1"/>
    <s v="GBP"/>
    <n v="1412974800"/>
    <n v="1411109167"/>
    <b v="0"/>
    <n v="34"/>
    <b v="1"/>
    <s v="theater/plays"/>
    <n v="110.2"/>
    <n v="81.029411764705884"/>
    <x v="1"/>
    <x v="6"/>
  </r>
  <r>
    <n v="3338"/>
    <s v="The Last Days of Judas Iscariot"/>
    <s v="Join Estelle Parsons in support of Theater That Looks and Sounds Like America"/>
    <x v="36"/>
    <x v="2211"/>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x v="6"/>
    <x v="2212"/>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x v="2213"/>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x v="959"/>
    <x v="0"/>
    <x v="1"/>
    <s v="GBP"/>
    <n v="1465750800"/>
    <n v="1463771421"/>
    <b v="0"/>
    <n v="28"/>
    <b v="1"/>
    <s v="theater/plays"/>
    <n v="100"/>
    <n v="119.64285714285714"/>
    <x v="1"/>
    <x v="6"/>
  </r>
  <r>
    <n v="3342"/>
    <s v="Uprising Theatre Company's First Production"/>
    <s v="We believe in the power of stories to change the world. Theatre that inspires transformation."/>
    <x v="12"/>
    <x v="627"/>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x v="647"/>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x v="1494"/>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x v="2"/>
    <x v="1084"/>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x v="15"/>
    <x v="2214"/>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x v="22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x v="8"/>
    <x v="2218"/>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x v="2219"/>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x v="10"/>
    <x v="2220"/>
    <x v="0"/>
    <x v="1"/>
    <s v="GBP"/>
    <n v="1467414000"/>
    <n v="1462492178"/>
    <b v="0"/>
    <n v="70"/>
    <b v="1"/>
    <s v="theater/plays"/>
    <n v="107.52"/>
    <n v="76.8"/>
    <x v="1"/>
    <x v="6"/>
  </r>
  <r>
    <n v="3353"/>
    <s v="Nude: A play by Paul Hewitt"/>
    <s v="A new spoken word play, written by Paul Hewitt, in 3 parts about love and fate, inspired by the Ruba'iyat of Omar Khayyam."/>
    <x v="2"/>
    <x v="607"/>
    <x v="0"/>
    <x v="1"/>
    <s v="GBP"/>
    <n v="1462230000"/>
    <n v="1461061350"/>
    <b v="0"/>
    <n v="44"/>
    <b v="1"/>
    <s v="theater/plays"/>
    <n v="315"/>
    <n v="35.795454545454547"/>
    <x v="1"/>
    <x v="6"/>
  </r>
  <r>
    <n v="3354"/>
    <s v="Strangeloop Theatre - A Focus on New Works"/>
    <s v="Help Strangeloop Theatre create and support new work by sponsoring our 2015-2016 season."/>
    <x v="9"/>
    <x v="2221"/>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x v="257"/>
    <x v="2222"/>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x v="1259"/>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x v="2223"/>
    <x v="0"/>
    <x v="0"/>
    <s v="USD"/>
    <n v="1416385679"/>
    <n v="1413790079"/>
    <b v="0"/>
    <n v="162"/>
    <b v="1"/>
    <s v="theater/plays"/>
    <n v="102.99000000000001"/>
    <n v="63.574074074074076"/>
    <x v="1"/>
    <x v="6"/>
  </r>
  <r>
    <n v="3359"/>
    <s v="BEIRUT, LADY OF LEBANON"/>
    <s v="A Theatrical Production Celebrating the Lebanese Culture and the Human Spirit in Time of War."/>
    <x v="23"/>
    <x v="2224"/>
    <x v="0"/>
    <x v="0"/>
    <s v="USD"/>
    <n v="1487985734"/>
    <n v="1484097734"/>
    <b v="0"/>
    <n v="23"/>
    <b v="1"/>
    <s v="theater/plays"/>
    <n v="106.25"/>
    <n v="184.78260869565219"/>
    <x v="1"/>
    <x v="6"/>
  </r>
  <r>
    <n v="3360"/>
    <s v="Pretty Butch"/>
    <s v="World Premiere, an M1 Singapore Fringe Festival 2017 commission."/>
    <x v="7"/>
    <x v="2225"/>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x v="407"/>
    <x v="2228"/>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x v="9"/>
    <x v="2229"/>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x v="1287"/>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x v="2230"/>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x v="1763"/>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x v="28"/>
    <x v="2231"/>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x v="10"/>
    <x v="2232"/>
    <x v="0"/>
    <x v="17"/>
    <s v="EUR"/>
    <n v="1484441980"/>
    <n v="1479257980"/>
    <b v="0"/>
    <n v="54"/>
    <b v="1"/>
    <s v="theater/plays"/>
    <n v="103.89999999999999"/>
    <n v="96.203703703703709"/>
    <x v="1"/>
    <x v="6"/>
  </r>
  <r>
    <n v="3370"/>
    <s v="&quot;I'm Alright&quot;...an Enso Theatre Education production."/>
    <s v="I'm Alright. A story of young women, told by young women, for the world."/>
    <x v="15"/>
    <x v="2233"/>
    <x v="0"/>
    <x v="0"/>
    <s v="USD"/>
    <n v="1481961600"/>
    <n v="1479283285"/>
    <b v="0"/>
    <n v="26"/>
    <b v="1"/>
    <s v="theater/plays"/>
    <n v="117.73333333333333"/>
    <n v="67.92307692307692"/>
    <x v="1"/>
    <x v="6"/>
  </r>
  <r>
    <n v="3371"/>
    <s v="Red Planet (or One Way Ticket) Staged Reading"/>
    <s v="Help support Red Planet, a new science fiction play based off the Mars One exploration."/>
    <x v="48"/>
    <x v="1766"/>
    <x v="0"/>
    <x v="0"/>
    <s v="USD"/>
    <n v="1449089965"/>
    <n v="1446670765"/>
    <b v="0"/>
    <n v="9"/>
    <b v="1"/>
    <s v="theater/plays"/>
    <n v="138.5"/>
    <n v="30.777777777777779"/>
    <x v="1"/>
    <x v="6"/>
  </r>
  <r>
    <n v="3372"/>
    <s v="All the Best, Jack"/>
    <s v="This play tells the story of the toxicity of sensationalism shown through one man's struggle with notoriety."/>
    <x v="28"/>
    <x v="831"/>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x v="557"/>
    <x v="0"/>
    <x v="1"/>
    <s v="GBP"/>
    <n v="1437235200"/>
    <n v="1435177840"/>
    <b v="0"/>
    <n v="30"/>
    <b v="1"/>
    <s v="theater/plays"/>
    <n v="100.25"/>
    <n v="66.833333333333329"/>
    <x v="1"/>
    <x v="6"/>
  </r>
  <r>
    <n v="3374"/>
    <s v="HELP BUILD &quot;THE CASTLE&quot;"/>
    <s v="A rare  production of World acclaimed playwright Howard Barker's groundbreaking &amp; provocative 'The Castle'."/>
    <x v="8"/>
    <x v="2234"/>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x v="142"/>
    <x v="0"/>
    <x v="1"/>
    <s v="GBP"/>
    <n v="1400423973"/>
    <n v="1399387173"/>
    <b v="0"/>
    <n v="17"/>
    <b v="1"/>
    <s v="theater/plays"/>
    <n v="100"/>
    <n v="176.47058823529412"/>
    <x v="1"/>
    <x v="6"/>
  </r>
  <r>
    <n v="3376"/>
    <s v="The Tutors"/>
    <s v="3 college grads struggling to fund their social network. 1 bratty blackmailing student. 1 dreamy Asian business man. 1 awesome play."/>
    <x v="6"/>
    <x v="2235"/>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x v="2236"/>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x v="131"/>
    <x v="2237"/>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x v="2238"/>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x v="9"/>
    <x v="2239"/>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x v="12"/>
    <x v="2243"/>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n v="100"/>
    <n v="133.33333333333334"/>
    <x v="1"/>
    <x v="6"/>
  </r>
  <r>
    <n v="3386"/>
    <s v="Going To Market"/>
    <s v="Stories from the Bronx make for an uncommon play. Help us finish funding this production, supported by the Kevin Spacey Foundation."/>
    <x v="13"/>
    <x v="174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x v="2245"/>
    <x v="0"/>
    <x v="1"/>
    <s v="GBP"/>
    <n v="1434625441"/>
    <n v="1432033441"/>
    <b v="0"/>
    <n v="45"/>
    <b v="1"/>
    <s v="theater/plays"/>
    <n v="103.8"/>
    <n v="34.6"/>
    <x v="1"/>
    <x v="6"/>
  </r>
  <r>
    <n v="3389"/>
    <s v="Chimera Ensemble Productions Fund"/>
    <s v="Chimera Ensemble is launching 2 inaugural theater productions, and we need support to do high quality work!"/>
    <x v="3"/>
    <x v="2246"/>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x v="2247"/>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x v="2196"/>
    <x v="0"/>
    <x v="0"/>
    <s v="USD"/>
    <n v="1407536880"/>
    <n v="1404997548"/>
    <b v="0"/>
    <n v="18"/>
    <b v="1"/>
    <s v="theater/plays"/>
    <n v="223"/>
    <n v="61.944444444444443"/>
    <x v="1"/>
    <x v="6"/>
  </r>
  <r>
    <n v="3392"/>
    <s v="1 in 3"/>
    <s v="Life is more than the days you have left. 1 in 3 tells of two normal people &amp; their confrontation with mortality and the dice of fate."/>
    <x v="2"/>
    <x v="83"/>
    <x v="0"/>
    <x v="1"/>
    <s v="GBP"/>
    <n v="1462565855"/>
    <n v="1458245855"/>
    <b v="0"/>
    <n v="12"/>
    <b v="1"/>
    <s v="theater/plays"/>
    <n v="100"/>
    <n v="41.666666666666664"/>
    <x v="1"/>
    <x v="6"/>
  </r>
  <r>
    <n v="3393"/>
    <s v="The Maltese Bodkin"/>
    <s v="hiSTORYstage presents a film noir-style comedy mystery with a Shakespearean twist performed as a 1944 radio drama."/>
    <x v="15"/>
    <x v="2248"/>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x v="2249"/>
    <x v="0"/>
    <x v="1"/>
    <s v="GBP"/>
    <n v="1406470645"/>
    <n v="1403878645"/>
    <b v="0"/>
    <n v="27"/>
    <b v="1"/>
    <s v="theater/plays"/>
    <n v="142.36363636363635"/>
    <n v="29"/>
    <x v="1"/>
    <x v="6"/>
  </r>
  <r>
    <n v="3395"/>
    <s v="MIRAMAR"/>
    <s v="Miramar is a a darkly funny play exploring what it is we call â€˜homeâ€™."/>
    <x v="2"/>
    <x v="1622"/>
    <x v="0"/>
    <x v="1"/>
    <s v="GBP"/>
    <n v="1433009400"/>
    <n v="1431795944"/>
    <b v="0"/>
    <n v="38"/>
    <b v="1"/>
    <s v="theater/plays"/>
    <n v="184"/>
    <n v="24.210526315789473"/>
    <x v="1"/>
    <x v="6"/>
  </r>
  <r>
    <n v="3396"/>
    <s v="Rainbowtown"/>
    <s v="&quot;Rainbowtown&quot; is a new play for kids. Help us bring it to the Main Line during the 2014 Philadelphia Fringe Festival!"/>
    <x v="15"/>
    <x v="41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x v="49"/>
    <x v="668"/>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x v="2250"/>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x v="459"/>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x v="225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x v="193"/>
    <x v="2252"/>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x v="2253"/>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x v="13"/>
    <x v="41"/>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x v="2254"/>
    <x v="0"/>
    <x v="1"/>
    <s v="GBP"/>
    <n v="1456876740"/>
    <n v="1455063886"/>
    <b v="0"/>
    <n v="17"/>
    <b v="1"/>
    <s v="theater/plays"/>
    <n v="137.57142857142856"/>
    <n v="28.323529411764707"/>
    <x v="1"/>
    <x v="6"/>
  </r>
  <r>
    <n v="3406"/>
    <s v="Voices of Swords"/>
    <s v="A funny and moving new play about two families dealing with aging parents in very different ways!"/>
    <x v="3"/>
    <x v="2255"/>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x v="13"/>
    <x v="2256"/>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x v="2257"/>
    <x v="0"/>
    <x v="0"/>
    <s v="USD"/>
    <n v="1405727304"/>
    <n v="1403135304"/>
    <b v="0"/>
    <n v="18"/>
    <b v="1"/>
    <s v="theater/plays"/>
    <n v="211"/>
    <n v="58.611111111111114"/>
    <x v="1"/>
    <x v="6"/>
  </r>
  <r>
    <n v="3409"/>
    <s v="Who Said Theatre Presents: The Calm"/>
    <s v="Exciting and visceral new-writing that challenges the way we view the fine line between war and terror..."/>
    <x v="2"/>
    <x v="225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x v="2259"/>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x v="9"/>
    <x v="142"/>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x v="2"/>
    <x v="1084"/>
    <x v="0"/>
    <x v="0"/>
    <s v="USD"/>
    <n v="1425099540"/>
    <n v="1424280938"/>
    <b v="0"/>
    <n v="14"/>
    <b v="1"/>
    <s v="theater/plays"/>
    <n v="130"/>
    <n v="46.428571428571431"/>
    <x v="1"/>
    <x v="6"/>
  </r>
  <r>
    <n v="3414"/>
    <s v="PCSF PlayOffs 2016"/>
    <s v="A new twist on our annual festival of fully-produced plays by member playwrights, performed by a talented ensemble cast!"/>
    <x v="9"/>
    <x v="2090"/>
    <x v="0"/>
    <x v="0"/>
    <s v="USD"/>
    <n v="1480579140"/>
    <n v="1478030325"/>
    <b v="0"/>
    <n v="44"/>
    <b v="1"/>
    <s v="theater/plays"/>
    <n v="103.49999999999999"/>
    <n v="70.568181818181813"/>
    <x v="1"/>
    <x v="6"/>
  </r>
  <r>
    <n v="3415"/>
    <s v="Balm in Gilead at Columbia"/>
    <s v="We are raising funds to allow for enhanced scenic, costume, and lighting design. Every dollar helps!"/>
    <x v="48"/>
    <x v="148"/>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x v="2262"/>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x v="2264"/>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x v="176"/>
    <x v="2265"/>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n v="109.1"/>
    <n v="71.152173913043484"/>
    <x v="1"/>
    <x v="6"/>
  </r>
  <r>
    <n v="3423"/>
    <s v="And That's How The Story Goes"/>
    <s v="Forest Hills Eastern's Student Run Show 2015. Our goal is to present a professional quality show on a budget."/>
    <x v="49"/>
    <x v="457"/>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x v="2269"/>
    <x v="0"/>
    <x v="0"/>
    <s v="USD"/>
    <n v="1412434136"/>
    <n v="1409669336"/>
    <b v="0"/>
    <n v="104"/>
    <b v="1"/>
    <s v="theater/plays"/>
    <n v="102.97033333333331"/>
    <n v="297.02980769230766"/>
    <x v="1"/>
    <x v="6"/>
  </r>
  <r>
    <n v="3426"/>
    <s v="Holocene"/>
    <s v="Part ghost story, part cautionary tale, Holocene is a play about the end of our world, and the beginning of another."/>
    <x v="192"/>
    <x v="1959"/>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x v="15"/>
    <x v="646"/>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x v="13"/>
    <x v="910"/>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n v="130"/>
    <n v="16.25"/>
    <x v="1"/>
    <x v="6"/>
  </r>
  <r>
    <n v="3430"/>
    <s v="Being Patient"/>
    <s v="We need support for our play so we can promote awareness of kidney diseases and the effect it has on sufferers and their families."/>
    <x v="13"/>
    <x v="2270"/>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x v="41"/>
    <x v="0"/>
    <x v="0"/>
    <s v="USD"/>
    <n v="1408383153"/>
    <n v="1405791153"/>
    <b v="0"/>
    <n v="21"/>
    <b v="1"/>
    <s v="theater/plays"/>
    <n v="100"/>
    <n v="95.238095238095241"/>
    <x v="1"/>
    <x v="6"/>
  </r>
  <r>
    <n v="3432"/>
    <s v="Love Letters"/>
    <s v="Bare Theatre stages A.R. Gurney's Pulitzer Finalist script about a relationship spanning a lifetime and long distance."/>
    <x v="13"/>
    <x v="2271"/>
    <x v="0"/>
    <x v="0"/>
    <s v="USD"/>
    <n v="1454709600"/>
    <n v="1452520614"/>
    <b v="0"/>
    <n v="42"/>
    <b v="1"/>
    <s v="theater/plays"/>
    <n v="109.65"/>
    <n v="52.214285714285715"/>
    <x v="1"/>
    <x v="6"/>
  </r>
  <r>
    <n v="3433"/>
    <s v="The Dybbuk"/>
    <s v="death&amp;pretzels presents their first Chicago based project:_x000a_The Dybbuk by S. Ansky"/>
    <x v="196"/>
    <x v="2272"/>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x v="3"/>
    <x v="128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x v="2273"/>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x v="2274"/>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n v="101"/>
    <n v="84.166666666666671"/>
    <x v="1"/>
    <x v="6"/>
  </r>
  <r>
    <n v="3438"/>
    <s v="KLIPPIES"/>
    <s v="Klippies is the debut play from Johannesburg-born writer Jessica SiÃ¢n, premiering at the Southwark Playhouse, London in May 2015."/>
    <x v="30"/>
    <x v="2275"/>
    <x v="0"/>
    <x v="1"/>
    <s v="GBP"/>
    <n v="1430600400"/>
    <n v="1428358567"/>
    <b v="0"/>
    <n v="14"/>
    <b v="1"/>
    <s v="theater/plays"/>
    <n v="104.2"/>
    <n v="186.07142857142858"/>
    <x v="1"/>
    <x v="6"/>
  </r>
  <r>
    <n v="3439"/>
    <s v="Cirque Inspired Alice's Adventures in Wonderland"/>
    <s v="Help a small theater produce an original adaptation of Lewis Carroll's classic story."/>
    <x v="38"/>
    <x v="2276"/>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x v="2277"/>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x v="1644"/>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x v="49"/>
    <x v="156"/>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x v="28"/>
    <x v="2278"/>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x v="2279"/>
    <x v="0"/>
    <x v="2"/>
    <s v="AUD"/>
    <n v="1465394340"/>
    <n v="1464677986"/>
    <b v="0"/>
    <n v="20"/>
    <b v="1"/>
    <s v="theater/plays"/>
    <n v="289"/>
    <n v="43.35"/>
    <x v="1"/>
    <x v="6"/>
  </r>
  <r>
    <n v="3445"/>
    <s v="Axon Theatre - First Project (Phase 1)"/>
    <s v="Rehearsal &amp; development of our first project as Axon Theatre: &quot;The Star-Spangled Girl&quot; in South Wales."/>
    <x v="13"/>
    <x v="41"/>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x v="28"/>
    <x v="876"/>
    <x v="0"/>
    <x v="1"/>
    <s v="GBP"/>
    <n v="1423138800"/>
    <n v="1421092725"/>
    <b v="0"/>
    <n v="25"/>
    <b v="1"/>
    <s v="theater/plays"/>
    <n v="108.2"/>
    <n v="43.28"/>
    <x v="1"/>
    <x v="6"/>
  </r>
  <r>
    <n v="3447"/>
    <s v="The Vagabond Halfback"/>
    <s v="&quot;He was a poet, a vagrant, a philosopher, a lady's man and a hard drinker&quot;"/>
    <x v="28"/>
    <x v="2280"/>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x v="2281"/>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x v="2282"/>
    <x v="0"/>
    <x v="0"/>
    <s v="USD"/>
    <n v="1468036800"/>
    <n v="1465607738"/>
    <b v="0"/>
    <n v="20"/>
    <b v="1"/>
    <s v="theater/plays"/>
    <n v="170.625"/>
    <n v="68.25"/>
    <x v="1"/>
    <x v="6"/>
  </r>
  <r>
    <n v="3450"/>
    <s v="The Beautiful House"/>
    <s v="The Beautiful House' is a story of modern mummification and the present day post-humanist crisis in our relationship with death."/>
    <x v="2"/>
    <x v="1158"/>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x v="2283"/>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x v="43"/>
    <x v="22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x v="9"/>
    <x v="2288"/>
    <x v="0"/>
    <x v="0"/>
    <s v="USD"/>
    <n v="1406876340"/>
    <n v="1404190567"/>
    <b v="0"/>
    <n v="16"/>
    <b v="1"/>
    <s v="theater/plays"/>
    <n v="191.3"/>
    <n v="358.6875"/>
    <x v="1"/>
    <x v="6"/>
  </r>
  <r>
    <n v="3457"/>
    <s v="The Impossible Adventures Of Supernova Jones"/>
    <s v="Robots, Space Battles, Mystery, and Intrigue. Nothing is Impossible..."/>
    <x v="13"/>
    <x v="2289"/>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x v="2290"/>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n v="126.2"/>
    <n v="17.527777777777779"/>
    <x v="1"/>
    <x v="6"/>
  </r>
  <r>
    <n v="3460"/>
    <s v="Pushers"/>
    <s v="'Pushers' is an exciting new play and the first project for brand new theatre company, Ain't Got No Home Productions."/>
    <x v="2"/>
    <x v="2292"/>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x v="49"/>
    <x v="2294"/>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x v="2295"/>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x v="2296"/>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x v="2169"/>
    <x v="0"/>
    <x v="1"/>
    <s v="GBP"/>
    <n v="1439136000"/>
    <n v="1436972472"/>
    <b v="0"/>
    <n v="36"/>
    <b v="1"/>
    <s v="theater/plays"/>
    <n v="103"/>
    <n v="57.222222222222221"/>
    <x v="1"/>
    <x v="6"/>
  </r>
  <r>
    <n v="3466"/>
    <s v="Spotlight Youth Theater Production of Wizard"/>
    <s v="The Spotlight Youth Theater is a program where every participant has a moment in the spotlight."/>
    <x v="8"/>
    <x v="2297"/>
    <x v="0"/>
    <x v="0"/>
    <s v="USD"/>
    <n v="1461108450"/>
    <n v="1455928050"/>
    <b v="0"/>
    <n v="61"/>
    <b v="1"/>
    <s v="theater/plays"/>
    <n v="127.14285714285714"/>
    <n v="72.950819672131146"/>
    <x v="1"/>
    <x v="6"/>
  </r>
  <r>
    <n v="3467"/>
    <s v="Venus in Fur, Los Angeles."/>
    <s v="Venus in Fur, By David Ives."/>
    <x v="9"/>
    <x v="168"/>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x v="229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x v="2299"/>
    <x v="0"/>
    <x v="0"/>
    <s v="USD"/>
    <n v="1461857045"/>
    <n v="1459265045"/>
    <b v="0"/>
    <n v="63"/>
    <b v="1"/>
    <s v="theater/plays"/>
    <n v="113.39285714285714"/>
    <n v="50.396825396825399"/>
    <x v="1"/>
    <x v="6"/>
  </r>
  <r>
    <n v="3470"/>
    <s v="She Kills Monsters"/>
    <s v="The New Artist's Circle is a theatre company dedicated to bringing the arts to young people."/>
    <x v="49"/>
    <x v="672"/>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x v="2"/>
    <x v="2300"/>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x v="13"/>
    <x v="2301"/>
    <x v="0"/>
    <x v="0"/>
    <s v="USD"/>
    <n v="1415253540"/>
    <n v="1413432331"/>
    <b v="0"/>
    <n v="23"/>
    <b v="1"/>
    <s v="theater/plays"/>
    <n v="102.05"/>
    <n v="88.739130434782609"/>
    <x v="1"/>
    <x v="6"/>
  </r>
  <r>
    <n v="3473"/>
    <s v="King Sisyphus"/>
    <s v="A modern telling of the Greek myth. Sisyphus defies the Gods and attempts to change the world order... but can he overcome his fate?"/>
    <x v="244"/>
    <x v="2302"/>
    <x v="0"/>
    <x v="0"/>
    <s v="USD"/>
    <n v="1426883220"/>
    <n v="1425067296"/>
    <b v="0"/>
    <n v="33"/>
    <b v="1"/>
    <s v="theater/plays"/>
    <n v="100"/>
    <n v="148.4848484848485"/>
    <x v="1"/>
    <x v="6"/>
  </r>
  <r>
    <n v="3474"/>
    <s v="Be Prepared"/>
    <s v="Help us get actor-writer Ian Bonar's debut play - a hilarious, heartbreaking story of grief and loss - to the 2016 Edinburgh Fringe."/>
    <x v="13"/>
    <x v="895"/>
    <x v="0"/>
    <x v="1"/>
    <s v="GBP"/>
    <n v="1469016131"/>
    <n v="1466424131"/>
    <b v="0"/>
    <n v="39"/>
    <b v="1"/>
    <s v="theater/plays"/>
    <n v="101"/>
    <n v="51.794871794871796"/>
    <x v="1"/>
    <x v="6"/>
  </r>
  <r>
    <n v="3475"/>
    <s v="Score"/>
    <s v="Score is a musical play inspired by true stories of parents who have recovered from addiction and regained their children."/>
    <x v="43"/>
    <x v="2303"/>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n v="104"/>
    <n v="52"/>
    <x v="1"/>
    <x v="6"/>
  </r>
  <r>
    <n v="3477"/>
    <s v="PCSF's Biannual 24-Hour Play Festival"/>
    <s v="8 ten-minute plays, written, directed, rehearsed, and fully produced in only 24 hours! Are we crazy? You bet we are!"/>
    <x v="40"/>
    <x v="857"/>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x v="2305"/>
    <x v="0"/>
    <x v="0"/>
    <s v="USD"/>
    <n v="1426539600"/>
    <n v="1424296822"/>
    <b v="0"/>
    <n v="57"/>
    <b v="1"/>
    <s v="theater/plays"/>
    <n v="112.85000000000001"/>
    <n v="39.596491228070178"/>
    <x v="1"/>
    <x v="6"/>
  </r>
  <r>
    <n v="3479"/>
    <s v="Civil Rogues"/>
    <s v="A new comedy about what happened to a band of foolhardy actors when the Puritans closed the theatres in the 1640s."/>
    <x v="15"/>
    <x v="2306"/>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x v="2307"/>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x v="3"/>
    <x v="2308"/>
    <x v="0"/>
    <x v="2"/>
    <s v="AUD"/>
    <n v="1420178188"/>
    <n v="1418709388"/>
    <b v="0"/>
    <n v="95"/>
    <b v="1"/>
    <s v="theater/plays"/>
    <n v="118.8"/>
    <n v="125.05263157894737"/>
    <x v="1"/>
    <x v="6"/>
  </r>
  <r>
    <n v="3482"/>
    <s v="Old Trunk - Edinburgh 2014"/>
    <s v="Critically-acclaimed new-writing company Old Trunk make their Edinburgh debut alternating their two darkly comic plays."/>
    <x v="9"/>
    <x v="2309"/>
    <x v="0"/>
    <x v="1"/>
    <s v="GBP"/>
    <n v="1404671466"/>
    <n v="1402079466"/>
    <b v="0"/>
    <n v="80"/>
    <b v="1"/>
    <s v="theater/plays"/>
    <n v="138.33333333333334"/>
    <n v="51.875"/>
    <x v="1"/>
    <x v="6"/>
  </r>
  <r>
    <n v="3483"/>
    <s v="The Faculty Lounge"/>
    <s v="Join 5 high school teachers in the lounge of every high school in America.  Hear what they never say in the classroom."/>
    <x v="295"/>
    <x v="2310"/>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x v="2311"/>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x v="1827"/>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x v="13"/>
    <x v="948"/>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x v="2313"/>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x v="2316"/>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x v="646"/>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x v="44"/>
    <x v="402"/>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x v="10"/>
    <x v="2318"/>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x v="2319"/>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x v="472"/>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x v="232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x v="2321"/>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x v="15"/>
    <x v="17"/>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x v="2323"/>
    <x v="0"/>
    <x v="0"/>
    <s v="USD"/>
    <n v="1458100740"/>
    <n v="1456862924"/>
    <b v="0"/>
    <n v="31"/>
    <b v="1"/>
    <s v="theater/plays"/>
    <n v="105.4"/>
    <n v="136"/>
    <x v="1"/>
    <x v="6"/>
  </r>
  <r>
    <n v="3503"/>
    <s v="Tarantella"/>
    <s v="A group of Sicilian immigrants in New York struggle to deal with conflict from both within the family and from without."/>
    <x v="30"/>
    <x v="2324"/>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x v="325"/>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x v="30"/>
    <x v="2325"/>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n v="101.49999999999999"/>
    <n v="105"/>
    <x v="1"/>
    <x v="6"/>
  </r>
  <r>
    <n v="3507"/>
    <s v="The Chameleon Fools Theatre Troupe Project"/>
    <s v="Please help our troupe bring our first project from planning to reality! Join us on one exciting ride!"/>
    <x v="3"/>
    <x v="2326"/>
    <x v="0"/>
    <x v="0"/>
    <s v="USD"/>
    <n v="1464732537"/>
    <n v="1462140537"/>
    <b v="0"/>
    <n v="72"/>
    <b v="1"/>
    <s v="theater/plays"/>
    <n v="104.4"/>
    <n v="145"/>
    <x v="1"/>
    <x v="6"/>
  </r>
  <r>
    <n v="3508"/>
    <s v="Roll The Dice Theatre Company"/>
    <s v="Roll The Dice Theatre Company revolves around taking risks in the game of life vicariously through beloved childhood games."/>
    <x v="213"/>
    <x v="147"/>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n v="100.55555555555556"/>
    <n v="60.333333333333336"/>
    <x v="1"/>
    <x v="6"/>
  </r>
  <r>
    <n v="3511"/>
    <s v="Silent Planet"/>
    <s v="The world premiere of the first full-length play by Eve Leigh, at the intimate Finborough Theatre in London."/>
    <x v="15"/>
    <x v="232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x v="325"/>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x v="9"/>
    <x v="2329"/>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x v="911"/>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x v="23"/>
    <x v="417"/>
    <x v="0"/>
    <x v="1"/>
    <s v="GBP"/>
    <n v="1404471600"/>
    <n v="1401910634"/>
    <b v="0"/>
    <n v="13"/>
    <b v="1"/>
    <s v="theater/plays"/>
    <n v="100"/>
    <n v="307.69230769230768"/>
    <x v="1"/>
    <x v="6"/>
  </r>
  <r>
    <n v="3518"/>
    <s v="BEASTS OF BAVERLY GROVE"/>
    <s v="One play.  Two theaters.  See the story from both sides and then decide for yourself - who are the BEASTS OF BAVERLY GROVE?"/>
    <x v="15"/>
    <x v="2330"/>
    <x v="0"/>
    <x v="0"/>
    <s v="USD"/>
    <n v="1412259660"/>
    <n v="1410461299"/>
    <b v="0"/>
    <n v="33"/>
    <b v="1"/>
    <s v="theater/plays"/>
    <n v="110.04599999999999"/>
    <n v="50.020909090909093"/>
    <x v="1"/>
    <x v="6"/>
  </r>
  <r>
    <n v="3519"/>
    <s v="Bookstory"/>
    <s v="Bookstory is a tiny puppet musical with some very big ideas that tells the story of the story in the digital age"/>
    <x v="13"/>
    <x v="40"/>
    <x v="0"/>
    <x v="1"/>
    <s v="GBP"/>
    <n v="1425478950"/>
    <n v="1422886950"/>
    <b v="0"/>
    <n v="28"/>
    <b v="1"/>
    <s v="theater/plays"/>
    <n v="101.35000000000001"/>
    <n v="72.392857142857139"/>
    <x v="1"/>
    <x v="6"/>
  </r>
  <r>
    <n v="3520"/>
    <s v="Protocols"/>
    <s v="Help us to bring &quot;Protocols&quot; at the 2015 Camden Fringe. The most controversial play of the year."/>
    <x v="13"/>
    <x v="1132"/>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x v="18"/>
    <x v="2331"/>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n v="100"/>
    <n v="41.029411764705884"/>
    <x v="1"/>
    <x v="6"/>
  </r>
  <r>
    <n v="3523"/>
    <s v="Magnificence"/>
    <s v="An old play about our world. Set in 1970s England, Magnificence is a gut-wrenching story of radicalisation, idealism and pity."/>
    <x v="23"/>
    <x v="2332"/>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x v="3"/>
    <x v="2333"/>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x v="2"/>
    <x v="798"/>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x v="2334"/>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x v="181"/>
    <x v="2338"/>
    <x v="0"/>
    <x v="1"/>
    <s v="GBP"/>
    <n v="1460318400"/>
    <n v="1457881057"/>
    <b v="0"/>
    <n v="22"/>
    <b v="1"/>
    <s v="theater/plays"/>
    <n v="100"/>
    <n v="125"/>
    <x v="1"/>
    <x v="6"/>
  </r>
  <r>
    <n v="3531"/>
    <s v="The Reinvention of Lily Johnson"/>
    <s v="A political comedy for a crazy election year"/>
    <x v="28"/>
    <x v="1958"/>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x v="1936"/>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n v="126.2"/>
    <n v="78.875"/>
    <x v="1"/>
    <x v="6"/>
  </r>
  <r>
    <n v="3534"/>
    <s v="Night of Ashes"/>
    <s v="A Theatrical Prequel to Hell's Rebels, the current Pathfinder Adventure Path from Paizo Publishing"/>
    <x v="10"/>
    <x v="2339"/>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x v="13"/>
    <x v="2340"/>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x v="1967"/>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x v="13"/>
    <x v="1956"/>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x v="20"/>
    <x v="2341"/>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x v="43"/>
    <x v="2342"/>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x v="2343"/>
    <x v="0"/>
    <x v="1"/>
    <s v="GBP"/>
    <n v="1441042275"/>
    <n v="1438882275"/>
    <b v="0"/>
    <n v="32"/>
    <b v="1"/>
    <s v="theater/plays"/>
    <n v="105"/>
    <n v="39.375"/>
    <x v="1"/>
    <x v="6"/>
  </r>
  <r>
    <n v="3542"/>
    <s v="Gifts of War"/>
    <s v="Ancient Greece. Giddy, champagne soaked debauchery celebrating the Trojan War's end leads to a shocking and deadly surprise."/>
    <x v="62"/>
    <x v="2344"/>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x v="15"/>
    <x v="76"/>
    <x v="0"/>
    <x v="12"/>
    <s v="EUR"/>
    <n v="1435255659"/>
    <n v="1432663659"/>
    <b v="0"/>
    <n v="29"/>
    <b v="1"/>
    <s v="theater/plays"/>
    <n v="104.66666666666666"/>
    <n v="54.137931034482762"/>
    <x v="1"/>
    <x v="6"/>
  </r>
  <r>
    <n v="3544"/>
    <s v="Gruoch, or Lady Macbeth"/>
    <s v="Death &amp; Pretzels presents the world premiere of Paul Pasulka's Gruoch, or Lady Macbeth"/>
    <x v="30"/>
    <x v="911"/>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x v="2347"/>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x v="190"/>
    <x v="2307"/>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x v="806"/>
    <x v="0"/>
    <x v="1"/>
    <s v="GBP"/>
    <n v="1441358873"/>
    <n v="1438939673"/>
    <b v="0"/>
    <n v="42"/>
    <b v="1"/>
    <s v="theater/plays"/>
    <n v="102"/>
    <n v="24.285714285714285"/>
    <x v="1"/>
    <x v="6"/>
  </r>
  <r>
    <n v="3550"/>
    <s v="MOONFACE"/>
    <s v="MOONFACE explores the formative f***k-ups of adolescence. Fresh, incisive new writing. Monologue, movement and striking naturalism."/>
    <x v="30"/>
    <x v="2348"/>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x v="15"/>
    <x v="2349"/>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x v="2350"/>
    <x v="0"/>
    <x v="1"/>
    <s v="GBP"/>
    <n v="1403964324"/>
    <n v="1401372324"/>
    <b v="0"/>
    <n v="20"/>
    <b v="1"/>
    <s v="theater/plays"/>
    <n v="100"/>
    <n v="38.65"/>
    <x v="1"/>
    <x v="6"/>
  </r>
  <r>
    <n v="3553"/>
    <s v="Coming Home"/>
    <s v="Professional actors bring to life the true stories of 5 African-Americans struggling with mental health and their search for healing."/>
    <x v="62"/>
    <x v="2351"/>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x v="10"/>
    <x v="2352"/>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x v="262"/>
    <x v="1162"/>
    <x v="0"/>
    <x v="13"/>
    <s v="EUR"/>
    <n v="1479382594"/>
    <n v="1476786994"/>
    <b v="0"/>
    <n v="14"/>
    <b v="1"/>
    <s v="theater/plays"/>
    <n v="100"/>
    <n v="171.42857142857142"/>
    <x v="1"/>
    <x v="6"/>
  </r>
  <r>
    <n v="3556"/>
    <s v="Immortal"/>
    <s v="'Immortal', a play about five English Air Bombers in WW2, is an exciting first project for the brand new Production Company, GreanTea."/>
    <x v="41"/>
    <x v="2222"/>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x v="57"/>
    <x v="2353"/>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x v="1929"/>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x v="831"/>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x v="2354"/>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n v="105.49000000000002"/>
    <n v="21.098000000000003"/>
    <x v="1"/>
    <x v="6"/>
  </r>
  <r>
    <n v="3564"/>
    <s v="The Pillowman Aberdeen"/>
    <s v="Multi Award-Winng play THE PILLOWMAN coming to the Arts Centre Theatre, Aberdeen"/>
    <x v="28"/>
    <x v="202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x v="13"/>
    <x v="2357"/>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x v="235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x v="2359"/>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n v="100.47999999999999"/>
    <n v="122.53658536585365"/>
    <x v="1"/>
    <x v="6"/>
  </r>
  <r>
    <n v="3570"/>
    <s v="The Lower Depths"/>
    <s v="Theatre Machine presents an all-new adaptation of Maxim Gorky's classic of Russian theatre, The Lower Depths."/>
    <x v="13"/>
    <x v="2361"/>
    <x v="0"/>
    <x v="0"/>
    <s v="USD"/>
    <n v="1420009200"/>
    <n v="1417593483"/>
    <b v="0"/>
    <n v="26"/>
    <b v="1"/>
    <s v="theater/plays"/>
    <n v="114.35"/>
    <n v="87.961538461538467"/>
    <x v="1"/>
    <x v="6"/>
  </r>
  <r>
    <n v="3571"/>
    <s v="Cans at Theatre503"/>
    <s v="Support Kuleshovâ€™s first full length production; help to build the set and bring a fierce and important new play to life"/>
    <x v="15"/>
    <x v="2362"/>
    <x v="0"/>
    <x v="1"/>
    <s v="GBP"/>
    <n v="1414701413"/>
    <n v="1412109413"/>
    <b v="0"/>
    <n v="25"/>
    <b v="1"/>
    <s v="theater/plays"/>
    <n v="122.06666666666666"/>
    <n v="73.239999999999995"/>
    <x v="1"/>
    <x v="6"/>
  </r>
  <r>
    <n v="3572"/>
    <s v="Monster"/>
    <s v="A darkly comic one woman show by Abram Rooney as part of The Camden Fringe 2015."/>
    <x v="2"/>
    <x v="83"/>
    <x v="0"/>
    <x v="1"/>
    <s v="GBP"/>
    <n v="1434894082"/>
    <n v="1432302082"/>
    <b v="0"/>
    <n v="9"/>
    <b v="1"/>
    <s v="theater/plays"/>
    <n v="100"/>
    <n v="55.555555555555557"/>
    <x v="1"/>
    <x v="6"/>
  </r>
  <r>
    <n v="3573"/>
    <s v="Licensed To Ill"/>
    <s v="London based theatre makers collaborating to create a new show about the history of HipHop."/>
    <x v="9"/>
    <x v="2363"/>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x v="2364"/>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x v="2365"/>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x v="173"/>
    <x v="0"/>
    <x v="0"/>
    <s v="USD"/>
    <n v="1480947054"/>
    <n v="1475759454"/>
    <b v="0"/>
    <n v="5"/>
    <b v="1"/>
    <s v="theater/plays"/>
    <n v="100"/>
    <n v="20"/>
    <x v="1"/>
    <x v="6"/>
  </r>
  <r>
    <n v="3577"/>
    <s v="The Laramie Project in Utah County"/>
    <s v="Our goal is to bring this story of one town's processing of tragedy and their own community identity to Utah County."/>
    <x v="20"/>
    <x v="1911"/>
    <x v="0"/>
    <x v="0"/>
    <s v="USD"/>
    <n v="1430029680"/>
    <n v="1427741583"/>
    <b v="0"/>
    <n v="27"/>
    <b v="1"/>
    <s v="theater/plays"/>
    <n v="130"/>
    <n v="28.888888888888889"/>
    <x v="1"/>
    <x v="6"/>
  </r>
  <r>
    <n v="3578"/>
    <s v="Home"/>
    <s v="An unsparing, slightly surreal look at the effects of the private rented sector on two young women. Based on real events."/>
    <x v="15"/>
    <x v="2366"/>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n v="100"/>
    <n v="35.714285714285715"/>
    <x v="1"/>
    <x v="6"/>
  </r>
  <r>
    <n v="3580"/>
    <s v="Annabel Lost"/>
    <s v="Annabel Lost combines visual art and performance poetry to tell the story of two orphaned refugees, Quetzal and Rhime."/>
    <x v="42"/>
    <x v="581"/>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x v="15"/>
    <x v="646"/>
    <x v="0"/>
    <x v="1"/>
    <s v="GBP"/>
    <n v="1406719110"/>
    <n v="1405509510"/>
    <b v="0"/>
    <n v="45"/>
    <b v="1"/>
    <s v="theater/plays"/>
    <n v="100"/>
    <n v="33.333333333333336"/>
    <x v="1"/>
    <x v="6"/>
  </r>
  <r>
    <n v="3582"/>
    <s v="REALLY REALLY"/>
    <s v="A contemporary American play touching on the scorching realities of growing up in the Millennial generation."/>
    <x v="28"/>
    <x v="2367"/>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x v="2259"/>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n v="115.5"/>
    <n v="30.9375"/>
    <x v="1"/>
    <x v="6"/>
  </r>
  <r>
    <n v="3585"/>
    <s v="The Lost Boy (a play)"/>
    <s v="The world premiere of a play, a true story about love, loss, and a man reaching back in time as the only way to move forward."/>
    <x v="104"/>
    <x v="909"/>
    <x v="0"/>
    <x v="0"/>
    <s v="USD"/>
    <n v="1419181890"/>
    <n v="1416589890"/>
    <b v="0"/>
    <n v="23"/>
    <b v="1"/>
    <s v="theater/plays"/>
    <n v="119.11764705882352"/>
    <n v="176.08695652173913"/>
    <x v="1"/>
    <x v="6"/>
  </r>
  <r>
    <n v="3586"/>
    <s v="Actors &amp; Musicians who are Blind or Autistic"/>
    <s v="See Theatre In A New Light"/>
    <x v="51"/>
    <x v="2369"/>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x v="2"/>
    <x v="1508"/>
    <x v="0"/>
    <x v="1"/>
    <s v="GBP"/>
    <n v="1467054000"/>
    <n v="1463144254"/>
    <b v="0"/>
    <n v="28"/>
    <b v="1"/>
    <s v="theater/plays"/>
    <n v="126.6"/>
    <n v="22.607142857142858"/>
    <x v="1"/>
    <x v="6"/>
  </r>
  <r>
    <n v="3588"/>
    <s v="MENTAL Play short-tour 2015!"/>
    <s v="Touring the fast-paced, playful and poignant story of three twenty-somethings in a mental-health support group."/>
    <x v="48"/>
    <x v="167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x v="2370"/>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n v="175"/>
    <n v="68.055555555555557"/>
    <x v="1"/>
    <x v="6"/>
  </r>
  <r>
    <n v="3592"/>
    <s v="boom- a play by Peter Sinn Nachtrieb"/>
    <s v="Sex. Fish. A COMET THAT DESTROYS THE WORLD. boom a play by Peter Sinn Nachtrieb- Feb 19-21 at The Bridge in NYC."/>
    <x v="13"/>
    <x v="2371"/>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x v="1132"/>
    <x v="0"/>
    <x v="0"/>
    <s v="USD"/>
    <n v="1472952982"/>
    <n v="1470792982"/>
    <b v="0"/>
    <n v="36"/>
    <b v="1"/>
    <s v="theater/plays"/>
    <n v="125.93749999999999"/>
    <n v="55.972222222222221"/>
    <x v="1"/>
    <x v="6"/>
  </r>
  <r>
    <n v="3595"/>
    <s v="The Flu Season"/>
    <s v="A new theatre company staging Will Eno's The Flu Season in Seattle"/>
    <x v="27"/>
    <x v="2372"/>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x v="184"/>
    <x v="1699"/>
    <x v="0"/>
    <x v="5"/>
    <s v="CAD"/>
    <n v="1409072982"/>
    <n v="1407258582"/>
    <b v="0"/>
    <n v="15"/>
    <b v="1"/>
    <s v="theater/plays"/>
    <n v="107.72727272727273"/>
    <n v="79"/>
    <x v="1"/>
    <x v="6"/>
  </r>
  <r>
    <n v="3597"/>
    <s v="Akvavit Theatre presents NOTHING OF ME by Arne Lygre"/>
    <s v="&quot;I think that I have my own will. I can stop this, I tell myself. But it's not true.&quot;"/>
    <x v="30"/>
    <x v="1644"/>
    <x v="0"/>
    <x v="0"/>
    <s v="USD"/>
    <n v="1456984740"/>
    <n v="1455717790"/>
    <b v="0"/>
    <n v="33"/>
    <b v="1"/>
    <s v="theater/plays"/>
    <n v="102.60000000000001"/>
    <n v="77.727272727272734"/>
    <x v="1"/>
    <x v="6"/>
  </r>
  <r>
    <n v="3598"/>
    <s v="Cinderella"/>
    <s v="River City Theatre Company needs your support as we embark on our thirteenth production, CINDERELLA!"/>
    <x v="28"/>
    <x v="1666"/>
    <x v="0"/>
    <x v="0"/>
    <s v="USD"/>
    <n v="1409720340"/>
    <n v="1408129822"/>
    <b v="0"/>
    <n v="27"/>
    <b v="1"/>
    <s v="theater/plays"/>
    <n v="110.1"/>
    <n v="40.777777777777779"/>
    <x v="1"/>
    <x v="6"/>
  </r>
  <r>
    <n v="3599"/>
    <s v="Promised Land"/>
    <s v="Help Chrysalis get this production off the ground!  An original play, we only need $500 to get this production on its feet!"/>
    <x v="2"/>
    <x v="2373"/>
    <x v="0"/>
    <x v="0"/>
    <s v="USD"/>
    <n v="1440892800"/>
    <n v="1438715077"/>
    <b v="0"/>
    <n v="17"/>
    <b v="1"/>
    <s v="theater/plays"/>
    <n v="202"/>
    <n v="59.411764705882355"/>
    <x v="1"/>
    <x v="6"/>
  </r>
  <r>
    <n v="3600"/>
    <s v="Pariah"/>
    <s v="The First Play From The Man Who Brought You The Black James Bond!"/>
    <x v="185"/>
    <x v="31"/>
    <x v="0"/>
    <x v="0"/>
    <s v="USD"/>
    <n v="1476390164"/>
    <n v="1473970964"/>
    <b v="0"/>
    <n v="4"/>
    <b v="1"/>
    <s v="theater/plays"/>
    <n v="130"/>
    <n v="3.25"/>
    <x v="1"/>
    <x v="6"/>
  </r>
  <r>
    <n v="3601"/>
    <s v="Pink Confetti at The Courtyard Theatre, Hoxton"/>
    <s v="New play 'Pink Confetti' by Paul Roberts at The Courtyard Theatre produced by Etch and directed by Oliver Dawe."/>
    <x v="13"/>
    <x v="2374"/>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x v="15"/>
    <x v="1904"/>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x v="9"/>
    <x v="1477"/>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x v="2376"/>
    <x v="0"/>
    <x v="1"/>
    <s v="GBP"/>
    <n v="1471185057"/>
    <n v="1468593057"/>
    <b v="0"/>
    <n v="64"/>
    <b v="1"/>
    <s v="theater/plays"/>
    <n v="130.26666666666665"/>
    <n v="61.0625"/>
    <x v="1"/>
    <x v="6"/>
  </r>
  <r>
    <n v="3607"/>
    <s v="E15 at The Pleasance and CPT"/>
    <s v="'E15' is a verbatim project that looks at the story of the Focus E15 Campaign"/>
    <x v="131"/>
    <x v="2377"/>
    <x v="0"/>
    <x v="1"/>
    <s v="GBP"/>
    <n v="1450137600"/>
    <n v="1448924882"/>
    <b v="0"/>
    <n v="20"/>
    <b v="1"/>
    <s v="theater/plays"/>
    <n v="105.45454545454544"/>
    <n v="29"/>
    <x v="1"/>
    <x v="6"/>
  </r>
  <r>
    <n v="3608"/>
    <s v="Petrification"/>
    <s v="Help us get the show on the road! Petrification is a new play about home, memory and identity and we need your help to tour."/>
    <x v="134"/>
    <x v="25"/>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x v="28"/>
    <x v="2379"/>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x v="30"/>
    <x v="95"/>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x v="2380"/>
    <x v="0"/>
    <x v="5"/>
    <s v="CAD"/>
    <n v="1402334811"/>
    <n v="1401470811"/>
    <b v="0"/>
    <n v="57"/>
    <b v="1"/>
    <s v="theater/plays"/>
    <n v="144.4"/>
    <n v="126.66666666666667"/>
    <x v="1"/>
    <x v="6"/>
  </r>
  <r>
    <n v="3613"/>
    <s v="HIS NAME IS ARTHUR HOLMBERG"/>
    <s v="a woman walks into a bar except she looks like a man and no one's serving drinks. one night only"/>
    <x v="21"/>
    <x v="380"/>
    <x v="0"/>
    <x v="0"/>
    <s v="USD"/>
    <n v="1403964574"/>
    <n v="1401372574"/>
    <b v="0"/>
    <n v="20"/>
    <b v="1"/>
    <s v="theater/plays"/>
    <n v="100"/>
    <n v="62.5"/>
    <x v="1"/>
    <x v="6"/>
  </r>
  <r>
    <n v="3614"/>
    <s v="Gruesome Playground Injuries"/>
    <s v="A production of &quot;Gruesome Playground Injuries&quot; by Rajiv Joseph July 24th-August 9th at The Bakery in Denver, CO."/>
    <x v="30"/>
    <x v="2381"/>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x v="1293"/>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x v="2119"/>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x v="2382"/>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x v="13"/>
    <x v="895"/>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x v="932"/>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x v="9"/>
    <x v="2384"/>
    <x v="0"/>
    <x v="0"/>
    <s v="USD"/>
    <n v="1475269200"/>
    <n v="1473200844"/>
    <b v="0"/>
    <n v="70"/>
    <b v="1"/>
    <s v="theater/plays"/>
    <n v="109.73333333333332"/>
    <n v="47.028571428571432"/>
    <x v="1"/>
    <x v="6"/>
  </r>
  <r>
    <n v="3622"/>
    <s v="Shakespeare's Pericles, Prince of Tyre"/>
    <s v="5 actors. 39 characters. 1 epic adventure. Presented by the Cradle Theatre Company."/>
    <x v="28"/>
    <x v="2385"/>
    <x v="0"/>
    <x v="0"/>
    <s v="USD"/>
    <n v="1411874580"/>
    <n v="1409030371"/>
    <b v="0"/>
    <n v="21"/>
    <b v="1"/>
    <s v="theater/plays"/>
    <n v="100.099"/>
    <n v="47.666190476190479"/>
    <x v="1"/>
    <x v="6"/>
  </r>
  <r>
    <n v="3623"/>
    <s v="Since I've Been Here"/>
    <s v="An original play exploring the complications of romantic relationships in all forms."/>
    <x v="30"/>
    <x v="142"/>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x v="9"/>
    <x v="2386"/>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x v="2329"/>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x v="2387"/>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x v="13"/>
    <x v="41"/>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x v="57"/>
    <x v="117"/>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x v="9"/>
    <x v="116"/>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x v="418"/>
    <x v="2388"/>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x v="2"/>
    <x v="173"/>
    <x v="2"/>
    <x v="1"/>
    <s v="GBP"/>
    <n v="1416781749"/>
    <n v="1415053749"/>
    <b v="0"/>
    <n v="1"/>
    <b v="0"/>
    <s v="theater/musical"/>
    <n v="20"/>
    <n v="100"/>
    <x v="1"/>
    <x v="40"/>
  </r>
  <r>
    <n v="3633"/>
    <s v="SMOKEY AND THE BANDIT: THE MUSICAL"/>
    <s v="SMOKEY AND THE BANDIT: THE MUSICAL_x000a_The classic film, characters and music you love, on stage, LIVE!"/>
    <x v="10"/>
    <x v="2389"/>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x v="96"/>
    <x v="2390"/>
    <x v="2"/>
    <x v="5"/>
    <s v="CAD"/>
    <n v="1484366340"/>
    <n v="1480219174"/>
    <b v="0"/>
    <n v="18"/>
    <b v="0"/>
    <s v="theater/musical"/>
    <n v="4.246666666666667"/>
    <n v="176.94444444444446"/>
    <x v="1"/>
    <x v="40"/>
  </r>
  <r>
    <n v="3635"/>
    <s v="Mary's Son"/>
    <s v="Mary's Son is a pop opera about Jesus and the hope he brings to all people."/>
    <x v="8"/>
    <x v="2391"/>
    <x v="2"/>
    <x v="0"/>
    <s v="USD"/>
    <n v="1461186676"/>
    <n v="1458594676"/>
    <b v="0"/>
    <n v="10"/>
    <b v="0"/>
    <s v="theater/musical"/>
    <n v="36.457142857142856"/>
    <n v="127.6"/>
    <x v="1"/>
    <x v="40"/>
  </r>
  <r>
    <n v="3636"/>
    <s v="The Brother's of B-Block"/>
    <s v="The Brotherâ€™s of B-block is a musical play. A new take on &quot;OZ&quot; _x000a_The Wizard of OZ meets HBO's OZ."/>
    <x v="60"/>
    <x v="117"/>
    <x v="2"/>
    <x v="0"/>
    <s v="USD"/>
    <n v="1442248829"/>
    <n v="1439224829"/>
    <b v="0"/>
    <n v="0"/>
    <b v="0"/>
    <s v="theater/musical"/>
    <n v="0"/>
    <e v="#DIV/0!"/>
    <x v="1"/>
    <x v="40"/>
  </r>
  <r>
    <n v="3637"/>
    <s v="The Ballad of Downtown Jake"/>
    <s v="THE BALLAD OF DOWNTOWN JAKE is a newly created contemporary music drama that is schedule to premiere in Phoenix, AZ in March 2015."/>
    <x v="9"/>
    <x v="1796"/>
    <x v="2"/>
    <x v="0"/>
    <s v="USD"/>
    <n v="1420130935"/>
    <n v="1417538935"/>
    <b v="0"/>
    <n v="14"/>
    <b v="0"/>
    <s v="theater/musical"/>
    <n v="30.866666666666664"/>
    <n v="66.142857142857139"/>
    <x v="1"/>
    <x v="40"/>
  </r>
  <r>
    <n v="3638"/>
    <s v="Project Hedwig and the Angry Inch"/>
    <s v="A rock and roll journey that explores love, loss, redemption, duality and ascension."/>
    <x v="126"/>
    <x v="1168"/>
    <x v="2"/>
    <x v="5"/>
    <s v="CAD"/>
    <n v="1429456132"/>
    <n v="1424275732"/>
    <b v="0"/>
    <n v="2"/>
    <b v="0"/>
    <s v="theater/musical"/>
    <n v="6.5454545454545459"/>
    <n v="108"/>
    <x v="1"/>
    <x v="40"/>
  </r>
  <r>
    <n v="3639"/>
    <s v="POE!"/>
    <s v="POE is a tragicomic musical about the life and works of Edgar Poe, with Death as his therapist helping him find peace in the beyond."/>
    <x v="31"/>
    <x v="116"/>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x v="9"/>
    <x v="117"/>
    <x v="2"/>
    <x v="0"/>
    <s v="USD"/>
    <n v="1412485200"/>
    <n v="1410966179"/>
    <b v="0"/>
    <n v="0"/>
    <b v="0"/>
    <s v="theater/musical"/>
    <n v="0"/>
    <e v="#DIV/0!"/>
    <x v="1"/>
    <x v="40"/>
  </r>
  <r>
    <n v="3642"/>
    <s v="My own musical"/>
    <s v="All the world's a stage..._x000a_It is my biggest dream to perform my own, selfcreated musical with lots of kids as big as I am able to."/>
    <x v="176"/>
    <x v="493"/>
    <x v="2"/>
    <x v="12"/>
    <s v="EUR"/>
    <n v="1448902800"/>
    <n v="1445369727"/>
    <b v="0"/>
    <n v="2"/>
    <b v="0"/>
    <s v="theater/musical"/>
    <n v="2.1428571428571428"/>
    <n v="7.5"/>
    <x v="1"/>
    <x v="40"/>
  </r>
  <r>
    <n v="3643"/>
    <s v="Puberty: The Musical"/>
    <s v="It feels like the first time. Like the very first time everyone's coming-of-age comes to the stage. Think 'Wicked', with bad acne."/>
    <x v="31"/>
    <x v="117"/>
    <x v="2"/>
    <x v="0"/>
    <s v="USD"/>
    <n v="1447734439"/>
    <n v="1444274839"/>
    <b v="0"/>
    <n v="0"/>
    <b v="0"/>
    <s v="theater/musical"/>
    <n v="0"/>
    <e v="#DIV/0!"/>
    <x v="1"/>
    <x v="40"/>
  </r>
  <r>
    <n v="3644"/>
    <s v="SHS presents Rodgers and Hammerstein's Cinderella"/>
    <s v="We are the Saugerties High School drama club. Please help us create our musical to keep theater alive!"/>
    <x v="10"/>
    <x v="378"/>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x v="28"/>
    <x v="116"/>
    <x v="2"/>
    <x v="5"/>
    <s v="CAD"/>
    <n v="1479773838"/>
    <n v="1477178238"/>
    <b v="0"/>
    <n v="1"/>
    <b v="0"/>
    <s v="theater/musical"/>
    <n v="0.1"/>
    <n v="1"/>
    <x v="1"/>
    <x v="40"/>
  </r>
  <r>
    <n v="3646"/>
    <s v="Our Sacred Honor"/>
    <s v="Develop demo materials for new, true story of teen Revolutionary War heroes - for hybrid film/live stage musical"/>
    <x v="3"/>
    <x v="517"/>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x v="2"/>
    <x v="134"/>
    <x v="2"/>
    <x v="1"/>
    <s v="GBP"/>
    <n v="1475258327"/>
    <n v="1471370327"/>
    <b v="0"/>
    <n v="2"/>
    <b v="0"/>
    <s v="theater/musical"/>
    <n v="6"/>
    <n v="15"/>
    <x v="1"/>
    <x v="40"/>
  </r>
  <r>
    <n v="3648"/>
    <s v="Moth Theater Lives"/>
    <s v="Help Moth Live! Support Moth and its artist collective to achieve its 2014/15 season."/>
    <x v="79"/>
    <x v="2392"/>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x v="47"/>
    <x v="1911"/>
    <x v="0"/>
    <x v="5"/>
    <s v="CAD"/>
    <n v="1402938394"/>
    <n v="1400691994"/>
    <b v="0"/>
    <n v="8"/>
    <b v="1"/>
    <s v="theater/plays"/>
    <n v="104"/>
    <n v="97.5"/>
    <x v="1"/>
    <x v="6"/>
  </r>
  <r>
    <n v="3650"/>
    <s v="Weald at The Finborough Theatre"/>
    <s v="A terse and delicate dissection of male emotions from a rural perspective: fathers and sons, legacy and heritage, molasses and mud."/>
    <x v="2"/>
    <x v="83"/>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x v="2"/>
    <x v="624"/>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x v="2393"/>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x v="13"/>
    <x v="1118"/>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x v="2395"/>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x v="10"/>
    <x v="2396"/>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x v="13"/>
    <x v="2397"/>
    <x v="0"/>
    <x v="8"/>
    <s v="DKK"/>
    <n v="1464817320"/>
    <n v="1462806419"/>
    <b v="0"/>
    <n v="20"/>
    <b v="1"/>
    <s v="theater/plays"/>
    <n v="110.75"/>
    <n v="110.75"/>
    <x v="1"/>
    <x v="6"/>
  </r>
  <r>
    <n v="3658"/>
    <s v="Mr. Marmalade"/>
    <s v="Life is hard when your own imaginary friend can't make time for you."/>
    <x v="15"/>
    <x v="17"/>
    <x v="0"/>
    <x v="0"/>
    <s v="USD"/>
    <n v="1404273540"/>
    <n v="1400272580"/>
    <b v="0"/>
    <n v="20"/>
    <b v="1"/>
    <s v="theater/plays"/>
    <n v="100.66666666666666"/>
    <n v="75.5"/>
    <x v="1"/>
    <x v="6"/>
  </r>
  <r>
    <n v="3659"/>
    <s v="Reality of Love Remix (Love in Disguise)"/>
    <s v="We want you to analyze while we dramatize if people who romanticize can recognize true love in a disguise."/>
    <x v="9"/>
    <x v="2398"/>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x v="156"/>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x v="731"/>
    <x v="0"/>
    <x v="1"/>
    <s v="GBP"/>
    <n v="1482321030"/>
    <n v="1477133430"/>
    <b v="0"/>
    <n v="9"/>
    <b v="1"/>
    <s v="theater/plays"/>
    <n v="104"/>
    <n v="26"/>
    <x v="1"/>
    <x v="6"/>
  </r>
  <r>
    <n v="3664"/>
    <s v="Cubs: an Original Work"/>
    <s v="An Original Short Play: two young women search for answers about sexuality, the history they are taught, and their animal instincts."/>
    <x v="134"/>
    <x v="983"/>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x v="2401"/>
    <x v="0"/>
    <x v="6"/>
    <s v="EUR"/>
    <n v="1446062040"/>
    <n v="1445109822"/>
    <b v="0"/>
    <n v="14"/>
    <b v="1"/>
    <s v="theater/plays"/>
    <n v="115.16129032258064"/>
    <n v="51"/>
    <x v="1"/>
    <x v="6"/>
  </r>
  <r>
    <n v="3666"/>
    <s v="Israel LÃ³pez @ Ojai Playwrights Conference"/>
    <s v="Artistic Internship @ Ojai Playwrights Conference"/>
    <x v="38"/>
    <x v="647"/>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x v="9"/>
    <x v="2402"/>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x v="28"/>
    <x v="831"/>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x v="2403"/>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x v="854"/>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x v="2404"/>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n v="101.53333333333335"/>
    <n v="53.438596491228068"/>
    <x v="1"/>
    <x v="6"/>
  </r>
  <r>
    <n v="3673"/>
    <s v="CHILD Z"/>
    <s v="Zoe is a teenage girl growing up in a deeply disturbing society. If those paid to protect her aren't listening, then who is?"/>
    <x v="23"/>
    <x v="2406"/>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x v="605"/>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x v="45"/>
    <x v="119"/>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x v="134"/>
    <x v="1249"/>
    <x v="0"/>
    <x v="0"/>
    <s v="USD"/>
    <n v="1410550484"/>
    <n v="1408995284"/>
    <b v="0"/>
    <n v="16"/>
    <b v="1"/>
    <s v="theater/plays"/>
    <n v="128.75"/>
    <n v="64.375"/>
    <x v="1"/>
    <x v="6"/>
  </r>
  <r>
    <n v="3677"/>
    <s v="Goldfish Memory Productions"/>
    <s v="Goldfish Memory Productions seeks at least $12,000 to begin their first 3 professional projects."/>
    <x v="14"/>
    <x v="2407"/>
    <x v="0"/>
    <x v="0"/>
    <s v="USD"/>
    <n v="1404359940"/>
    <n v="1402580818"/>
    <b v="0"/>
    <n v="199"/>
    <b v="1"/>
    <s v="theater/plays"/>
    <n v="102.90416666666667"/>
    <n v="62.052763819095475"/>
    <x v="1"/>
    <x v="6"/>
  </r>
  <r>
    <n v="3678"/>
    <s v="Some big Some bang"/>
    <s v="The Ugly Collective takes Some big Some bang to the Underbelly Venues at the Edinburgh Fringe!"/>
    <x v="13"/>
    <x v="42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x v="2408"/>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x v="2409"/>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x v="2411"/>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x v="8"/>
    <x v="2412"/>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x v="47"/>
    <x v="241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x v="10"/>
    <x v="2414"/>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x v="241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x v="2416"/>
    <x v="0"/>
    <x v="0"/>
    <s v="USD"/>
    <n v="1403846055"/>
    <n v="1401254055"/>
    <b v="0"/>
    <n v="25"/>
    <b v="1"/>
    <s v="theater/plays"/>
    <n v="100.245"/>
    <n v="200.49"/>
    <x v="1"/>
    <x v="6"/>
  </r>
  <r>
    <n v="3688"/>
    <s v="The Tulip Tree 2014"/>
    <s v="The Tulip Tree is a project I have been passionate about for 5 years. It is an unforgettable story that has never been told."/>
    <x v="9"/>
    <x v="1980"/>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x v="504"/>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x v="1122"/>
    <x v="0"/>
    <x v="0"/>
    <s v="USD"/>
    <n v="1417101683"/>
    <n v="1414506083"/>
    <b v="0"/>
    <n v="31"/>
    <b v="1"/>
    <s v="theater/plays"/>
    <n v="120"/>
    <n v="58.064516129032256"/>
    <x v="1"/>
    <x v="6"/>
  </r>
  <r>
    <n v="3691"/>
    <s v="Most Dangerous Man in America (WEB DuBois) by Amiri  Baraka"/>
    <s v="World Premiere of last play written by Amiri Baraka"/>
    <x v="79"/>
    <x v="2417"/>
    <x v="0"/>
    <x v="0"/>
    <s v="USD"/>
    <n v="1425272340"/>
    <n v="1421426929"/>
    <b v="0"/>
    <n v="274"/>
    <b v="1"/>
    <s v="theater/plays"/>
    <n v="127.96000000000001"/>
    <n v="186.80291970802921"/>
    <x v="1"/>
    <x v="6"/>
  </r>
  <r>
    <n v="3692"/>
    <s v="An Evening With Durang"/>
    <s v="Help us independently produce two great comedies by Christopher Durang."/>
    <x v="28"/>
    <x v="2343"/>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x v="357"/>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x v="2418"/>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x v="2419"/>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x v="109"/>
    <x v="0"/>
    <x v="1"/>
    <s v="GBP"/>
    <n v="1423838916"/>
    <n v="1418654916"/>
    <b v="0"/>
    <n v="78"/>
    <b v="1"/>
    <s v="theater/plays"/>
    <n v="155"/>
    <n v="39.743589743589745"/>
    <x v="1"/>
    <x v="6"/>
  </r>
  <r>
    <n v="3697"/>
    <s v="Sid the tour 2016"/>
    <s v="With your support this one-man show will tour various theatres in the UK - it's a story of hero worship and love beyond the grave."/>
    <x v="13"/>
    <x v="2420"/>
    <x v="0"/>
    <x v="1"/>
    <s v="GBP"/>
    <n v="1462878648"/>
    <n v="1461064248"/>
    <b v="0"/>
    <n v="30"/>
    <b v="1"/>
    <s v="theater/plays"/>
    <n v="108"/>
    <n v="72"/>
    <x v="1"/>
    <x v="6"/>
  </r>
  <r>
    <n v="3698"/>
    <s v="CORIOLANUS | THE NORMAL HEART @ The Lab Theater"/>
    <s v="Two great political plays, separated in authorship by four hundred years but united in their urgency."/>
    <x v="10"/>
    <x v="2421"/>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x v="2381"/>
    <x v="0"/>
    <x v="0"/>
    <s v="USD"/>
    <n v="1413383216"/>
    <n v="1410791216"/>
    <b v="0"/>
    <n v="40"/>
    <b v="1"/>
    <s v="theater/plays"/>
    <n v="100.8"/>
    <n v="63"/>
    <x v="1"/>
    <x v="6"/>
  </r>
  <r>
    <n v="3700"/>
    <s v="Generations (Senior Project)"/>
    <s v="Help me produce the play I have written for my senior project!"/>
    <x v="2"/>
    <x v="2422"/>
    <x v="0"/>
    <x v="0"/>
    <s v="USD"/>
    <n v="1412092800"/>
    <n v="1409493800"/>
    <b v="0"/>
    <n v="18"/>
    <b v="1"/>
    <s v="theater/plays"/>
    <n v="121.2"/>
    <n v="33.666666666666664"/>
    <x v="1"/>
    <x v="6"/>
  </r>
  <r>
    <n v="3701"/>
    <s v="Dog Show"/>
    <s v="Part-silent film, part-thriller, Dog Show sees four actors play a community of dogs and their owners. One autumn, a killer strikes."/>
    <x v="15"/>
    <x v="2423"/>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x v="1980"/>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x v="423"/>
    <x v="24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x v="15"/>
    <x v="2426"/>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x v="28"/>
    <x v="586"/>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x v="1740"/>
    <x v="0"/>
    <x v="0"/>
    <s v="USD"/>
    <n v="1404444286"/>
    <n v="1403234686"/>
    <b v="0"/>
    <n v="39"/>
    <b v="1"/>
    <s v="theater/plays"/>
    <n v="300"/>
    <n v="53.846153846153847"/>
    <x v="1"/>
    <x v="6"/>
  </r>
  <r>
    <n v="3709"/>
    <s v="The Ruby Darlings Show"/>
    <s v="The filthily talented Ruby and Darling, take you on a raunch-tastic musical discovery of life with a vagina. #sayno"/>
    <x v="28"/>
    <x v="2427"/>
    <x v="0"/>
    <x v="1"/>
    <s v="GBP"/>
    <n v="1403715546"/>
    <n v="1401123546"/>
    <b v="0"/>
    <n v="35"/>
    <b v="1"/>
    <s v="theater/plays"/>
    <n v="108.25"/>
    <n v="30.928571428571427"/>
    <x v="1"/>
    <x v="6"/>
  </r>
  <r>
    <n v="3710"/>
    <s v="&quot;Loving Alanis&quot; Rocky Mountain Regional Premier"/>
    <s v="A comedy about, life, death, men, women, and the power of a good Kegel."/>
    <x v="46"/>
    <x v="2428"/>
    <x v="0"/>
    <x v="0"/>
    <s v="USD"/>
    <n v="1428068988"/>
    <n v="1425908988"/>
    <b v="0"/>
    <n v="27"/>
    <b v="1"/>
    <s v="theater/plays"/>
    <n v="141.15384615384616"/>
    <n v="67.962962962962962"/>
    <x v="1"/>
    <x v="6"/>
  </r>
  <r>
    <n v="3711"/>
    <s v="The Youth Shakespeare Project 2014"/>
    <s v="Two teachers and twenty kids bring one of Shakespeare's plays to life!"/>
    <x v="2"/>
    <x v="365"/>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x v="51"/>
    <x v="2429"/>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x v="13"/>
    <x v="1944"/>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x v="990"/>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x v="243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x v="2431"/>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x v="23"/>
    <x v="2432"/>
    <x v="0"/>
    <x v="1"/>
    <s v="GBP"/>
    <n v="1431204449"/>
    <n v="1428526049"/>
    <b v="0"/>
    <n v="13"/>
    <b v="1"/>
    <s v="theater/plays"/>
    <n v="100.75"/>
    <n v="310"/>
    <x v="1"/>
    <x v="6"/>
  </r>
  <r>
    <n v="3718"/>
    <s v="PUNK ROCK"/>
    <s v="William Carlisle has the world at his feet but its weight on his shoulders. He is intelligent, articulate and fucked."/>
    <x v="2"/>
    <x v="1890"/>
    <x v="0"/>
    <x v="1"/>
    <s v="GBP"/>
    <n v="1425057075"/>
    <n v="1422465075"/>
    <b v="0"/>
    <n v="46"/>
    <b v="1"/>
    <s v="theater/plays"/>
    <n v="239.4"/>
    <n v="26.021739130434781"/>
    <x v="1"/>
    <x v="6"/>
  </r>
  <r>
    <n v="3719"/>
    <s v="Corium"/>
    <s v="A new piece of physical theatre about love, regret and longing."/>
    <x v="48"/>
    <x v="2433"/>
    <x v="0"/>
    <x v="1"/>
    <s v="GBP"/>
    <n v="1434994266"/>
    <n v="1432402266"/>
    <b v="0"/>
    <n v="4"/>
    <b v="1"/>
    <s v="theater/plays"/>
    <n v="210"/>
    <n v="105"/>
    <x v="1"/>
    <x v="6"/>
  </r>
  <r>
    <n v="3720"/>
    <s v="Lakotas and the American Theatre"/>
    <s v="Breaking the American Indian stereotype in the American Theatre."/>
    <x v="126"/>
    <x v="2434"/>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n v="111.20000000000002"/>
    <n v="47.657142857142858"/>
    <x v="1"/>
    <x v="6"/>
  </r>
  <r>
    <n v="3723"/>
    <s v="Beauty and the Beast"/>
    <s v="Saltmine Theatre Company present Beauty and the Beast:"/>
    <x v="37"/>
    <x v="2437"/>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n v="127"/>
    <n v="25.4"/>
    <x v="1"/>
    <x v="6"/>
  </r>
  <r>
    <n v="3726"/>
    <s v="Howard's End 3.0"/>
    <s v="A week of rehearsal culminating in a staged reading of our three-actor adaptation of &quot;Howards End,&quot; for potential producers."/>
    <x v="16"/>
    <x v="243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x v="13"/>
    <x v="1132"/>
    <x v="0"/>
    <x v="0"/>
    <s v="USD"/>
    <n v="1476939300"/>
    <n v="1474273294"/>
    <b v="0"/>
    <n v="33"/>
    <b v="1"/>
    <s v="theater/plays"/>
    <n v="100.75"/>
    <n v="61.060606060606062"/>
    <x v="1"/>
    <x v="6"/>
  </r>
  <r>
    <n v="3728"/>
    <s v="Bare Bones Shakespeare 2015-16 Season"/>
    <s v="Bare Bones Shakespeare's first season will start with a DFW school touring show: Romeo and Juliet."/>
    <x v="22"/>
    <x v="2440"/>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x v="28"/>
    <x v="173"/>
    <x v="2"/>
    <x v="0"/>
    <s v="USD"/>
    <n v="1439828159"/>
    <n v="1437236159"/>
    <b v="0"/>
    <n v="1"/>
    <b v="0"/>
    <s v="theater/plays"/>
    <n v="10"/>
    <n v="100"/>
    <x v="1"/>
    <x v="6"/>
  </r>
  <r>
    <n v="3731"/>
    <s v="The Rabbit on the Moon"/>
    <s v="A long distance wrong number leads to love, but with Emily flying in to finally meet, Nick somehow forgot to mention he's blind."/>
    <x v="62"/>
    <x v="972"/>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x v="16"/>
    <x v="449"/>
    <x v="2"/>
    <x v="9"/>
    <s v="EUR"/>
    <n v="1422100800"/>
    <n v="1416932133"/>
    <b v="0"/>
    <n v="4"/>
    <b v="0"/>
    <s v="theater/plays"/>
    <n v="15.411764705882353"/>
    <n v="32.75"/>
    <x v="1"/>
    <x v="6"/>
  </r>
  <r>
    <n v="3733"/>
    <s v="laughter in the hood"/>
    <s v="want to donate tickets to residents who live in the community that cant afford the 35.00 price of ticket"/>
    <x v="15"/>
    <x v="117"/>
    <x v="2"/>
    <x v="0"/>
    <s v="USD"/>
    <n v="1429396200"/>
    <n v="1428539708"/>
    <b v="0"/>
    <n v="0"/>
    <b v="0"/>
    <s v="theater/plays"/>
    <n v="0"/>
    <e v="#DIV/0!"/>
    <x v="1"/>
    <x v="6"/>
  </r>
  <r>
    <n v="3734"/>
    <s v="Shakespeare in Sarajevo"/>
    <s v="Shakespeare's plays have an important message for the world. Bosnia needs to hear. Bring Shakespeare to Sarajevo! Fund performances!"/>
    <x v="15"/>
    <x v="2442"/>
    <x v="2"/>
    <x v="0"/>
    <s v="USD"/>
    <n v="1432589896"/>
    <n v="1427405896"/>
    <b v="0"/>
    <n v="7"/>
    <b v="0"/>
    <s v="theater/plays"/>
    <n v="28.466666666666669"/>
    <n v="61"/>
    <x v="1"/>
    <x v="6"/>
  </r>
  <r>
    <n v="3735"/>
    <s v="Women Beware Women"/>
    <s v="Young Actor's taking on a Jacobean tragedy. Family, betrayal, love, lust, sex and death."/>
    <x v="325"/>
    <x v="17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x v="15"/>
    <x v="115"/>
    <x v="2"/>
    <x v="1"/>
    <s v="GBP"/>
    <n v="1427133600"/>
    <n v="1423847093"/>
    <b v="0"/>
    <n v="1"/>
    <b v="0"/>
    <s v="theater/plays"/>
    <n v="0.66666666666666674"/>
    <n v="10"/>
    <x v="1"/>
    <x v="6"/>
  </r>
  <r>
    <n v="3737"/>
    <s v="Measure For Measure"/>
    <s v="The ASU Theatre and Shakespeare Club presents Measure For Measure directed by Jordyn Ochser."/>
    <x v="176"/>
    <x v="403"/>
    <x v="2"/>
    <x v="0"/>
    <s v="USD"/>
    <n v="1447311540"/>
    <n v="1445358903"/>
    <b v="0"/>
    <n v="4"/>
    <b v="0"/>
    <s v="theater/plays"/>
    <n v="21.428571428571427"/>
    <n v="37.5"/>
    <x v="1"/>
    <x v="6"/>
  </r>
  <r>
    <n v="3738"/>
    <s v="'GULF' - a new play by PIVOT THEATRE"/>
    <s v="A filmic, fast-paced exploration of trust, making its debut at Camden People's Theatre this July."/>
    <x v="15"/>
    <x v="795"/>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x v="13"/>
    <x v="1812"/>
    <x v="2"/>
    <x v="0"/>
    <s v="USD"/>
    <n v="1407808438"/>
    <n v="1405217355"/>
    <b v="0"/>
    <n v="14"/>
    <b v="0"/>
    <s v="theater/plays"/>
    <n v="17.899999999999999"/>
    <n v="25.571428571428573"/>
    <x v="1"/>
    <x v="6"/>
  </r>
  <r>
    <n v="3741"/>
    <s v="Open House Theater"/>
    <s v="A small community with a love for theater would like to continue. Help the children of this community continue."/>
    <x v="22"/>
    <x v="117"/>
    <x v="2"/>
    <x v="0"/>
    <s v="USD"/>
    <n v="1450389950"/>
    <n v="1447797950"/>
    <b v="0"/>
    <n v="0"/>
    <b v="0"/>
    <s v="theater/plays"/>
    <n v="0"/>
    <e v="#DIV/0!"/>
    <x v="1"/>
    <x v="6"/>
  </r>
  <r>
    <n v="3742"/>
    <s v="The Jennings Family Reunion"/>
    <s v="In the midst of dealing with sending their son off to the army, Mitch and Melanie Jennings plan a family reunion to ease their sorrow."/>
    <x v="10"/>
    <x v="173"/>
    <x v="2"/>
    <x v="0"/>
    <s v="USD"/>
    <n v="1409980144"/>
    <n v="1407388144"/>
    <b v="0"/>
    <n v="4"/>
    <b v="0"/>
    <s v="theater/plays"/>
    <n v="2"/>
    <n v="25"/>
    <x v="1"/>
    <x v="6"/>
  </r>
  <r>
    <n v="3743"/>
    <s v="Down the Mississippi"/>
    <s v="I'm taking the Adventures of Huckleberry Finn puppet show down the Mississippi River!"/>
    <x v="41"/>
    <x v="117"/>
    <x v="2"/>
    <x v="0"/>
    <s v="USD"/>
    <n v="1404406964"/>
    <n v="1401814964"/>
    <b v="0"/>
    <n v="0"/>
    <b v="0"/>
    <s v="theater/plays"/>
    <n v="0"/>
    <e v="#DIV/0!"/>
    <x v="1"/>
    <x v="6"/>
  </r>
  <r>
    <n v="3744"/>
    <s v="The Game's Afoot - Spotlight"/>
    <s v="This summer, The Spotlight Players are celebrating Christmas in July with a presentation of Ken Ludwig's side splitting comedy."/>
    <x v="38"/>
    <x v="117"/>
    <x v="2"/>
    <x v="0"/>
    <s v="USD"/>
    <n v="1404532740"/>
    <n v="1401823952"/>
    <b v="0"/>
    <n v="0"/>
    <b v="0"/>
    <s v="theater/plays"/>
    <n v="0"/>
    <e v="#DIV/0!"/>
    <x v="1"/>
    <x v="6"/>
  </r>
  <r>
    <n v="3745"/>
    <s v="Tyke Theatre Web Show"/>
    <s v="Tyke wants to expand her puppet theater show to weekly online web shows and is looking for backers."/>
    <x v="213"/>
    <x v="115"/>
    <x v="2"/>
    <x v="0"/>
    <s v="USD"/>
    <n v="1407689102"/>
    <n v="1405097102"/>
    <b v="0"/>
    <n v="1"/>
    <b v="0"/>
    <s v="theater/plays"/>
    <n v="10"/>
    <n v="10"/>
    <x v="1"/>
    <x v="6"/>
  </r>
  <r>
    <n v="3746"/>
    <s v="Stage Play Production - &quot;I Love You to Death&quot;"/>
    <s v="Generational curses CAN be broken...right?"/>
    <x v="0"/>
    <x v="1672"/>
    <x v="2"/>
    <x v="0"/>
    <s v="USD"/>
    <n v="1475918439"/>
    <n v="1473326439"/>
    <b v="0"/>
    <n v="1"/>
    <b v="0"/>
    <s v="theater/plays"/>
    <n v="2.3764705882352941"/>
    <n v="202"/>
    <x v="1"/>
    <x v="6"/>
  </r>
  <r>
    <n v="3747"/>
    <s v="Counting Stars"/>
    <s v="The world premiere of an astonishing new play by acclaimed writer Atiha Sen Gupta."/>
    <x v="30"/>
    <x v="379"/>
    <x v="2"/>
    <x v="1"/>
    <s v="GBP"/>
    <n v="1436137140"/>
    <n v="1433833896"/>
    <b v="0"/>
    <n v="1"/>
    <b v="0"/>
    <s v="theater/plays"/>
    <n v="1"/>
    <n v="25"/>
    <x v="1"/>
    <x v="6"/>
  </r>
  <r>
    <n v="3748"/>
    <s v="CAUCUS! THE MUSICAL"/>
    <s v="An irreverent look at the Iowa Caucuses and the oversized role this undersized state plays in the presidential election process."/>
    <x v="10"/>
    <x v="2443"/>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x v="2"/>
    <x v="2"/>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n v="100.44999999999999"/>
    <n v="215.25"/>
    <x v="1"/>
    <x v="40"/>
  </r>
  <r>
    <n v="3751"/>
    <s v="GGC Productions 2016"/>
    <s v="I will be performing in TWO productions to kick off the 2016 season. NEED HELP TO FUND THESE GREAT SHOWS!"/>
    <x v="28"/>
    <x v="2445"/>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x v="2"/>
    <x v="1941"/>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x v="2446"/>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x v="30"/>
    <x v="142"/>
    <x v="0"/>
    <x v="0"/>
    <s v="USD"/>
    <n v="1406350740"/>
    <n v="1403125737"/>
    <b v="0"/>
    <n v="27"/>
    <b v="1"/>
    <s v="theater/musical"/>
    <n v="120"/>
    <n v="111.11111111111111"/>
    <x v="1"/>
    <x v="40"/>
  </r>
  <r>
    <n v="3755"/>
    <s v="Retro Rhapsody"/>
    <s v="We have formed an innovative company that aims to create musical comedic performances suitable for a range of venues."/>
    <x v="131"/>
    <x v="2447"/>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x v="37"/>
    <x v="2448"/>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x v="2449"/>
    <x v="0"/>
    <x v="0"/>
    <s v="USD"/>
    <n v="1417465515"/>
    <n v="1415737515"/>
    <b v="0"/>
    <n v="50"/>
    <b v="1"/>
    <s v="theater/musical"/>
    <n v="108.51428571428572"/>
    <n v="75.959999999999994"/>
    <x v="1"/>
    <x v="40"/>
  </r>
  <r>
    <n v="3758"/>
    <s v="Luigi's Ladies"/>
    <s v="LUIGI'S LADIES: an original one-woman musical comedy"/>
    <x v="15"/>
    <x v="317"/>
    <x v="0"/>
    <x v="0"/>
    <s v="USD"/>
    <n v="1400475600"/>
    <n v="1397819938"/>
    <b v="0"/>
    <n v="26"/>
    <b v="1"/>
    <s v="theater/musical"/>
    <n v="102.33333333333334"/>
    <n v="59.03846153846154"/>
    <x v="1"/>
    <x v="40"/>
  </r>
  <r>
    <n v="3759"/>
    <s v="Pared Down Productions"/>
    <s v="A production company specializing in small-scale musicals"/>
    <x v="23"/>
    <x v="2450"/>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x v="2451"/>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x v="83"/>
    <x v="0"/>
    <x v="1"/>
    <s v="GBP"/>
    <n v="1439247600"/>
    <n v="1434625937"/>
    <b v="0"/>
    <n v="3"/>
    <b v="1"/>
    <s v="theater/musical"/>
    <n v="100"/>
    <n v="166.66666666666666"/>
    <x v="1"/>
    <x v="40"/>
  </r>
  <r>
    <n v="3762"/>
    <s v="iolite the musical"/>
    <s v="We are trying to raise money to perform a musical we have written, called &quot;Iolite&quot;, at the Edinburgh Fringe in 2015."/>
    <x v="21"/>
    <x v="2452"/>
    <x v="0"/>
    <x v="1"/>
    <s v="GBP"/>
    <n v="1438543889"/>
    <n v="1436383889"/>
    <b v="0"/>
    <n v="28"/>
    <b v="1"/>
    <s v="theater/musical"/>
    <n v="106.24"/>
    <n v="47.428571428571431"/>
    <x v="1"/>
    <x v="40"/>
  </r>
  <r>
    <n v="3763"/>
    <s v="[title of show] â€” The Chicago Storefront Premiere"/>
    <s v="A musical about two guys writing a musical about...two guys writing a musical."/>
    <x v="10"/>
    <x v="97"/>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x v="15"/>
    <x v="646"/>
    <x v="0"/>
    <x v="0"/>
    <s v="USD"/>
    <n v="1464482160"/>
    <n v="1462824832"/>
    <b v="0"/>
    <n v="27"/>
    <b v="1"/>
    <s v="theater/musical"/>
    <n v="100"/>
    <n v="55.555555555555557"/>
    <x v="1"/>
    <x v="40"/>
  </r>
  <r>
    <n v="3765"/>
    <s v="Before and After"/>
    <s v="An new musical from Laura Grill &amp; Misha Chowdhury about relationships, Relationships, and the moments that change everything."/>
    <x v="39"/>
    <x v="2453"/>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x v="2454"/>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x v="245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x v="2456"/>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x v="184"/>
    <x v="1742"/>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x v="13"/>
    <x v="41"/>
    <x v="0"/>
    <x v="1"/>
    <s v="GBP"/>
    <n v="1434234010"/>
    <n v="1431642010"/>
    <b v="0"/>
    <n v="20"/>
    <b v="1"/>
    <s v="theater/musical"/>
    <n v="100"/>
    <n v="100"/>
    <x v="1"/>
    <x v="40"/>
  </r>
  <r>
    <n v="3771"/>
    <s v="COME OUT SWINGIN'!"/>
    <s v="I would like to make a demo recording of six songs from COME OUT SWINGIN'!"/>
    <x v="28"/>
    <x v="2457"/>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x v="2458"/>
    <x v="0"/>
    <x v="0"/>
    <s v="USD"/>
    <n v="1480399200"/>
    <n v="1478616506"/>
    <b v="0"/>
    <n v="33"/>
    <b v="1"/>
    <s v="theater/musical"/>
    <n v="110.2"/>
    <n v="166.96969696969697"/>
    <x v="1"/>
    <x v="40"/>
  </r>
  <r>
    <n v="3773"/>
    <s v="Dundee: A Hip-Hopera"/>
    <s v="A dramatic hip-hopera, inspired from monologues written by the performers."/>
    <x v="10"/>
    <x v="106"/>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x v="30"/>
    <x v="911"/>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x v="2459"/>
    <x v="0"/>
    <x v="0"/>
    <s v="USD"/>
    <n v="1411790400"/>
    <n v="1409884821"/>
    <b v="0"/>
    <n v="59"/>
    <b v="1"/>
    <s v="theater/musical"/>
    <n v="143.19999999999999"/>
    <n v="48.542372881355931"/>
    <x v="1"/>
    <x v="40"/>
  </r>
  <r>
    <n v="3778"/>
    <s v="Give a Puppet a Hand"/>
    <s v="Sponsor an AVENUE Q puppet for The Barn Players April 2015 production."/>
    <x v="262"/>
    <x v="570"/>
    <x v="0"/>
    <x v="0"/>
    <s v="USD"/>
    <n v="1423942780"/>
    <n v="1418758780"/>
    <b v="0"/>
    <n v="36"/>
    <b v="1"/>
    <s v="theater/musical"/>
    <n v="105.04166666666667"/>
    <n v="70.027777777777771"/>
    <x v="1"/>
    <x v="40"/>
  </r>
  <r>
    <n v="3779"/>
    <s v="&quot;The Last Adam&quot; A New Musical, NYC reading"/>
    <s v="A fresh, re-telling of the Jesus story for a new generation."/>
    <x v="36"/>
    <x v="2460"/>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x v="30"/>
    <x v="142"/>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x v="37"/>
    <x v="2461"/>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x v="38"/>
    <x v="2462"/>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x v="10"/>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x v="12"/>
    <x v="2463"/>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x v="18"/>
    <x v="574"/>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n v="0.66666666666666674"/>
    <n v="500"/>
    <x v="1"/>
    <x v="40"/>
  </r>
  <r>
    <n v="3789"/>
    <s v="Austen a New Musical Play"/>
    <s v="This fabulous new play explores the little known love life of England's most famous romantic novelist, Jane Austen."/>
    <x v="424"/>
    <x v="851"/>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n v="0"/>
    <e v="#DIV/0!"/>
    <x v="1"/>
    <x v="40"/>
  </r>
  <r>
    <n v="3791"/>
    <s v="Spin! at The Cumming Playhouse"/>
    <s v="Spin! is an original musical comedy-drama presented by Blue Palm Productions."/>
    <x v="15"/>
    <x v="117"/>
    <x v="2"/>
    <x v="0"/>
    <s v="USD"/>
    <n v="1404664592"/>
    <n v="1399480592"/>
    <b v="0"/>
    <n v="0"/>
    <b v="0"/>
    <s v="theater/musical"/>
    <n v="0"/>
    <e v="#DIV/0!"/>
    <x v="1"/>
    <x v="40"/>
  </r>
  <r>
    <n v="3792"/>
    <s v="BorikÃ©n: The Show"/>
    <s v="A cultural and historic journey through Puerto Rico's music and dance!"/>
    <x v="78"/>
    <x v="428"/>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n v="1"/>
    <n v="50"/>
    <x v="1"/>
    <x v="40"/>
  </r>
  <r>
    <n v="3795"/>
    <s v="Duodeca"/>
    <s v="Poppin Productions are currently entering the development stage of their very first production -  &quot;Duodeca&quot;."/>
    <x v="20"/>
    <x v="115"/>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x v="290"/>
    <x v="116"/>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n v="1.4642857142857144"/>
    <n v="205"/>
    <x v="1"/>
    <x v="40"/>
  </r>
  <r>
    <n v="3799"/>
    <s v="A Story Once Told"/>
    <s v="An original musical on it's way to the stage in Minneapolis, MN. Feel free to ask any questions."/>
    <x v="3"/>
    <x v="2465"/>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x v="29"/>
    <x v="695"/>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x v="10"/>
    <x v="44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x v="9"/>
    <x v="117"/>
    <x v="2"/>
    <x v="0"/>
    <s v="USD"/>
    <n v="1445482906"/>
    <n v="1442890906"/>
    <b v="0"/>
    <n v="0"/>
    <b v="0"/>
    <s v="theater/musical"/>
    <n v="0"/>
    <e v="#DIV/0!"/>
    <x v="1"/>
    <x v="40"/>
  </r>
  <r>
    <n v="3803"/>
    <s v="Benjamin Button the Musical Concept Album"/>
    <s v="A fully orchestrated concept album of Benjamin Button the Musical!"/>
    <x v="14"/>
    <x v="2466"/>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n v="0"/>
    <e v="#DIV/0!"/>
    <x v="1"/>
    <x v="40"/>
  </r>
  <r>
    <n v="3805"/>
    <s v="&quot;Sounds By The River&quot; ( Original Musical)"/>
    <s v="&quot;Sounds By The River&quot; tells the story of a Detroit composer through_x000a_his music, poetry, and dance."/>
    <x v="60"/>
    <x v="158"/>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x v="15"/>
    <x v="2467"/>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x v="28"/>
    <x v="325"/>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x v="13"/>
    <x v="874"/>
    <x v="0"/>
    <x v="1"/>
    <s v="GBP"/>
    <n v="1406761200"/>
    <n v="1402403907"/>
    <b v="0"/>
    <n v="38"/>
    <b v="1"/>
    <s v="theater/plays"/>
    <n v="101.25"/>
    <n v="53.289473684210527"/>
    <x v="1"/>
    <x v="6"/>
  </r>
  <r>
    <n v="3810"/>
    <s v="Romeo &amp; Juliet"/>
    <s v="Theater students of UMass present a large-scale theater collaboration that will revolutionize the way you see Shakespeare."/>
    <x v="15"/>
    <x v="2468"/>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x v="49"/>
    <x v="2469"/>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x v="13"/>
    <x v="1539"/>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x v="190"/>
    <x v="2470"/>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x v="2083"/>
    <x v="0"/>
    <x v="0"/>
    <s v="USD"/>
    <n v="1427860740"/>
    <n v="1424727712"/>
    <b v="0"/>
    <n v="34"/>
    <b v="1"/>
    <s v="theater/plays"/>
    <n v="140.13333333333333"/>
    <n v="61.823529411764703"/>
    <x v="1"/>
    <x v="6"/>
  </r>
  <r>
    <n v="3815"/>
    <s v="The Canterbury Shakespeare Festival - first season"/>
    <s v="Come and help us make the Canterbury Shakespeare Festival a reality"/>
    <x v="28"/>
    <x v="247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x v="15"/>
    <x v="2472"/>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x v="2473"/>
    <x v="0"/>
    <x v="0"/>
    <s v="USD"/>
    <n v="1445659140"/>
    <n v="1444236216"/>
    <b v="0"/>
    <n v="20"/>
    <b v="1"/>
    <s v="theater/plays"/>
    <n v="107.25"/>
    <n v="107.25"/>
    <x v="1"/>
    <x v="6"/>
  </r>
  <r>
    <n v="3818"/>
    <s v="The AOA Presents: The Maiden of Orleans"/>
    <s v="The Arthurian Order of Avalon is attempting to raise funds to put on the annual Human Chessboard in March 2015!"/>
    <x v="49"/>
    <x v="365"/>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x v="28"/>
    <x v="2474"/>
    <x v="0"/>
    <x v="0"/>
    <s v="USD"/>
    <n v="1437166920"/>
    <n v="1435554104"/>
    <b v="0"/>
    <n v="26"/>
    <b v="1"/>
    <s v="theater/plays"/>
    <n v="106.4"/>
    <n v="40.92307692307692"/>
    <x v="1"/>
    <x v="6"/>
  </r>
  <r>
    <n v="3820"/>
    <s v="TUSENTACK THEATRE"/>
    <s v="Tusentack Theatre is a professional theatre company providing opportunities to adults who access Mental Health Services."/>
    <x v="43"/>
    <x v="357"/>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x v="2476"/>
    <x v="0"/>
    <x v="12"/>
    <s v="EUR"/>
    <n v="1453244340"/>
    <n v="1448136417"/>
    <b v="0"/>
    <n v="76"/>
    <b v="1"/>
    <s v="theater/plays"/>
    <n v="110.02000000000001"/>
    <n v="72.381578947368425"/>
    <x v="1"/>
    <x v="6"/>
  </r>
  <r>
    <n v="3823"/>
    <s v="FEED"/>
    <s v="Feed, a new play by Garrett Markgraf (based on the novel by M.T. Anderson), Directed by Anna Marck at Oakland University."/>
    <x v="30"/>
    <x v="2477"/>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x v="795"/>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n v="105.42"/>
    <n v="107.57142857142857"/>
    <x v="1"/>
    <x v="6"/>
  </r>
  <r>
    <n v="3826"/>
    <s v="DAY OF THE DOG by Blue Sparrow Theatre Company"/>
    <s v="This is the story about the Westons. One family who live with mental illness on a daily basis."/>
    <x v="20"/>
    <x v="526"/>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x v="2479"/>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x v="97"/>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x v="2"/>
    <x v="2480"/>
    <x v="0"/>
    <x v="0"/>
    <s v="USD"/>
    <n v="1472676371"/>
    <n v="1470948371"/>
    <b v="0"/>
    <n v="8"/>
    <b v="1"/>
    <s v="theater/plays"/>
    <n v="100.2"/>
    <n v="62.625"/>
    <x v="1"/>
    <x v="6"/>
  </r>
  <r>
    <n v="3830"/>
    <s v="Run Away"/>
    <s v="The Aeon Theatre company is producing another original play by Parker Hale at the Manhattan Reportory Theatre"/>
    <x v="213"/>
    <x v="117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x v="2482"/>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x v="2483"/>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x v="2484"/>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x v="48"/>
    <x v="1002"/>
    <x v="0"/>
    <x v="1"/>
    <s v="GBP"/>
    <n v="1461278208"/>
    <n v="1459463808"/>
    <b v="0"/>
    <n v="8"/>
    <b v="1"/>
    <s v="theater/plays"/>
    <n v="160"/>
    <n v="40"/>
    <x v="1"/>
    <x v="6"/>
  </r>
  <r>
    <n v="3836"/>
    <s v="Home (The Place Where My Stuff Resides)"/>
    <s v="&quot;The surveyor said the foundation was shaky&quot;. A woman finds what it means to rebuild her marriage."/>
    <x v="134"/>
    <x v="72"/>
    <x v="0"/>
    <x v="0"/>
    <s v="USD"/>
    <n v="1470197340"/>
    <n v="1467497652"/>
    <b v="0"/>
    <n v="14"/>
    <b v="1"/>
    <s v="theater/plays"/>
    <n v="112.5"/>
    <n v="64.285714285714292"/>
    <x v="1"/>
    <x v="6"/>
  </r>
  <r>
    <n v="3837"/>
    <s v="Farcical Elements Presents Boeing-Boeing"/>
    <s v="A high-flying French farce with the thrust of a well-tuned jet engine"/>
    <x v="13"/>
    <x v="2485"/>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n v="101.25"/>
    <n v="63.28125"/>
    <x v="1"/>
    <x v="6"/>
  </r>
  <r>
    <n v="3840"/>
    <s v="Tonight I'll be April"/>
    <s v="A gritty play looking at a modern day relationship, highlighting issues of mental health and abuse suffered by men."/>
    <x v="332"/>
    <x v="654"/>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x v="3"/>
    <x v="2487"/>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x v="10"/>
    <x v="2488"/>
    <x v="2"/>
    <x v="1"/>
    <s v="GBP"/>
    <n v="1399809052"/>
    <n v="1397217052"/>
    <b v="1"/>
    <n v="23"/>
    <b v="0"/>
    <s v="theater/plays"/>
    <n v="21.94"/>
    <n v="47.695652173913047"/>
    <x v="1"/>
    <x v="6"/>
  </r>
  <r>
    <n v="3843"/>
    <s v="Vengeance Can Wait"/>
    <s v="Vengeance Can Wait navigates Japanese sub-culture as it charts a dark, twisted and touching, â€œdifferentâ€ kind of love story."/>
    <x v="10"/>
    <x v="2489"/>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x v="79"/>
    <x v="2491"/>
    <x v="2"/>
    <x v="0"/>
    <s v="USD"/>
    <n v="1443711774"/>
    <n v="1441119774"/>
    <b v="1"/>
    <n v="12"/>
    <b v="0"/>
    <s v="theater/plays"/>
    <n v="2.105"/>
    <n v="70.166666666666671"/>
    <x v="1"/>
    <x v="6"/>
  </r>
  <r>
    <n v="3846"/>
    <s v="My Insane Shakespeare"/>
    <s v="My Insane Shakespeare. An original play by Arthur Elbakyan premiering October 13th at United Solo, New York City."/>
    <x v="39"/>
    <x v="2492"/>
    <x v="2"/>
    <x v="0"/>
    <s v="USD"/>
    <n v="1412405940"/>
    <n v="1409721542"/>
    <b v="1"/>
    <n v="8"/>
    <b v="0"/>
    <s v="theater/plays"/>
    <n v="2.7"/>
    <n v="23.625"/>
    <x v="1"/>
    <x v="6"/>
  </r>
  <r>
    <n v="3847"/>
    <s v="Madame X"/>
    <s v="The production of the original play &quot;Madame X&quot; by Amanda Davison. Inspired by the painting by John Singer Sargent."/>
    <x v="124"/>
    <x v="1230"/>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x v="11"/>
    <x v="2494"/>
    <x v="2"/>
    <x v="12"/>
    <s v="EUR"/>
    <n v="1434047084"/>
    <n v="1431455084"/>
    <b v="1"/>
    <n v="28"/>
    <b v="0"/>
    <s v="theater/plays"/>
    <n v="7.043333333333333"/>
    <n v="75.464285714285708"/>
    <x v="1"/>
    <x v="6"/>
  </r>
  <r>
    <n v="3850"/>
    <s v="The Vagina Monologues 2015"/>
    <s v="V-Day is a global activist movement to end violence against women and girls."/>
    <x v="28"/>
    <x v="2495"/>
    <x v="2"/>
    <x v="0"/>
    <s v="USD"/>
    <n v="1420081143"/>
    <n v="1417489143"/>
    <b v="1"/>
    <n v="4"/>
    <b v="0"/>
    <s v="theater/plays"/>
    <n v="3.8"/>
    <n v="9.5"/>
    <x v="1"/>
    <x v="6"/>
  </r>
  <r>
    <n v="3851"/>
    <s v="Waving Goodbye"/>
    <s v="A play about the horrible choices we have to make every day. Should we take a risk, or take the road most travelled?"/>
    <x v="30"/>
    <x v="1483"/>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x v="3"/>
    <x v="170"/>
    <x v="2"/>
    <x v="0"/>
    <s v="USD"/>
    <n v="1427427276"/>
    <n v="1425270876"/>
    <b v="0"/>
    <n v="2"/>
    <b v="0"/>
    <s v="theater/plays"/>
    <n v="0.2"/>
    <n v="10"/>
    <x v="1"/>
    <x v="6"/>
  </r>
  <r>
    <n v="3853"/>
    <s v="The Original Laughter Therapist"/>
    <s v="A dose of One-woman &quot;Dramedy&quot; to cure those daily blues is just what the doctor ordered!"/>
    <x v="57"/>
    <x v="375"/>
    <x v="2"/>
    <x v="0"/>
    <s v="USD"/>
    <n v="1409602178"/>
    <n v="1406578178"/>
    <b v="0"/>
    <n v="2"/>
    <b v="0"/>
    <s v="theater/plays"/>
    <n v="2.5999999999999999E-2"/>
    <n v="13"/>
    <x v="1"/>
    <x v="6"/>
  </r>
  <r>
    <n v="3854"/>
    <s v="The Case Of Soghomon Tehlirian"/>
    <s v="A play dedicated to the 100th anniversary of the Armenian Genocide."/>
    <x v="34"/>
    <x v="2496"/>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x v="10"/>
    <x v="116"/>
    <x v="2"/>
    <x v="0"/>
    <s v="USD"/>
    <n v="1425833403"/>
    <n v="1423245003"/>
    <b v="0"/>
    <n v="1"/>
    <b v="0"/>
    <s v="theater/plays"/>
    <n v="0.02"/>
    <n v="1"/>
    <x v="1"/>
    <x v="6"/>
  </r>
  <r>
    <n v="3857"/>
    <s v="I support Molding Heartz"/>
    <s v="The Ultimate Screenwriting Conference_x000a_is the experience showing screenwriters how to write and sell a screenplay in hollywood!"/>
    <x v="10"/>
    <x v="92"/>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n v="2"/>
    <n v="10"/>
    <x v="1"/>
    <x v="6"/>
  </r>
  <r>
    <n v="3859"/>
    <s v="What Dreams Were Made Of"/>
    <s v="This is a play that will have each and everyone that sees it thinking about the dreams they had growing up. It's a dramady"/>
    <x v="30"/>
    <x v="116"/>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n v="17.666666666666668"/>
    <n v="81.538461538461533"/>
    <x v="1"/>
    <x v="6"/>
  </r>
  <r>
    <n v="3861"/>
    <s v="READY OR NOT HERE I COME"/>
    <s v="THE COMING OF THE LORD!"/>
    <x v="13"/>
    <x v="173"/>
    <x v="2"/>
    <x v="0"/>
    <s v="USD"/>
    <n v="1415828820"/>
    <n v="1412258977"/>
    <b v="0"/>
    <n v="1"/>
    <b v="0"/>
    <s v="theater/plays"/>
    <n v="5"/>
    <n v="100"/>
    <x v="1"/>
    <x v="6"/>
  </r>
  <r>
    <n v="3862"/>
    <s v="The Container Play"/>
    <s v="The hit immersive theatre experience of England comes to Corpus Christi!"/>
    <x v="51"/>
    <x v="116"/>
    <x v="2"/>
    <x v="0"/>
    <s v="USD"/>
    <n v="1473699540"/>
    <n v="1472451356"/>
    <b v="0"/>
    <n v="1"/>
    <b v="0"/>
    <s v="theater/plays"/>
    <n v="1.3333333333333334E-2"/>
    <n v="1"/>
    <x v="1"/>
    <x v="6"/>
  </r>
  <r>
    <n v="3863"/>
    <s v="Umma Yemaya"/>
    <s v="Umma Yemaya is  a play that examines the challenges of unconventional love. The Lady  and the Artist create their own world for love."/>
    <x v="12"/>
    <x v="117"/>
    <x v="2"/>
    <x v="0"/>
    <s v="USD"/>
    <n v="1446739905"/>
    <n v="1441552305"/>
    <b v="0"/>
    <n v="0"/>
    <b v="0"/>
    <s v="theater/plays"/>
    <n v="0"/>
    <e v="#DIV/0!"/>
    <x v="1"/>
    <x v="6"/>
  </r>
  <r>
    <n v="3864"/>
    <s v="Grammar Land Performances"/>
    <s v="I want to create a theatrical performance of the book Grammar Land and present it at schools to help children learn proper grammar."/>
    <x v="10"/>
    <x v="177"/>
    <x v="2"/>
    <x v="0"/>
    <s v="USD"/>
    <n v="1447799054"/>
    <n v="1445203454"/>
    <b v="0"/>
    <n v="3"/>
    <b v="0"/>
    <s v="theater/plays"/>
    <n v="1.2"/>
    <n v="20"/>
    <x v="1"/>
    <x v="6"/>
  </r>
  <r>
    <n v="3865"/>
    <s v="Fellatia's-Fantastic-Fun-Time-Show"/>
    <s v="Sissy Entertainment delivers a delicious cabaret that blends comedic monologue, song, and traditional sketch comedy."/>
    <x v="425"/>
    <x v="1084"/>
    <x v="2"/>
    <x v="5"/>
    <s v="CAD"/>
    <n v="1409376600"/>
    <n v="1405957098"/>
    <b v="0"/>
    <n v="14"/>
    <b v="0"/>
    <s v="theater/plays"/>
    <n v="26.937422295897225"/>
    <n v="46.428571428571431"/>
    <x v="1"/>
    <x v="6"/>
  </r>
  <r>
    <n v="3866"/>
    <s v="a feminine ending, brought to you by the East End Theatre Co"/>
    <s v="A funny, moving, witty piece about a girl, her oboe, and her dreams."/>
    <x v="13"/>
    <x v="143"/>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x v="13"/>
    <x v="2345"/>
    <x v="2"/>
    <x v="0"/>
    <s v="USD"/>
    <n v="1466278339"/>
    <n v="1463686339"/>
    <b v="0"/>
    <n v="5"/>
    <b v="0"/>
    <s v="theater/plays"/>
    <n v="12.55"/>
    <n v="50.2"/>
    <x v="1"/>
    <x v="6"/>
  </r>
  <r>
    <n v="3868"/>
    <s v="1000 words (Canceled)"/>
    <s v="New collection of music by Scott Evan Davis!"/>
    <x v="10"/>
    <x v="115"/>
    <x v="1"/>
    <x v="1"/>
    <s v="GBP"/>
    <n v="1410191405"/>
    <n v="1408031405"/>
    <b v="0"/>
    <n v="1"/>
    <b v="0"/>
    <s v="theater/musical"/>
    <n v="0.2"/>
    <n v="10"/>
    <x v="1"/>
    <x v="40"/>
  </r>
  <r>
    <n v="3869"/>
    <s v="The Masturbation Musical (Canceled)"/>
    <s v="A Musical about 3 women who pursue their Pleasure and end up finding themselves."/>
    <x v="426"/>
    <x v="2497"/>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n v="15"/>
    <n v="150"/>
    <x v="1"/>
    <x v="40"/>
  </r>
  <r>
    <n v="3871"/>
    <s v="Pocket Monsters: A Musical Parody (Canceled)"/>
    <s v="Our musical is finally ready to come to life, and we're raising funds to help make that happen!"/>
    <x v="15"/>
    <x v="13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x v="36"/>
    <x v="117"/>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x v="31"/>
    <x v="2499"/>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x v="102"/>
    <x v="115"/>
    <x v="1"/>
    <x v="0"/>
    <s v="USD"/>
    <n v="1435636740"/>
    <n v="1433014746"/>
    <b v="0"/>
    <n v="1"/>
    <b v="0"/>
    <s v="theater/musical"/>
    <n v="5.5555555555555552E-2"/>
    <n v="10"/>
    <x v="1"/>
    <x v="40"/>
  </r>
  <r>
    <n v="3879"/>
    <s v="Theatre 'Portable' Royal (Canceled)"/>
    <s v="Theatre â€˜Portableâ€™ Royal is a portable, fully working, 40 seater theatre which will tour the UK and beyond!"/>
    <x v="36"/>
    <x v="117"/>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x v="1255"/>
    <x v="1"/>
    <x v="1"/>
    <s v="GBP"/>
    <n v="1406761200"/>
    <n v="1403724820"/>
    <b v="0"/>
    <n v="17"/>
    <b v="0"/>
    <s v="theater/musical"/>
    <n v="13.066666666666665"/>
    <n v="57.647058823529413"/>
    <x v="1"/>
    <x v="40"/>
  </r>
  <r>
    <n v="3881"/>
    <s v="My Real Mother's Name is... (Canceled)"/>
    <s v="A musical journey coming to the Blue Venue at the 2017 Orlando Fringe Festival!"/>
    <x v="2"/>
    <x v="379"/>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x v="11"/>
    <x v="117"/>
    <x v="1"/>
    <x v="2"/>
    <s v="AUD"/>
    <n v="1454281380"/>
    <n v="1451950570"/>
    <b v="0"/>
    <n v="0"/>
    <b v="0"/>
    <s v="theater/musical"/>
    <n v="0"/>
    <e v="#DIV/0!"/>
    <x v="1"/>
    <x v="40"/>
  </r>
  <r>
    <n v="3883"/>
    <s v="CAGED - A New Musical (Canceled)"/>
    <s v="CAGED - A New Musical is the story of One Passion, One Voice, One Dream. - One man's quest to become the woman he always wanted to be."/>
    <x v="36"/>
    <x v="117"/>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x v="3"/>
    <x v="117"/>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x v="117"/>
    <x v="1"/>
    <x v="0"/>
    <s v="USD"/>
    <n v="1462834191"/>
    <n v="1460242191"/>
    <b v="0"/>
    <n v="0"/>
    <b v="0"/>
    <s v="theater/musical"/>
    <n v="0"/>
    <e v="#DIV/0!"/>
    <x v="1"/>
    <x v="40"/>
  </r>
  <r>
    <n v="3886"/>
    <s v="a (Canceled)"/>
    <n v="1"/>
    <x v="3"/>
    <x v="117"/>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x v="13"/>
    <x v="2500"/>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x v="6"/>
    <x v="1497"/>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x v="36"/>
    <x v="2501"/>
    <x v="2"/>
    <x v="0"/>
    <s v="USD"/>
    <n v="1439662344"/>
    <n v="1434478344"/>
    <b v="0"/>
    <n v="8"/>
    <b v="0"/>
    <s v="theater/plays"/>
    <n v="16.826666666666668"/>
    <n v="315.5"/>
    <x v="1"/>
    <x v="6"/>
  </r>
  <r>
    <n v="3891"/>
    <s v="Out of the Box: A Mime Story"/>
    <s v="A comedy about a mime who dreams of becoming a stand up comedian."/>
    <x v="134"/>
    <x v="92"/>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x v="28"/>
    <x v="117"/>
    <x v="2"/>
    <x v="0"/>
    <s v="USD"/>
    <n v="1408863600"/>
    <n v="1408203557"/>
    <b v="0"/>
    <n v="0"/>
    <b v="0"/>
    <s v="theater/plays"/>
    <n v="0"/>
    <e v="#DIV/0!"/>
    <x v="1"/>
    <x v="6"/>
  </r>
  <r>
    <n v="3893"/>
    <s v="MY PRIVATE REVOLUTION"/>
    <s v="An inspiring story of a young girl's journey from childhood to adulthood told through monologue, dialogue, poetry and music and dance."/>
    <x v="63"/>
    <x v="2502"/>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x v="36"/>
    <x v="624"/>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x v="28"/>
    <x v="155"/>
    <x v="2"/>
    <x v="0"/>
    <s v="USD"/>
    <n v="1425103218"/>
    <n v="1422424818"/>
    <b v="0"/>
    <n v="1"/>
    <b v="0"/>
    <s v="theater/plays"/>
    <n v="5"/>
    <n v="50"/>
    <x v="1"/>
    <x v="6"/>
  </r>
  <r>
    <n v="3896"/>
    <s v="Yorick and Company"/>
    <s v="Yorick and Co. is a comedy about a struggling theatre company whose mysterious benefactor starts haunting the show!"/>
    <x v="183"/>
    <x v="575"/>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x v="30"/>
    <x v="552"/>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x v="3"/>
    <x v="366"/>
    <x v="2"/>
    <x v="0"/>
    <s v="USD"/>
    <n v="1407868561"/>
    <n v="1406140561"/>
    <b v="0"/>
    <n v="2"/>
    <b v="0"/>
    <s v="theater/plays"/>
    <n v="1.25"/>
    <n v="62.5"/>
    <x v="1"/>
    <x v="6"/>
  </r>
  <r>
    <n v="3900"/>
    <s v="HUB Theatre Group presents John Logan's RED"/>
    <s v="HUB Theatre Group collaborates with local artists to present John Logan's RED to the community."/>
    <x v="30"/>
    <x v="2503"/>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x v="9"/>
    <x v="379"/>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x v="15"/>
    <x v="117"/>
    <x v="2"/>
    <x v="0"/>
    <s v="USD"/>
    <n v="1439581080"/>
    <n v="1435709765"/>
    <b v="0"/>
    <n v="0"/>
    <b v="0"/>
    <s v="theater/plays"/>
    <n v="0"/>
    <e v="#DIV/0!"/>
    <x v="1"/>
    <x v="6"/>
  </r>
  <r>
    <n v="3904"/>
    <s v="Black America from Prophets to Pimps"/>
    <s v="A play that will cover 4000 years of black history."/>
    <x v="3"/>
    <x v="158"/>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x v="15"/>
    <x v="2504"/>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x v="15"/>
    <x v="2373"/>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x v="28"/>
    <x v="358"/>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x v="47"/>
    <x v="654"/>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x v="127"/>
    <x v="2503"/>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x v="12"/>
    <x v="1935"/>
    <x v="2"/>
    <x v="0"/>
    <s v="USD"/>
    <n v="1441649397"/>
    <n v="1439057397"/>
    <b v="0"/>
    <n v="3"/>
    <b v="0"/>
    <s v="theater/plays"/>
    <n v="3.0833333333333335"/>
    <n v="61.666666666666664"/>
    <x v="1"/>
    <x v="6"/>
  </r>
  <r>
    <n v="3911"/>
    <s v="Ministers of Grace"/>
    <s v="â€˜Ministers of Graceâ€™ imagines what the movie Ghostbusters would be like if written by William Shakespeare."/>
    <x v="6"/>
    <x v="2505"/>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x v="36"/>
    <x v="116"/>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x v="3"/>
    <x v="325"/>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n v="36.36"/>
    <n v="33.666666666666664"/>
    <x v="1"/>
    <x v="6"/>
  </r>
  <r>
    <n v="3915"/>
    <s v="Hardcross"/>
    <s v="Following the enormous success of Hardcross, we are looking for new ways to bring this wonderful play to a wider audience."/>
    <x v="15"/>
    <x v="139"/>
    <x v="2"/>
    <x v="1"/>
    <s v="GBP"/>
    <n v="1464824309"/>
    <n v="1462232309"/>
    <b v="0"/>
    <n v="1"/>
    <b v="0"/>
    <s v="theater/plays"/>
    <n v="0.33333333333333337"/>
    <n v="5"/>
    <x v="1"/>
    <x v="6"/>
  </r>
  <r>
    <n v="3916"/>
    <s v="Final exam"/>
    <s v="We're a small group of University students who need a little help making our final exam production the best product possible."/>
    <x v="13"/>
    <x v="117"/>
    <x v="2"/>
    <x v="8"/>
    <s v="DKK"/>
    <n v="1464952752"/>
    <n v="1462360752"/>
    <b v="0"/>
    <n v="0"/>
    <b v="0"/>
    <s v="theater/plays"/>
    <n v="0"/>
    <e v="#DIV/0!"/>
    <x v="1"/>
    <x v="6"/>
  </r>
  <r>
    <n v="3917"/>
    <s v="Romeo and Juliet by Cry of Curs"/>
    <s v="We place the actors and script to the fore, with productions stripped down to barest level, aiming to make theatre accessible."/>
    <x v="8"/>
    <x v="115"/>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x v="127"/>
    <x v="678"/>
    <x v="2"/>
    <x v="1"/>
    <s v="GBP"/>
    <n v="1407168000"/>
    <n v="1406131023"/>
    <b v="0"/>
    <n v="3"/>
    <b v="0"/>
    <s v="theater/plays"/>
    <n v="0.2"/>
    <n v="40"/>
    <x v="1"/>
    <x v="6"/>
  </r>
  <r>
    <n v="3919"/>
    <s v="After The Blue"/>
    <s v="Two sisters living in a Cornish seaside town attempt to hide and escape from a life- circle of deceit, abuse, incest and revenge."/>
    <x v="10"/>
    <x v="456"/>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x v="30"/>
    <x v="2503"/>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x v="9"/>
    <x v="117"/>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x v="236"/>
    <x v="2506"/>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n v="15.266666666666667"/>
    <n v="57.25"/>
    <x v="1"/>
    <x v="6"/>
  </r>
  <r>
    <n v="3925"/>
    <s v="Help Save High School Theater"/>
    <s v="Help Save High School Theater Program_x000a_Your donations will be used to purchase props, build sets, and costumes."/>
    <x v="325"/>
    <x v="493"/>
    <x v="2"/>
    <x v="0"/>
    <s v="USD"/>
    <n v="1406753639"/>
    <n v="1404161639"/>
    <b v="0"/>
    <n v="3"/>
    <b v="0"/>
    <s v="theater/plays"/>
    <n v="10"/>
    <n v="5"/>
    <x v="1"/>
    <x v="6"/>
  </r>
  <r>
    <n v="3926"/>
    <s v="Caryl Churchill's 'Top Girls' - NSW HSC Text"/>
    <s v="Producing syllabus-relevant theatre targeted to HSC students on the NSW Central Coast"/>
    <x v="10"/>
    <x v="493"/>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x v="30"/>
    <x v="379"/>
    <x v="2"/>
    <x v="1"/>
    <s v="GBP"/>
    <n v="1407565504"/>
    <n v="1404973504"/>
    <b v="0"/>
    <n v="2"/>
    <b v="0"/>
    <s v="theater/plays"/>
    <n v="1"/>
    <n v="12.5"/>
    <x v="1"/>
    <x v="6"/>
  </r>
  <r>
    <n v="3928"/>
    <s v="CHARM by Philip Dawkins"/>
    <s v="&quot;Charm&quot; class is in session! Mama Darleena, a transgender African-American woman, shares rules for etiquette with her LGBTQ students."/>
    <x v="10"/>
    <x v="1208"/>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x v="22"/>
    <x v="2508"/>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x v="3"/>
    <x v="117"/>
    <x v="2"/>
    <x v="2"/>
    <s v="AUD"/>
    <n v="1459490400"/>
    <n v="1457078868"/>
    <b v="0"/>
    <n v="0"/>
    <b v="0"/>
    <s v="theater/plays"/>
    <n v="0"/>
    <e v="#DIV/0!"/>
    <x v="1"/>
    <x v="6"/>
  </r>
  <r>
    <n v="3931"/>
    <s v="Still I Weep"/>
    <s v="An original stage play designed to bring to light the long-term effects on adult survivors of childhood sexual abuse. We do survive!"/>
    <x v="6"/>
    <x v="117"/>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x v="39"/>
    <x v="2509"/>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x v="10"/>
    <x v="110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x v="9"/>
    <x v="2510"/>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x v="22"/>
    <x v="117"/>
    <x v="2"/>
    <x v="0"/>
    <s v="USD"/>
    <n v="1480576720"/>
    <n v="1477981120"/>
    <b v="0"/>
    <n v="0"/>
    <b v="0"/>
    <s v="theater/plays"/>
    <n v="0"/>
    <e v="#DIV/0!"/>
    <x v="1"/>
    <x v="6"/>
  </r>
  <r>
    <n v="3937"/>
    <s v="Fever - a workshop production"/>
    <s v="Support the artists of the new play FEVER: a story of love, friendship and sonnets. Donate to help us develop this production!"/>
    <x v="428"/>
    <x v="2511"/>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x v="429"/>
    <x v="2512"/>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x v="10"/>
    <x v="139"/>
    <x v="2"/>
    <x v="2"/>
    <s v="AUD"/>
    <n v="1412656200"/>
    <n v="1412328979"/>
    <b v="0"/>
    <n v="1"/>
    <b v="0"/>
    <s v="theater/plays"/>
    <n v="0.1"/>
    <n v="5"/>
    <x v="1"/>
    <x v="6"/>
  </r>
  <r>
    <n v="3940"/>
    <s v="Attraction"/>
    <s v="A Stage Play that will bring you to the edge of your seat , leave you thinkin and will also have you laughing while enjoyin the talent"/>
    <x v="10"/>
    <x v="143"/>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n v="0.90909090909090906"/>
    <n v="25"/>
    <x v="1"/>
    <x v="6"/>
  </r>
  <r>
    <n v="3942"/>
    <s v="Epic Proportions"/>
    <s v="In the 30's, two brothers, Benny and Phil, who go to the Arizona desert to be extras in a huge Biblical epic. Riotous comedy!"/>
    <x v="38"/>
    <x v="117"/>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x v="2513"/>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x v="10"/>
    <x v="117"/>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x v="139"/>
    <x v="2"/>
    <x v="0"/>
    <s v="USD"/>
    <n v="1431717268"/>
    <n v="1429125268"/>
    <b v="0"/>
    <n v="1"/>
    <b v="0"/>
    <s v="theater/plays"/>
    <n v="0.25"/>
    <n v="5"/>
    <x v="1"/>
    <x v="6"/>
  </r>
  <r>
    <n v="3946"/>
    <s v="DR. Mecurio's Mythical Marvels &amp; Beastiry"/>
    <s v="Dr. Mecurio's is an original work of fantasy designed and written for the stage."/>
    <x v="12"/>
    <x v="666"/>
    <x v="2"/>
    <x v="0"/>
    <s v="USD"/>
    <n v="1425110400"/>
    <n v="1422388822"/>
    <b v="0"/>
    <n v="5"/>
    <b v="0"/>
    <s v="theater/plays"/>
    <n v="3.25"/>
    <n v="39"/>
    <x v="1"/>
    <x v="6"/>
  </r>
  <r>
    <n v="3947"/>
    <s v="Tell'em I'm Gonna Make It"/>
    <s v="Soon to be known as one of the greatest gospel stage plays of all times. Great hit in New England and now we want to take  it on tour"/>
    <x v="9"/>
    <x v="462"/>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x v="11"/>
    <x v="117"/>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x v="23"/>
    <x v="379"/>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n v="9.6153846153846159E-2"/>
    <n v="25"/>
    <x v="1"/>
    <x v="6"/>
  </r>
  <r>
    <n v="3953"/>
    <s v="A Time Pirate's Love"/>
    <s v="Actors and actresses are needed to help me create a stage play. A stage play needs to be adapted from the book I wrote."/>
    <x v="430"/>
    <x v="117"/>
    <x v="2"/>
    <x v="0"/>
    <s v="USD"/>
    <n v="1469834940"/>
    <n v="1467162586"/>
    <b v="0"/>
    <n v="0"/>
    <b v="0"/>
    <s v="theater/plays"/>
    <n v="0"/>
    <e v="#DIV/0!"/>
    <x v="1"/>
    <x v="6"/>
  </r>
  <r>
    <n v="3954"/>
    <s v="City of Joy"/>
    <s v="Despite hunger and conditions of a Calcutta slum, the people there know that life is precious. They have named it â€˜City of Joy.â€™"/>
    <x v="31"/>
    <x v="117"/>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x v="94"/>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x v="62"/>
    <x v="117"/>
    <x v="2"/>
    <x v="0"/>
    <s v="USD"/>
    <n v="1461543600"/>
    <n v="1459203727"/>
    <b v="0"/>
    <n v="0"/>
    <b v="0"/>
    <s v="theater/plays"/>
    <n v="0"/>
    <e v="#DIV/0!"/>
    <x v="1"/>
    <x v="6"/>
  </r>
  <r>
    <n v="3957"/>
    <s v="Yada.Yada.Yada. An Unauthorized Seinfeld Event. 9 in 90"/>
    <s v="A play about something, or maybe nothing. Four actors depicting all 9 seasons of Seinfeld in 90 minutes."/>
    <x v="89"/>
    <x v="1001"/>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x v="13"/>
    <x v="762"/>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x v="9"/>
    <x v="372"/>
    <x v="2"/>
    <x v="0"/>
    <s v="USD"/>
    <n v="1451852256"/>
    <n v="1449260256"/>
    <b v="0"/>
    <n v="4"/>
    <b v="0"/>
    <s v="theater/plays"/>
    <n v="1.5"/>
    <n v="11.25"/>
    <x v="1"/>
    <x v="6"/>
  </r>
  <r>
    <n v="3961"/>
    <s v="New Edinburgh play"/>
    <s v="I've written a fun new play exploring the reality of gay stereotypes in 2014 - with accommodation and venue hire it needs some dough :)"/>
    <x v="10"/>
    <x v="577"/>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x v="3"/>
    <x v="117"/>
    <x v="2"/>
    <x v="5"/>
    <s v="CAD"/>
    <n v="1447821717"/>
    <n v="1445226117"/>
    <b v="0"/>
    <n v="0"/>
    <b v="0"/>
    <s v="theater/plays"/>
    <n v="0"/>
    <e v="#DIV/0!"/>
    <x v="1"/>
    <x v="6"/>
  </r>
  <r>
    <n v="3964"/>
    <s v="MAMA'Z BA-B: The StagePlay"/>
    <s v="&quot;MAMA'Z BA-B&quot; is the story of Marcus Williams who struggles to find a place for himself as a young black male."/>
    <x v="13"/>
    <x v="691"/>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x v="13"/>
    <x v="2516"/>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x v="51"/>
    <x v="372"/>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x v="10"/>
    <x v="251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x v="36"/>
    <x v="143"/>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x v="32"/>
    <x v="2519"/>
    <x v="2"/>
    <x v="0"/>
    <s v="USD"/>
    <n v="1405947126"/>
    <n v="1403355126"/>
    <b v="0"/>
    <n v="6"/>
    <b v="0"/>
    <s v="theater/plays"/>
    <n v="0.97142857142857131"/>
    <n v="22.666666666666668"/>
    <x v="1"/>
    <x v="6"/>
  </r>
  <r>
    <n v="3972"/>
    <s v="Valkyrie Theatre Company"/>
    <s v="We're a horror based theatre company in Oklahoma City beginning our first season of shows."/>
    <x v="28"/>
    <x v="2518"/>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x v="10"/>
    <x v="2520"/>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x v="28"/>
    <x v="1002"/>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x v="432"/>
    <x v="117"/>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x v="46"/>
    <x v="972"/>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x v="161"/>
    <x v="2521"/>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x v="13"/>
    <x v="2522"/>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x v="12"/>
    <x v="178"/>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x v="30"/>
    <x v="2202"/>
    <x v="2"/>
    <x v="0"/>
    <s v="USD"/>
    <n v="1404570147"/>
    <n v="1401978147"/>
    <b v="0"/>
    <n v="7"/>
    <b v="0"/>
    <s v="theater/plays"/>
    <n v="18"/>
    <n v="64.285714285714292"/>
    <x v="1"/>
    <x v="6"/>
  </r>
  <r>
    <n v="3981"/>
    <s v="BEIRUT, LADY OF LEBANON"/>
    <s v="A Theatrical Production Celebrating the Lebanese Culture and the Human Spirit in Time of War."/>
    <x v="11"/>
    <x v="1281"/>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x v="16"/>
    <x v="575"/>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x v="433"/>
    <x v="2523"/>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x v="15"/>
    <x v="483"/>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x v="10"/>
    <x v="2524"/>
    <x v="2"/>
    <x v="1"/>
    <s v="GBP"/>
    <n v="1462539840"/>
    <n v="1460034594"/>
    <b v="0"/>
    <n v="13"/>
    <b v="0"/>
    <s v="theater/plays"/>
    <n v="9.76"/>
    <n v="37.53846153846154"/>
    <x v="1"/>
    <x v="6"/>
  </r>
  <r>
    <n v="3987"/>
    <s v="Write Now 5"/>
    <s v="Write Now 5 is a new writing festival in south east London promoting new work from emerging playwrights."/>
    <x v="44"/>
    <x v="118"/>
    <x v="2"/>
    <x v="1"/>
    <s v="GBP"/>
    <n v="1400278290"/>
    <n v="1399414290"/>
    <b v="0"/>
    <n v="13"/>
    <b v="0"/>
    <s v="theater/plays"/>
    <n v="37.75"/>
    <n v="11.615384615384615"/>
    <x v="1"/>
    <x v="6"/>
  </r>
  <r>
    <n v="3988"/>
    <s v="Folk-Tales: What Stories Do Your Folks Tell?"/>
    <s v="An evening of of stories based both in myth and truth."/>
    <x v="15"/>
    <x v="573"/>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x v="9"/>
    <x v="117"/>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n v="4.1818181818181817"/>
    <n v="23"/>
    <x v="1"/>
    <x v="6"/>
  </r>
  <r>
    <n v="3991"/>
    <s v="NTACTheatre - North Texas Actor's Collaborative Theatre"/>
    <s v="North Texas first actor-driven theatre company needs your help"/>
    <x v="2"/>
    <x v="173"/>
    <x v="2"/>
    <x v="0"/>
    <s v="USD"/>
    <n v="1433086082"/>
    <n v="1430494082"/>
    <b v="0"/>
    <n v="1"/>
    <b v="0"/>
    <s v="theater/plays"/>
    <n v="20"/>
    <n v="100"/>
    <x v="1"/>
    <x v="6"/>
  </r>
  <r>
    <n v="3992"/>
    <s v="Tearing Down Cabrini-Green, a dynamic social commentary."/>
    <s v="A richly textured and intellectually powerful social commentary about family, community and America."/>
    <x v="3"/>
    <x v="2526"/>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x v="63"/>
    <x v="158"/>
    <x v="2"/>
    <x v="0"/>
    <s v="USD"/>
    <n v="1431549912"/>
    <n v="1428957912"/>
    <b v="0"/>
    <n v="1"/>
    <b v="0"/>
    <s v="theater/plays"/>
    <n v="6.0000000000000001E-3"/>
    <n v="3"/>
    <x v="1"/>
    <x v="6"/>
  </r>
  <r>
    <n v="3994"/>
    <s v="Poles Apart - A Play in 2 Acts"/>
    <s v="Is Henson willing to dare risk a theatrical speaking tour of his North Pole adventures...and more?"/>
    <x v="13"/>
    <x v="139"/>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x v="9"/>
    <x v="252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x v="9"/>
    <x v="117"/>
    <x v="2"/>
    <x v="1"/>
    <s v="GBP"/>
    <n v="1428222221"/>
    <n v="1425633821"/>
    <b v="0"/>
    <n v="0"/>
    <b v="0"/>
    <s v="theater/plays"/>
    <n v="0"/>
    <e v="#DIV/0!"/>
    <x v="1"/>
    <x v="6"/>
  </r>
  <r>
    <n v="3998"/>
    <s v="Forsaken Angels-A New Play"/>
    <s v="Forsaken Angels, a powerful new play by William Leary, author of DCMTA's Best Of 2014 Play Masquerade."/>
    <x v="21"/>
    <x v="526"/>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n v="16.514285714285716"/>
    <n v="82.571428571428569"/>
    <x v="1"/>
    <x v="6"/>
  </r>
  <r>
    <n v="4000"/>
    <s v="The Escorts"/>
    <s v="An Enticing Trip into the World of Assisted Dying"/>
    <x v="6"/>
    <x v="115"/>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x v="21"/>
    <x v="1937"/>
    <x v="2"/>
    <x v="0"/>
    <s v="USD"/>
    <n v="1411779761"/>
    <n v="1409187761"/>
    <b v="0"/>
    <n v="4"/>
    <b v="0"/>
    <s v="theater/plays"/>
    <n v="1.8399999999999999"/>
    <n v="5.75"/>
    <x v="1"/>
    <x v="6"/>
  </r>
  <r>
    <n v="4003"/>
    <s v="MAMA BA-B: The Stage Play"/>
    <s v="&quot;MAMA'Z BA-B&quot; is the story of Marcus Williams who struggles to find a place for himself as a young black male."/>
    <x v="13"/>
    <x v="1671"/>
    <x v="2"/>
    <x v="0"/>
    <s v="USD"/>
    <n v="1424009147"/>
    <n v="1421417147"/>
    <b v="0"/>
    <n v="2"/>
    <b v="0"/>
    <s v="theater/plays"/>
    <n v="10.050000000000001"/>
    <n v="100.5"/>
    <x v="1"/>
    <x v="6"/>
  </r>
  <r>
    <n v="4004"/>
    <s v="South Florida Tours"/>
    <s v="Help Launch The Queen Into South Florida!"/>
    <x v="2"/>
    <x v="116"/>
    <x v="2"/>
    <x v="0"/>
    <s v="USD"/>
    <n v="1412740457"/>
    <n v="1410148457"/>
    <b v="0"/>
    <n v="1"/>
    <b v="0"/>
    <s v="theater/plays"/>
    <n v="0.2"/>
    <n v="1"/>
    <x v="1"/>
    <x v="6"/>
  </r>
  <r>
    <n v="4005"/>
    <s v="Bringing more Art to the Community"/>
    <s v="Help us bring more Art to the Community. It's our second production, Fences by August Wilson. Help us make it a success!"/>
    <x v="9"/>
    <x v="13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x v="11"/>
    <x v="369"/>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x v="13"/>
    <x v="139"/>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x v="28"/>
    <x v="177"/>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n v="3.8860103626943006"/>
    <n v="25"/>
    <x v="1"/>
    <x v="6"/>
  </r>
  <r>
    <n v="4010"/>
    <s v="The Connection Play 2014"/>
    <s v="JUNTO Productions is proud to present our first production, the premiere of The Connection, a play by Jeffrey Paul."/>
    <x v="312"/>
    <x v="2529"/>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x v="49"/>
    <x v="1820"/>
    <x v="2"/>
    <x v="1"/>
    <s v="GBP"/>
    <n v="1422450278"/>
    <n v="1419858278"/>
    <b v="0"/>
    <n v="4"/>
    <b v="0"/>
    <s v="theater/plays"/>
    <n v="7.6"/>
    <n v="4.75"/>
    <x v="1"/>
    <x v="6"/>
  </r>
  <r>
    <n v="4012"/>
    <s v="The Butterfly Catcher"/>
    <s v="LEELA IS A 14 YEAR OLD GIRL. JONAH IS A 56 YEAR OLD MAN. IT'S BEEN GOING ON FOR 3 YEARS. HERE COMES THE NIGHT OF VIOLENT RECKONING."/>
    <x v="435"/>
    <x v="117"/>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x v="13"/>
    <x v="375"/>
    <x v="2"/>
    <x v="0"/>
    <s v="USD"/>
    <n v="1424070823"/>
    <n v="1421478823"/>
    <b v="0"/>
    <n v="2"/>
    <b v="0"/>
    <s v="theater/plays"/>
    <n v="1.3"/>
    <n v="13"/>
    <x v="1"/>
    <x v="6"/>
  </r>
  <r>
    <n v="4014"/>
    <s v="Ministry theater"/>
    <s v="I am trying to put together a ministry theater company for junior / high schoolers that which puts on free shows in the SoCal area."/>
    <x v="7"/>
    <x v="117"/>
    <x v="2"/>
    <x v="0"/>
    <s v="USD"/>
    <n v="1457157269"/>
    <n v="1455861269"/>
    <b v="0"/>
    <n v="0"/>
    <b v="0"/>
    <s v="theater/plays"/>
    <n v="0"/>
    <e v="#DIV/0!"/>
    <x v="1"/>
    <x v="6"/>
  </r>
  <r>
    <n v="4015"/>
    <s v="Shakespeare In The Park"/>
    <s v="FREE Shakespeare In the Park in Bergen County, NJ on July 24, 25, 31, and August 1. We need your support to help keep our show FREE"/>
    <x v="39"/>
    <x v="116"/>
    <x v="2"/>
    <x v="0"/>
    <s v="USD"/>
    <n v="1437331463"/>
    <n v="1434739463"/>
    <b v="0"/>
    <n v="1"/>
    <b v="0"/>
    <s v="theater/plays"/>
    <n v="1.4285714285714287E-2"/>
    <n v="1"/>
    <x v="1"/>
    <x v="6"/>
  </r>
  <r>
    <n v="4016"/>
    <s v="MENTAL Play"/>
    <s v="A new play and project exploring challenges faced by young adults struggling with mental health issues in contemporary Britain."/>
    <x v="2"/>
    <x v="119"/>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x v="3"/>
    <x v="522"/>
    <x v="2"/>
    <x v="0"/>
    <s v="USD"/>
    <n v="1409846874"/>
    <n v="1407254874"/>
    <b v="0"/>
    <n v="2"/>
    <b v="0"/>
    <s v="theater/plays"/>
    <n v="1.05"/>
    <n v="52.5"/>
    <x v="1"/>
    <x v="6"/>
  </r>
  <r>
    <n v="4018"/>
    <s v="Time Please Fringe"/>
    <s v="Funding for a production of Time Please at the Brighton Fringe 2017... and beyond."/>
    <x v="15"/>
    <x v="176"/>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x v="8"/>
    <x v="792"/>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x v="20"/>
    <x v="173"/>
    <x v="2"/>
    <x v="0"/>
    <s v="USD"/>
    <n v="1427168099"/>
    <n v="1424579699"/>
    <b v="0"/>
    <n v="3"/>
    <b v="0"/>
    <s v="theater/plays"/>
    <n v="16.666666666666664"/>
    <n v="33.333333333333336"/>
    <x v="1"/>
    <x v="6"/>
  </r>
  <r>
    <n v="4021"/>
    <s v="Angels in Houston"/>
    <s v="Help a group of actors end bigotry in Houston, TX by supporting a  full production of Angels in America."/>
    <x v="36"/>
    <x v="366"/>
    <x v="2"/>
    <x v="0"/>
    <s v="USD"/>
    <n v="1414360358"/>
    <n v="1409176358"/>
    <b v="0"/>
    <n v="2"/>
    <b v="0"/>
    <s v="theater/plays"/>
    <n v="0.83333333333333337"/>
    <n v="62.5"/>
    <x v="1"/>
    <x v="6"/>
  </r>
  <r>
    <n v="4022"/>
    <s v="The Merchant of Venice as Shakespeare Heard It"/>
    <s v="Help us produce a video of the first Original Pronunciation Merchant of Venice."/>
    <x v="102"/>
    <x v="2530"/>
    <x v="2"/>
    <x v="0"/>
    <s v="USD"/>
    <n v="1422759240"/>
    <n v="1418824867"/>
    <b v="0"/>
    <n v="197"/>
    <b v="0"/>
    <s v="theater/plays"/>
    <n v="69.561111111111103"/>
    <n v="63.558375634517766"/>
    <x v="1"/>
    <x v="6"/>
  </r>
  <r>
    <n v="4023"/>
    <s v="Forgive &amp; Forget"/>
    <s v="An original gospel stage play that explores the pain and hurt caused by those who struggle to forgive others!"/>
    <x v="39"/>
    <x v="117"/>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x v="115"/>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x v="10"/>
    <x v="156"/>
    <x v="2"/>
    <x v="6"/>
    <s v="EUR"/>
    <n v="1437889336"/>
    <n v="1432705336"/>
    <b v="0"/>
    <n v="4"/>
    <b v="0"/>
    <s v="theater/plays"/>
    <n v="5"/>
    <n v="62.5"/>
    <x v="1"/>
    <x v="6"/>
  </r>
  <r>
    <n v="4026"/>
    <s v="Speak to my Soul: A Montage of Voices"/>
    <s v="This is a play that voices that stories of the black experience in America using spoken word, song and dance."/>
    <x v="23"/>
    <x v="117"/>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x v="13"/>
    <x v="2531"/>
    <x v="2"/>
    <x v="0"/>
    <s v="USD"/>
    <n v="1402007500"/>
    <n v="1399415500"/>
    <b v="0"/>
    <n v="11"/>
    <b v="0"/>
    <s v="theater/plays"/>
    <n v="28.050000000000004"/>
    <n v="51"/>
    <x v="1"/>
    <x v="6"/>
  </r>
  <r>
    <n v="4029"/>
    <s v="Next 2 the Stage"/>
    <s v="A theater complex that educates as we entertain.  We will provide shows that inspire and theater classes that motivate."/>
    <x v="22"/>
    <x v="117"/>
    <x v="2"/>
    <x v="0"/>
    <s v="USD"/>
    <n v="1450053370"/>
    <n v="1447461370"/>
    <b v="0"/>
    <n v="0"/>
    <b v="0"/>
    <s v="theater/plays"/>
    <n v="0"/>
    <e v="#DIV/0!"/>
    <x v="1"/>
    <x v="6"/>
  </r>
  <r>
    <n v="4030"/>
    <s v="The Martin and Lewis Tribute Show"/>
    <s v="The world's best and only tribute to Dean Martin and Jerry Lewis_x000a_ bringing back the Music, Laughter and the Love."/>
    <x v="30"/>
    <x v="402"/>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x v="2532"/>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x v="437"/>
    <x v="2533"/>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n v="1.4814814814814816"/>
    <n v="100"/>
    <x v="1"/>
    <x v="6"/>
  </r>
  <r>
    <n v="4035"/>
    <s v="The Lost Boy"/>
    <s v="&quot;Stories are where you go to look for the truth of your own life.&quot; (Frank Delaney)"/>
    <x v="3"/>
    <x v="2534"/>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x v="12"/>
    <x v="2535"/>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x v="176"/>
    <x v="439"/>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x v="30"/>
    <x v="356"/>
    <x v="2"/>
    <x v="0"/>
    <s v="USD"/>
    <n v="1413573010"/>
    <n v="1408389010"/>
    <b v="0"/>
    <n v="4"/>
    <b v="0"/>
    <s v="theater/plays"/>
    <n v="12.04"/>
    <n v="75.25"/>
    <x v="1"/>
    <x v="6"/>
  </r>
  <r>
    <n v="4039"/>
    <s v="Defiant Entertainment presents: The Park Bench"/>
    <s v="Help stage an original One Act Play that brings awareness to Alzheimer's in its debut performance."/>
    <x v="2"/>
    <x v="452"/>
    <x v="2"/>
    <x v="0"/>
    <s v="USD"/>
    <n v="1448949540"/>
    <n v="1446048367"/>
    <b v="0"/>
    <n v="5"/>
    <b v="0"/>
    <s v="theater/plays"/>
    <n v="60"/>
    <n v="60"/>
    <x v="1"/>
    <x v="6"/>
  </r>
  <r>
    <n v="4040"/>
    <s v="The Last Encore Musical"/>
    <s v="This nationally published book, set in the 70â€™s, tells the untold story of singers and a friendly reunion visit turning bad."/>
    <x v="6"/>
    <x v="911"/>
    <x v="2"/>
    <x v="0"/>
    <s v="USD"/>
    <n v="1437188400"/>
    <n v="1432100004"/>
    <b v="0"/>
    <n v="2"/>
    <b v="0"/>
    <s v="theater/plays"/>
    <n v="31.25"/>
    <n v="1250"/>
    <x v="1"/>
    <x v="6"/>
  </r>
  <r>
    <n v="4041"/>
    <s v="In the Land of Gold"/>
    <s v="A bold, colouful, vibrant play centred around the last remaining monarchy of Africa."/>
    <x v="10"/>
    <x v="577"/>
    <x v="2"/>
    <x v="1"/>
    <s v="GBP"/>
    <n v="1473160954"/>
    <n v="1467976954"/>
    <b v="0"/>
    <n v="2"/>
    <b v="0"/>
    <s v="theater/plays"/>
    <n v="0.42"/>
    <n v="10.5"/>
    <x v="1"/>
    <x v="6"/>
  </r>
  <r>
    <n v="4042"/>
    <s v="Messages"/>
    <s v="Acting group and production for inner city youth, about inner city youth. The problems and stuation that they see everyday."/>
    <x v="3"/>
    <x v="577"/>
    <x v="2"/>
    <x v="0"/>
    <s v="USD"/>
    <n v="1421781360"/>
    <n v="1419213664"/>
    <b v="0"/>
    <n v="3"/>
    <b v="0"/>
    <s v="theater/plays"/>
    <n v="0.21"/>
    <n v="7"/>
    <x v="1"/>
    <x v="6"/>
  </r>
  <r>
    <n v="4043"/>
    <s v="Not making potato salad here!"/>
    <s v="This could be my last play, need to bring my son out to see it before it's over.  Need to fly him here from BC"/>
    <x v="43"/>
    <x v="117"/>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x v="20"/>
    <x v="1175"/>
    <x v="2"/>
    <x v="0"/>
    <s v="USD"/>
    <n v="1428642000"/>
    <n v="1426050982"/>
    <b v="0"/>
    <n v="4"/>
    <b v="0"/>
    <s v="theater/plays"/>
    <n v="37.5"/>
    <n v="56.25"/>
    <x v="1"/>
    <x v="6"/>
  </r>
  <r>
    <n v="4045"/>
    <s v="The Hostages"/>
    <s v="&quot;The Hostages&quot; is about a bank robbery gone wrong, as we learn more about each characters, we question who are the actually hostages..."/>
    <x v="10"/>
    <x v="116"/>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x v="439"/>
    <x v="75"/>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n v="2.1999999999999997"/>
    <n v="27.5"/>
    <x v="1"/>
    <x v="6"/>
  </r>
  <r>
    <n v="4048"/>
    <s v="Speechless"/>
    <s v="The unspoken story of growing up disabled with cerebral palsy and no speech. This inclusive company fights ignorance using dark humour."/>
    <x v="73"/>
    <x v="2536"/>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n v="0.08"/>
    <n v="16"/>
    <x v="1"/>
    <x v="6"/>
  </r>
  <r>
    <n v="4050"/>
    <s v="Ø¢Ù…ÙŠÙ† (Amen)"/>
    <s v="Amen is an important jarring story about the repercussions of reporting the war from the front lines and the war that follows them home"/>
    <x v="15"/>
    <x v="116"/>
    <x v="2"/>
    <x v="0"/>
    <s v="USD"/>
    <n v="1414077391"/>
    <n v="1411485391"/>
    <b v="0"/>
    <n v="1"/>
    <b v="0"/>
    <s v="theater/plays"/>
    <n v="6.6666666666666666E-2"/>
    <n v="1"/>
    <x v="1"/>
    <x v="6"/>
  </r>
  <r>
    <n v="4051"/>
    <s v="Phantom of the Kun Opera"/>
    <s v="It is a heart-breaking life story of Wu family who tries to preserve the gem of Chinese Kun Opera through generations."/>
    <x v="2"/>
    <x v="117"/>
    <x v="2"/>
    <x v="0"/>
    <s v="USD"/>
    <n v="1399618380"/>
    <n v="1399058797"/>
    <b v="0"/>
    <n v="0"/>
    <b v="0"/>
    <s v="theater/plays"/>
    <n v="0"/>
    <e v="#DIV/0!"/>
    <x v="1"/>
    <x v="6"/>
  </r>
  <r>
    <n v="4052"/>
    <s v="Throw Like A Girl"/>
    <s v="This empowering piece encourages women to rise up and pursue their dreams, not by behaving like a boy but by,_x000a_â€œThrowing Like A Girl.â€"/>
    <x v="9"/>
    <x v="1673"/>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x v="2"/>
    <x v="178"/>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n v="17.62"/>
    <n v="41.952380952380949"/>
    <x v="1"/>
    <x v="6"/>
  </r>
  <r>
    <n v="4056"/>
    <s v="American Pride"/>
    <s v="American Pride is a play centered on the Poetry of one Iraq War veteran, and follows her journey through war and back home."/>
    <x v="15"/>
    <x v="195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x v="192"/>
    <x v="483"/>
    <x v="2"/>
    <x v="0"/>
    <s v="USD"/>
    <n v="1459483140"/>
    <n v="1458178044"/>
    <b v="0"/>
    <n v="4"/>
    <b v="0"/>
    <s v="theater/plays"/>
    <n v="2.5333333333333332"/>
    <n v="23.75"/>
    <x v="1"/>
    <x v="6"/>
  </r>
  <r>
    <n v="4059"/>
    <s v="The Million Dollar Shot"/>
    <s v="A very Canadian children's play inspired by the tradition of British pantomimes like Aladdin, and the Nutcracker."/>
    <x v="3"/>
    <x v="156"/>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x v="3"/>
    <x v="2516"/>
    <x v="2"/>
    <x v="5"/>
    <s v="CAD"/>
    <n v="1403539200"/>
    <n v="1400604056"/>
    <b v="0"/>
    <n v="5"/>
    <b v="0"/>
    <s v="theater/plays"/>
    <n v="2.85"/>
    <n v="57"/>
    <x v="1"/>
    <x v="6"/>
  </r>
  <r>
    <n v="4061"/>
    <s v="PRODUCE the Stage Play SKYLAR'S SYNDROME by Gavin Kayner"/>
    <s v="SKYLAR'S SYNDROME is a tremendous psychodrama by master playwright Gavin Kayner!"/>
    <x v="441"/>
    <x v="117"/>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x v="196"/>
    <x v="2503"/>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n v="19.25"/>
    <n v="64.166666666666671"/>
    <x v="1"/>
    <x v="6"/>
  </r>
  <r>
    <n v="4065"/>
    <s v="A Midsummer's Night's Dream"/>
    <s v="A classical/ fantasy version of midsummers done by professionally trained actors in Tulsa!"/>
    <x v="23"/>
    <x v="2539"/>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n v="60.9"/>
    <n v="179.11764705882354"/>
    <x v="1"/>
    <x v="6"/>
  </r>
  <r>
    <n v="4068"/>
    <s v="Produce BELLE DAME SANS MERCI a stage play"/>
    <s v="Be a PRODUCER of the Original stage play BELLE DAME SANS MERCI by Michael Fenlason! :-) :-( !"/>
    <x v="442"/>
    <x v="2540"/>
    <x v="2"/>
    <x v="0"/>
    <s v="USD"/>
    <n v="1484348700"/>
    <n v="1481756855"/>
    <b v="0"/>
    <n v="1"/>
    <b v="0"/>
    <s v="theater/plays"/>
    <n v="1"/>
    <n v="34.950000000000003"/>
    <x v="1"/>
    <x v="6"/>
  </r>
  <r>
    <n v="4069"/>
    <s v="The Pendulum Swings"/>
    <s v="'The Pendulum Swings' is a three-act dark comedy that sees Frank and Michael await their execution on Death Row."/>
    <x v="21"/>
    <x v="357"/>
    <x v="2"/>
    <x v="1"/>
    <s v="GBP"/>
    <n v="1425124800"/>
    <n v="1421596356"/>
    <b v="0"/>
    <n v="13"/>
    <b v="0"/>
    <s v="theater/plays"/>
    <n v="34.4"/>
    <n v="33.07692307692308"/>
    <x v="1"/>
    <x v="6"/>
  </r>
  <r>
    <n v="4070"/>
    <s v="Southern Utah University: V-Day 2015"/>
    <s v="V-Day Southern Utah University 2015 and Second Studio Players presents: The Vagina Monologues"/>
    <x v="28"/>
    <x v="785"/>
    <x v="2"/>
    <x v="0"/>
    <s v="USD"/>
    <n v="1425178800"/>
    <n v="1422374420"/>
    <b v="0"/>
    <n v="6"/>
    <b v="0"/>
    <s v="theater/plays"/>
    <n v="16.5"/>
    <n v="27.5"/>
    <x v="1"/>
    <x v="6"/>
  </r>
  <r>
    <n v="4071"/>
    <s v="ATEMPORAL"/>
    <s v="ExÃ¡men final de alumnos del Centro de CapacitaciÃ³n de la ANDA. Son extractos de obras: El JardÃ­n de los CerezoS, Madre Coraje y Casa"/>
    <x v="22"/>
    <x v="117"/>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x v="460"/>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x v="8"/>
    <x v="2541"/>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x v="181"/>
    <x v="2542"/>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x v="13"/>
    <x v="2543"/>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x v="176"/>
    <x v="117"/>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x v="2544"/>
    <x v="2"/>
    <x v="0"/>
    <s v="USD"/>
    <n v="1482339794"/>
    <n v="1479747794"/>
    <b v="0"/>
    <n v="6"/>
    <b v="0"/>
    <s v="theater/plays"/>
    <n v="8.9"/>
    <n v="222.5"/>
    <x v="1"/>
    <x v="6"/>
  </r>
  <r>
    <n v="4078"/>
    <s v="Theatre Memoire"/>
    <s v="Theatre Memoire are a High Wycombe based theatre company. Performing plays about multi-culturalism and interconectedness."/>
    <x v="49"/>
    <x v="117"/>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n v="0.16666666666666669"/>
    <n v="5"/>
    <x v="1"/>
    <x v="6"/>
  </r>
  <r>
    <n v="4080"/>
    <s v="Uncommonnotions"/>
    <s v="&quot;Uncommonnotion&quot;. is a collections of short humors stories, I want to develop into plays, interest has been shown in this idea."/>
    <x v="9"/>
    <x v="117"/>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x v="443"/>
    <x v="457"/>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x v="325"/>
    <x v="158"/>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x v="8"/>
    <x v="2545"/>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x v="9"/>
    <x v="115"/>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x v="8"/>
    <x v="115"/>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x v="28"/>
    <x v="779"/>
    <x v="2"/>
    <x v="0"/>
    <s v="USD"/>
    <n v="1448078400"/>
    <n v="1445985299"/>
    <b v="0"/>
    <n v="5"/>
    <b v="0"/>
    <s v="theater/plays"/>
    <n v="4.7"/>
    <n v="9.4"/>
    <x v="1"/>
    <x v="6"/>
  </r>
  <r>
    <n v="4087"/>
    <s v="Stage Production &quot;The Nail Shop&quot;"/>
    <s v="Comedy Stage Play"/>
    <x v="376"/>
    <x v="117"/>
    <x v="2"/>
    <x v="0"/>
    <s v="USD"/>
    <n v="1468777786"/>
    <n v="1466185786"/>
    <b v="0"/>
    <n v="0"/>
    <b v="0"/>
    <s v="theater/plays"/>
    <n v="0"/>
    <e v="#DIV/0!"/>
    <x v="1"/>
    <x v="6"/>
  </r>
  <r>
    <n v="4088"/>
    <s v="Community Theatre Project-Children's Show (Arthur)"/>
    <s v="Young persons theatre company working in deprived area seeking funding for children's theatrical production."/>
    <x v="13"/>
    <x v="1168"/>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n v="4.8"/>
    <n v="30"/>
    <x v="1"/>
    <x v="6"/>
  </r>
  <r>
    <n v="4090"/>
    <s v="&quot; Sweet O'l Mama &quot; Theater Production"/>
    <s v="A gripping re-enactment of a true breast cancer survival story, highlighted with inspiration and laughter!"/>
    <x v="28"/>
    <x v="573"/>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x v="183"/>
    <x v="2546"/>
    <x v="2"/>
    <x v="0"/>
    <s v="USD"/>
    <n v="1421410151"/>
    <n v="1418818151"/>
    <b v="0"/>
    <n v="8"/>
    <b v="0"/>
    <s v="theater/plays"/>
    <n v="12.75"/>
    <n v="25.5"/>
    <x v="1"/>
    <x v="6"/>
  </r>
  <r>
    <n v="4092"/>
    <s v="A CRY FOR HELP"/>
    <s v="&quot;A Cry for Help is Riveting, Inspiring, and Mesmerizing. You will laugh, cry, and be thinking about your own Cry for Help&quot;"/>
    <x v="74"/>
    <x v="17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x v="30"/>
    <x v="177"/>
    <x v="2"/>
    <x v="1"/>
    <s v="GBP"/>
    <n v="1440272093"/>
    <n v="1435088093"/>
    <b v="0"/>
    <n v="4"/>
    <b v="0"/>
    <s v="theater/plays"/>
    <n v="2.4"/>
    <n v="15"/>
    <x v="1"/>
    <x v="6"/>
  </r>
  <r>
    <n v="4094"/>
    <s v="Live at the Speakeasy with Ryan Anderson"/>
    <s v="Live at the Speakeasy with Ryan Anderson is a local talk show! Showcasing local artist, special guest, and talented bands."/>
    <x v="13"/>
    <x v="655"/>
    <x v="2"/>
    <x v="0"/>
    <s v="USD"/>
    <n v="1413953940"/>
    <n v="1410141900"/>
    <b v="0"/>
    <n v="8"/>
    <b v="0"/>
    <s v="theater/plays"/>
    <n v="36.5"/>
    <n v="91.25"/>
    <x v="1"/>
    <x v="6"/>
  </r>
  <r>
    <n v="4095"/>
    <s v="LOPE ENAMORADO"/>
    <s v="Proyecto teatral dirigido por MartÃ­n Acosta que habla y reflexiona sobre el amor y su naturaleza."/>
    <x v="11"/>
    <x v="25"/>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x v="8"/>
    <x v="402"/>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x v="3"/>
    <x v="117"/>
    <x v="2"/>
    <x v="1"/>
    <s v="GBP"/>
    <n v="1454284500"/>
    <n v="1449431237"/>
    <b v="0"/>
    <n v="0"/>
    <b v="0"/>
    <s v="theater/plays"/>
    <n v="0"/>
    <e v="#DIV/0!"/>
    <x v="1"/>
    <x v="6"/>
  </r>
  <r>
    <n v="4098"/>
    <s v="Life is simple"/>
    <s v="Community Youth play, written by and performed by the youth about finding joy in the simple things in life"/>
    <x v="96"/>
    <x v="117"/>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n v="1.1111111111111112"/>
    <n v="50"/>
    <x v="1"/>
    <x v="6"/>
  </r>
  <r>
    <n v="4100"/>
    <s v="America is at the Mall: A Play in Three Acts"/>
    <s v="How does war change a family?  A peek into one family's kitchen as their soldier fights in Iraq."/>
    <x v="444"/>
    <x v="117"/>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n v="0"/>
    <e v="#DIV/0!"/>
    <x v="1"/>
    <x v="6"/>
  </r>
  <r>
    <n v="4102"/>
    <s v="4th Wall Theatre Project"/>
    <s v="Local Community theater to get up and running in the Idaho Falls area. Something new, something different!"/>
    <x v="2"/>
    <x v="2547"/>
    <x v="2"/>
    <x v="0"/>
    <s v="USD"/>
    <n v="1463343673"/>
    <n v="1460751673"/>
    <b v="0"/>
    <n v="6"/>
    <b v="0"/>
    <s v="theater/plays"/>
    <n v="27.400000000000002"/>
    <n v="22.833333333333332"/>
    <x v="1"/>
    <x v="6"/>
  </r>
  <r>
    <n v="4103"/>
    <s v="Weather Men"/>
    <s v="Weather Men is a play, written by Nathan Black.  A comedy/drama that explores the question of 'why people stay together?'"/>
    <x v="28"/>
    <x v="173"/>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x v="9"/>
    <x v="762"/>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x v="287"/>
    <x v="2094"/>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x v="10"/>
    <x v="2404"/>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x v="13"/>
    <x v="78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x v="9"/>
    <x v="1765"/>
    <x v="2"/>
    <x v="0"/>
    <s v="USD"/>
    <n v="1488517200"/>
    <n v="1485909937"/>
    <b v="0"/>
    <n v="1"/>
    <b v="0"/>
    <s v="theater/plays"/>
    <n v="1.9666666666666666"/>
    <n v="59"/>
    <x v="1"/>
    <x v="6"/>
  </r>
  <r>
    <n v="4109"/>
    <s v="Jack the Lad"/>
    <s v="Jack the Lad - a new play that explores how far the boundaries of friendship will stretch when morality and loyalties clash."/>
    <x v="2"/>
    <x v="117"/>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x v="1726"/>
    <x v="2"/>
    <x v="1"/>
    <s v="GBP"/>
    <n v="1469113351"/>
    <n v="1463929351"/>
    <b v="0"/>
    <n v="6"/>
    <b v="0"/>
    <s v="theater/plays"/>
    <n v="28.666666666666668"/>
    <n v="14.333333333333334"/>
    <x v="1"/>
    <x v="6"/>
  </r>
  <r>
    <n v="4111"/>
    <s v="REBORN IN LOVE"/>
    <s v="REBORN IN LOVE is the sequel to REBORN FROM ABOVE: A Tale of Eternal Love.  This is part two, of a One-Act play series."/>
    <x v="9"/>
    <x v="1077"/>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x v="15"/>
    <x v="158"/>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859339-BC99-4CBB-AD37-7936C7A793B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3" firstHeaderRow="1" firstDataRow="2" firstDataCol="1" rowPageCount="1" colPageCount="1"/>
  <pivotFields count="18">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795E93-6889-48A5-BAB2-E9FC7DD9F2C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C09899-92A3-47FD-AE03-CB2F58E8D8B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State of Projects Pivot">
      <a:dk1>
        <a:sysClr val="windowText" lastClr="000000"/>
      </a:dk1>
      <a:lt1>
        <a:sysClr val="window" lastClr="FFFFFF"/>
      </a:lt1>
      <a:dk2>
        <a:srgbClr val="44546A"/>
      </a:dk2>
      <a:lt2>
        <a:srgbClr val="E7E6E6"/>
      </a:lt2>
      <a:accent1>
        <a:srgbClr val="FFC000"/>
      </a:accent1>
      <a:accent2>
        <a:srgbClr val="FF0000"/>
      </a:accent2>
      <a:accent3>
        <a:srgbClr val="00B0F0"/>
      </a:accent3>
      <a:accent4>
        <a:srgbClr val="92D05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F6" sqref="F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6.109375" style="7" customWidth="1"/>
    <col min="16" max="16" width="29.5546875" customWidth="1"/>
    <col min="17" max="17" width="19.5546875" customWidth="1"/>
    <col min="18" max="18" width="26.109375" customWidth="1"/>
    <col min="19" max="19" width="38.21875" customWidth="1"/>
    <col min="20" max="20" width="38.777343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5">
        <f>E2/L2</f>
        <v>63.917582417582416</v>
      </c>
      <c r="Q2" t="str">
        <f>LEFT(N2,FIND("/",N2)-1)</f>
        <v>film &amp; video</v>
      </c>
      <c r="R2" t="str">
        <f>RIGHT(N2,LEN(N2)-SEARCH("/",N2))</f>
        <v>television</v>
      </c>
      <c r="S2" s="11">
        <f>(((J2/60)/60)/24)+DATE(1970,1,1)</f>
        <v>42177.007071759261</v>
      </c>
      <c r="T2" s="11">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5">
        <f t="shared" ref="P3:P66" si="1">E3/L3</f>
        <v>185.48101265822785</v>
      </c>
      <c r="Q3" t="str">
        <f t="shared" ref="Q3:Q66" si="2">LEFT(N3,FIND("/",N3)-1)</f>
        <v>film &amp; video</v>
      </c>
      <c r="R3" t="str">
        <f t="shared" ref="R3:R66" si="3">RIGHT(N3,LEN(N3)-SEARCH("/",N3))</f>
        <v>television</v>
      </c>
      <c r="S3" s="11">
        <f t="shared" ref="S3:S66" si="4">(((J3/60)/60)/24)+DATE(1970,1,1)</f>
        <v>42766.600497685184</v>
      </c>
      <c r="T3" s="11">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0"/>
        <v>105</v>
      </c>
      <c r="P4" s="5">
        <f t="shared" si="1"/>
        <v>15</v>
      </c>
      <c r="Q4" t="str">
        <f t="shared" si="2"/>
        <v>film &amp; video</v>
      </c>
      <c r="R4"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5">
        <f t="shared" si="1"/>
        <v>69.266666666666666</v>
      </c>
      <c r="Q5" t="str">
        <f t="shared" si="2"/>
        <v>film &amp; video</v>
      </c>
      <c r="R5"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5">
        <f t="shared" si="1"/>
        <v>190.55028169014085</v>
      </c>
      <c r="Q6" t="str">
        <f t="shared" si="2"/>
        <v>film &amp; video</v>
      </c>
      <c r="R6"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5">
        <f t="shared" si="1"/>
        <v>93.40425531914893</v>
      </c>
      <c r="Q7" t="str">
        <f t="shared" si="2"/>
        <v>film &amp; video</v>
      </c>
      <c r="R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5">
        <f t="shared" si="1"/>
        <v>146.87931034482759</v>
      </c>
      <c r="Q8" t="str">
        <f t="shared" si="2"/>
        <v>film &amp; video</v>
      </c>
      <c r="R8"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5">
        <f t="shared" si="1"/>
        <v>159.82456140350877</v>
      </c>
      <c r="Q9" t="str">
        <f t="shared" si="2"/>
        <v>film &amp; video</v>
      </c>
      <c r="R9"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5">
        <f t="shared" si="1"/>
        <v>291.79333333333335</v>
      </c>
      <c r="Q10" t="str">
        <f t="shared" si="2"/>
        <v>film &amp; video</v>
      </c>
      <c r="R10"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5">
        <f t="shared" si="1"/>
        <v>31.499500000000001</v>
      </c>
      <c r="Q11" t="str">
        <f t="shared" si="2"/>
        <v>film &amp; video</v>
      </c>
      <c r="R11"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5">
        <f t="shared" si="1"/>
        <v>158.68421052631578</v>
      </c>
      <c r="Q12" t="str">
        <f t="shared" si="2"/>
        <v>film &amp; video</v>
      </c>
      <c r="R12"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5">
        <f t="shared" si="1"/>
        <v>80.333333333333329</v>
      </c>
      <c r="Q13" t="str">
        <f t="shared" si="2"/>
        <v>film &amp; video</v>
      </c>
      <c r="R13"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5">
        <f t="shared" si="1"/>
        <v>59.961305925030231</v>
      </c>
      <c r="Q14" t="str">
        <f t="shared" si="2"/>
        <v>film &amp; video</v>
      </c>
      <c r="R14"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5">
        <f t="shared" si="1"/>
        <v>109.78431372549019</v>
      </c>
      <c r="Q15" t="str">
        <f t="shared" si="2"/>
        <v>film &amp; video</v>
      </c>
      <c r="R15"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5">
        <f t="shared" si="1"/>
        <v>147.70731707317074</v>
      </c>
      <c r="Q16" t="str">
        <f t="shared" si="2"/>
        <v>film &amp; video</v>
      </c>
      <c r="R16"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5">
        <f t="shared" si="1"/>
        <v>21.755102040816325</v>
      </c>
      <c r="Q17" t="str">
        <f t="shared" si="2"/>
        <v>film &amp; video</v>
      </c>
      <c r="R1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5">
        <f t="shared" si="1"/>
        <v>171.84285714285716</v>
      </c>
      <c r="Q18" t="str">
        <f t="shared" si="2"/>
        <v>film &amp; video</v>
      </c>
      <c r="R18"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5">
        <f t="shared" si="1"/>
        <v>41.944444444444443</v>
      </c>
      <c r="Q19" t="str">
        <f t="shared" si="2"/>
        <v>film &amp; video</v>
      </c>
      <c r="R19"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5">
        <f t="shared" si="1"/>
        <v>93.264122807017543</v>
      </c>
      <c r="Q20" t="str">
        <f t="shared" si="2"/>
        <v>film &amp; video</v>
      </c>
      <c r="R20"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5">
        <f t="shared" si="1"/>
        <v>56.136363636363633</v>
      </c>
      <c r="Q21" t="str">
        <f t="shared" si="2"/>
        <v>film &amp; video</v>
      </c>
      <c r="R21"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5">
        <f t="shared" si="1"/>
        <v>80.16</v>
      </c>
      <c r="Q22" t="str">
        <f t="shared" si="2"/>
        <v>film &amp; video</v>
      </c>
      <c r="R22"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5">
        <f t="shared" si="1"/>
        <v>199.9009900990099</v>
      </c>
      <c r="Q23" t="str">
        <f t="shared" si="2"/>
        <v>film &amp; video</v>
      </c>
      <c r="R23"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5">
        <f t="shared" si="1"/>
        <v>51.25</v>
      </c>
      <c r="Q24" t="str">
        <f t="shared" si="2"/>
        <v>film &amp; video</v>
      </c>
      <c r="R24"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5">
        <f t="shared" si="1"/>
        <v>103.04347826086956</v>
      </c>
      <c r="Q25" t="str">
        <f t="shared" si="2"/>
        <v>film &amp; video</v>
      </c>
      <c r="R25"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5">
        <f t="shared" si="1"/>
        <v>66.346149825783982</v>
      </c>
      <c r="Q26" t="str">
        <f t="shared" si="2"/>
        <v>film &amp; video</v>
      </c>
      <c r="R26"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5">
        <f t="shared" si="1"/>
        <v>57.142857142857146</v>
      </c>
      <c r="Q27" t="str">
        <f t="shared" si="2"/>
        <v>film &amp; video</v>
      </c>
      <c r="R2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5">
        <f t="shared" si="1"/>
        <v>102.10526315789474</v>
      </c>
      <c r="Q28" t="str">
        <f t="shared" si="2"/>
        <v>film &amp; video</v>
      </c>
      <c r="R28"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5">
        <f t="shared" si="1"/>
        <v>148.96666666666667</v>
      </c>
      <c r="Q29" t="str">
        <f t="shared" si="2"/>
        <v>film &amp; video</v>
      </c>
      <c r="R29"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5">
        <f t="shared" si="1"/>
        <v>169.6056338028169</v>
      </c>
      <c r="Q30" t="str">
        <f t="shared" si="2"/>
        <v>film &amp; video</v>
      </c>
      <c r="R30"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5">
        <f t="shared" si="1"/>
        <v>31.623931623931625</v>
      </c>
      <c r="Q31" t="str">
        <f t="shared" si="2"/>
        <v>film &amp; video</v>
      </c>
      <c r="R31"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5">
        <f t="shared" si="1"/>
        <v>76.45264150943396</v>
      </c>
      <c r="Q32" t="str">
        <f t="shared" si="2"/>
        <v>film &amp; video</v>
      </c>
      <c r="R32"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5">
        <f t="shared" si="1"/>
        <v>13</v>
      </c>
      <c r="Q33" t="str">
        <f t="shared" si="2"/>
        <v>film &amp; video</v>
      </c>
      <c r="R33"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5">
        <f t="shared" si="1"/>
        <v>320.44943820224717</v>
      </c>
      <c r="Q34" t="str">
        <f t="shared" si="2"/>
        <v>film &amp; video</v>
      </c>
      <c r="R34"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5">
        <f t="shared" si="1"/>
        <v>83.75</v>
      </c>
      <c r="Q35" t="str">
        <f t="shared" si="2"/>
        <v>film &amp; video</v>
      </c>
      <c r="R35"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5">
        <f t="shared" si="1"/>
        <v>49.882352941176471</v>
      </c>
      <c r="Q36" t="str">
        <f t="shared" si="2"/>
        <v>film &amp; video</v>
      </c>
      <c r="R36"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5">
        <f t="shared" si="1"/>
        <v>59.464285714285715</v>
      </c>
      <c r="Q37" t="str">
        <f t="shared" si="2"/>
        <v>film &amp; video</v>
      </c>
      <c r="R3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5">
        <f t="shared" si="1"/>
        <v>193.84090909090909</v>
      </c>
      <c r="Q38" t="str">
        <f t="shared" si="2"/>
        <v>film &amp; video</v>
      </c>
      <c r="R38"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5">
        <f t="shared" si="1"/>
        <v>159.51383399209487</v>
      </c>
      <c r="Q39" t="str">
        <f t="shared" si="2"/>
        <v>film &amp; video</v>
      </c>
      <c r="R39"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5">
        <f t="shared" si="1"/>
        <v>41.68181818181818</v>
      </c>
      <c r="Q40" t="str">
        <f t="shared" si="2"/>
        <v>film &amp; video</v>
      </c>
      <c r="R40"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5">
        <f t="shared" si="1"/>
        <v>150.89861751152074</v>
      </c>
      <c r="Q41" t="str">
        <f t="shared" si="2"/>
        <v>film &amp; video</v>
      </c>
      <c r="R41"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5">
        <f t="shared" si="1"/>
        <v>126.6875</v>
      </c>
      <c r="Q42" t="str">
        <f t="shared" si="2"/>
        <v>film &amp; video</v>
      </c>
      <c r="R42"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5">
        <f t="shared" si="1"/>
        <v>105.26315789473684</v>
      </c>
      <c r="Q43" t="str">
        <f t="shared" si="2"/>
        <v>film &amp; video</v>
      </c>
      <c r="R43"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5">
        <f t="shared" si="1"/>
        <v>117.51479289940828</v>
      </c>
      <c r="Q44" t="str">
        <f t="shared" si="2"/>
        <v>film &amp; video</v>
      </c>
      <c r="R44"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5">
        <f t="shared" si="1"/>
        <v>117.36121673003802</v>
      </c>
      <c r="Q45" t="str">
        <f t="shared" si="2"/>
        <v>film &amp; video</v>
      </c>
      <c r="R45"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5">
        <f t="shared" si="1"/>
        <v>133.33333333333334</v>
      </c>
      <c r="Q46" t="str">
        <f t="shared" si="2"/>
        <v>film &amp; video</v>
      </c>
      <c r="R46"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5">
        <f t="shared" si="1"/>
        <v>98.360655737704917</v>
      </c>
      <c r="Q47" t="str">
        <f t="shared" si="2"/>
        <v>film &amp; video</v>
      </c>
      <c r="R4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5">
        <f t="shared" si="1"/>
        <v>194.44444444444446</v>
      </c>
      <c r="Q48" t="str">
        <f t="shared" si="2"/>
        <v>film &amp; video</v>
      </c>
      <c r="R48"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5">
        <f t="shared" si="1"/>
        <v>76.865000000000009</v>
      </c>
      <c r="Q49" t="str">
        <f t="shared" si="2"/>
        <v>film &amp; video</v>
      </c>
      <c r="R49"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5">
        <f t="shared" si="1"/>
        <v>56.815789473684212</v>
      </c>
      <c r="Q50" t="str">
        <f t="shared" si="2"/>
        <v>film &amp; video</v>
      </c>
      <c r="R50"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5">
        <f t="shared" si="1"/>
        <v>137.93103448275863</v>
      </c>
      <c r="Q51" t="str">
        <f t="shared" si="2"/>
        <v>film &amp; video</v>
      </c>
      <c r="R51"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5">
        <f t="shared" si="1"/>
        <v>27.272727272727273</v>
      </c>
      <c r="Q52" t="str">
        <f t="shared" si="2"/>
        <v>film &amp; video</v>
      </c>
      <c r="R52"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5">
        <f t="shared" si="1"/>
        <v>118.33613445378151</v>
      </c>
      <c r="Q53" t="str">
        <f t="shared" si="2"/>
        <v>film &amp; video</v>
      </c>
      <c r="R53"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5">
        <f t="shared" si="1"/>
        <v>223.48076923076923</v>
      </c>
      <c r="Q54" t="str">
        <f t="shared" si="2"/>
        <v>film &amp; video</v>
      </c>
      <c r="R54"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5">
        <f t="shared" si="1"/>
        <v>28.111111111111111</v>
      </c>
      <c r="Q55" t="str">
        <f t="shared" si="2"/>
        <v>film &amp; video</v>
      </c>
      <c r="R55"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5">
        <f t="shared" si="1"/>
        <v>194.23076923076923</v>
      </c>
      <c r="Q56" t="str">
        <f t="shared" si="2"/>
        <v>film &amp; video</v>
      </c>
      <c r="R56"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5">
        <f t="shared" si="1"/>
        <v>128.95348837209303</v>
      </c>
      <c r="Q57" t="str">
        <f t="shared" si="2"/>
        <v>film &amp; video</v>
      </c>
      <c r="R5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5">
        <f t="shared" si="1"/>
        <v>49.316091954022987</v>
      </c>
      <c r="Q58" t="str">
        <f t="shared" si="2"/>
        <v>film &amp; video</v>
      </c>
      <c r="R58"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5">
        <f t="shared" si="1"/>
        <v>221.52173913043478</v>
      </c>
      <c r="Q59" t="str">
        <f t="shared" si="2"/>
        <v>film &amp; video</v>
      </c>
      <c r="R59"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5">
        <f t="shared" si="1"/>
        <v>137.21333333333334</v>
      </c>
      <c r="Q60" t="str">
        <f t="shared" si="2"/>
        <v>film &amp; video</v>
      </c>
      <c r="R60"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5">
        <f t="shared" si="1"/>
        <v>606.82242424242418</v>
      </c>
      <c r="Q61" t="str">
        <f t="shared" si="2"/>
        <v>film &amp; video</v>
      </c>
      <c r="R61"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5">
        <f t="shared" si="1"/>
        <v>43.040092592592593</v>
      </c>
      <c r="Q62" t="str">
        <f t="shared" si="2"/>
        <v>film &amp; video</v>
      </c>
      <c r="R62"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5">
        <f t="shared" si="1"/>
        <v>322.39130434782606</v>
      </c>
      <c r="Q63" t="str">
        <f t="shared" si="2"/>
        <v>film &amp; video</v>
      </c>
      <c r="R63"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5">
        <f t="shared" si="1"/>
        <v>96.708333333333329</v>
      </c>
      <c r="Q64" t="str">
        <f t="shared" si="2"/>
        <v>film &amp; video</v>
      </c>
      <c r="R64"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5">
        <f t="shared" si="1"/>
        <v>35.474531249999998</v>
      </c>
      <c r="Q65" t="str">
        <f t="shared" si="2"/>
        <v>film &amp; video</v>
      </c>
      <c r="R65"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5">
        <f t="shared" si="1"/>
        <v>86.666666666666671</v>
      </c>
      <c r="Q66" t="str">
        <f t="shared" si="2"/>
        <v>film &amp; video</v>
      </c>
      <c r="R66"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5">
        <f t="shared" ref="P67:P130" si="7">E67/L67</f>
        <v>132.05263157894737</v>
      </c>
      <c r="Q67" t="str">
        <f t="shared" ref="Q67:Q130" si="8">LEFT(N67,FIND("/",N67)-1)</f>
        <v>film &amp; video</v>
      </c>
      <c r="R67" t="str">
        <f t="shared" ref="R67:R130" si="9">RIGHT(N67,LEN(N67)-SEARCH("/",N67))</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5">
        <f t="shared" si="7"/>
        <v>91.230769230769226</v>
      </c>
      <c r="Q68" t="str">
        <f t="shared" si="8"/>
        <v>film &amp; video</v>
      </c>
      <c r="R68"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5">
        <f t="shared" si="7"/>
        <v>116.25</v>
      </c>
      <c r="Q69" t="str">
        <f t="shared" si="8"/>
        <v>film &amp; video</v>
      </c>
      <c r="R69"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5">
        <f t="shared" si="7"/>
        <v>21.194444444444443</v>
      </c>
      <c r="Q70" t="str">
        <f t="shared" si="8"/>
        <v>film &amp; video</v>
      </c>
      <c r="R70"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5">
        <f t="shared" si="7"/>
        <v>62.327134831460668</v>
      </c>
      <c r="Q71" t="str">
        <f t="shared" si="8"/>
        <v>film &amp; video</v>
      </c>
      <c r="R71"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5">
        <f t="shared" si="7"/>
        <v>37.411764705882355</v>
      </c>
      <c r="Q72" t="str">
        <f t="shared" si="8"/>
        <v>film &amp; video</v>
      </c>
      <c r="R72"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5">
        <f t="shared" si="7"/>
        <v>69.71875</v>
      </c>
      <c r="Q73" t="str">
        <f t="shared" si="8"/>
        <v>film &amp; video</v>
      </c>
      <c r="R73"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5">
        <f t="shared" si="7"/>
        <v>58.170731707317074</v>
      </c>
      <c r="Q74" t="str">
        <f t="shared" si="8"/>
        <v>film &amp; video</v>
      </c>
      <c r="R74"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5">
        <f t="shared" si="7"/>
        <v>50</v>
      </c>
      <c r="Q75" t="str">
        <f t="shared" si="8"/>
        <v>film &amp; video</v>
      </c>
      <c r="R75"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5">
        <f t="shared" si="7"/>
        <v>19.471034482758618</v>
      </c>
      <c r="Q76" t="str">
        <f t="shared" si="8"/>
        <v>film &amp; video</v>
      </c>
      <c r="R76"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5">
        <f t="shared" si="7"/>
        <v>85.957446808510639</v>
      </c>
      <c r="Q77" t="str">
        <f t="shared" si="8"/>
        <v>film &amp; video</v>
      </c>
      <c r="R7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5">
        <f t="shared" si="7"/>
        <v>30.666666666666668</v>
      </c>
      <c r="Q78" t="str">
        <f t="shared" si="8"/>
        <v>film &amp; video</v>
      </c>
      <c r="R78"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5">
        <f t="shared" si="7"/>
        <v>60.384615384615387</v>
      </c>
      <c r="Q79" t="str">
        <f t="shared" si="8"/>
        <v>film &amp; video</v>
      </c>
      <c r="R79"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5">
        <f t="shared" si="7"/>
        <v>38.6</v>
      </c>
      <c r="Q80" t="str">
        <f t="shared" si="8"/>
        <v>film &amp; video</v>
      </c>
      <c r="R80"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5">
        <f t="shared" si="7"/>
        <v>40.268292682926827</v>
      </c>
      <c r="Q81" t="str">
        <f t="shared" si="8"/>
        <v>film &amp; video</v>
      </c>
      <c r="R81"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5">
        <f t="shared" si="7"/>
        <v>273.82978723404256</v>
      </c>
      <c r="Q82" t="str">
        <f t="shared" si="8"/>
        <v>film &amp; video</v>
      </c>
      <c r="R82"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5">
        <f t="shared" si="7"/>
        <v>53.035714285714285</v>
      </c>
      <c r="Q83" t="str">
        <f t="shared" si="8"/>
        <v>film &amp; video</v>
      </c>
      <c r="R83"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5">
        <f t="shared" si="7"/>
        <v>40.005000000000003</v>
      </c>
      <c r="Q84" t="str">
        <f t="shared" si="8"/>
        <v>film &amp; video</v>
      </c>
      <c r="R84"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5">
        <f t="shared" si="7"/>
        <v>15.76923076923077</v>
      </c>
      <c r="Q85" t="str">
        <f t="shared" si="8"/>
        <v>film &amp; video</v>
      </c>
      <c r="R85"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5">
        <f t="shared" si="7"/>
        <v>71.428571428571431</v>
      </c>
      <c r="Q86" t="str">
        <f t="shared" si="8"/>
        <v>film &amp; video</v>
      </c>
      <c r="R86"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5">
        <f t="shared" si="7"/>
        <v>71.714285714285708</v>
      </c>
      <c r="Q87" t="str">
        <f t="shared" si="8"/>
        <v>film &amp; video</v>
      </c>
      <c r="R8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5">
        <f t="shared" si="7"/>
        <v>375.76470588235293</v>
      </c>
      <c r="Q88" t="str">
        <f t="shared" si="8"/>
        <v>film &amp; video</v>
      </c>
      <c r="R88"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5">
        <f t="shared" si="7"/>
        <v>104.6</v>
      </c>
      <c r="Q89" t="str">
        <f t="shared" si="8"/>
        <v>film &amp; video</v>
      </c>
      <c r="R89"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5">
        <f t="shared" si="7"/>
        <v>60</v>
      </c>
      <c r="Q90" t="str">
        <f t="shared" si="8"/>
        <v>film &amp; video</v>
      </c>
      <c r="R90"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5">
        <f t="shared" si="7"/>
        <v>123.28571428571429</v>
      </c>
      <c r="Q91" t="str">
        <f t="shared" si="8"/>
        <v>film &amp; video</v>
      </c>
      <c r="R91"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5">
        <f t="shared" si="7"/>
        <v>31.375</v>
      </c>
      <c r="Q92" t="str">
        <f t="shared" si="8"/>
        <v>film &amp; video</v>
      </c>
      <c r="R92"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5">
        <f t="shared" si="7"/>
        <v>78.260869565217391</v>
      </c>
      <c r="Q93" t="str">
        <f t="shared" si="8"/>
        <v>film &amp; video</v>
      </c>
      <c r="R93"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5">
        <f t="shared" si="7"/>
        <v>122.32558139534883</v>
      </c>
      <c r="Q94" t="str">
        <f t="shared" si="8"/>
        <v>film &amp; video</v>
      </c>
      <c r="R94"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5">
        <f t="shared" si="7"/>
        <v>73.733333333333334</v>
      </c>
      <c r="Q95" t="str">
        <f t="shared" si="8"/>
        <v>film &amp; video</v>
      </c>
      <c r="R95"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5">
        <f t="shared" si="7"/>
        <v>21.666666666666668</v>
      </c>
      <c r="Q96" t="str">
        <f t="shared" si="8"/>
        <v>film &amp; video</v>
      </c>
      <c r="R96"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5">
        <f t="shared" si="7"/>
        <v>21.904761904761905</v>
      </c>
      <c r="Q97" t="str">
        <f t="shared" si="8"/>
        <v>film &amp; video</v>
      </c>
      <c r="R9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5">
        <f t="shared" si="7"/>
        <v>50.588235294117645</v>
      </c>
      <c r="Q98" t="str">
        <f t="shared" si="8"/>
        <v>film &amp; video</v>
      </c>
      <c r="R98"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5">
        <f t="shared" si="7"/>
        <v>53.125</v>
      </c>
      <c r="Q99" t="str">
        <f t="shared" si="8"/>
        <v>film &amp; video</v>
      </c>
      <c r="R99"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5">
        <f t="shared" si="7"/>
        <v>56.666666666666664</v>
      </c>
      <c r="Q100" t="str">
        <f t="shared" si="8"/>
        <v>film &amp; video</v>
      </c>
      <c r="R100"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5">
        <f t="shared" si="7"/>
        <v>40.776666666666664</v>
      </c>
      <c r="Q101" t="str">
        <f t="shared" si="8"/>
        <v>film &amp; video</v>
      </c>
      <c r="R101"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5">
        <f t="shared" si="7"/>
        <v>192.30769230769232</v>
      </c>
      <c r="Q102" t="str">
        <f t="shared" si="8"/>
        <v>film &amp; video</v>
      </c>
      <c r="R102"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5">
        <f t="shared" si="7"/>
        <v>100</v>
      </c>
      <c r="Q103" t="str">
        <f t="shared" si="8"/>
        <v>film &amp; video</v>
      </c>
      <c r="R103"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5">
        <f t="shared" si="7"/>
        <v>117.92307692307692</v>
      </c>
      <c r="Q104" t="str">
        <f t="shared" si="8"/>
        <v>film &amp; video</v>
      </c>
      <c r="R104"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5">
        <f t="shared" si="7"/>
        <v>27.897959183673468</v>
      </c>
      <c r="Q105" t="str">
        <f t="shared" si="8"/>
        <v>film &amp; video</v>
      </c>
      <c r="R105"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5">
        <f t="shared" si="7"/>
        <v>60</v>
      </c>
      <c r="Q106" t="str">
        <f t="shared" si="8"/>
        <v>film &amp; video</v>
      </c>
      <c r="R106"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5">
        <f t="shared" si="7"/>
        <v>39.383333333333333</v>
      </c>
      <c r="Q107" t="str">
        <f t="shared" si="8"/>
        <v>film &amp; video</v>
      </c>
      <c r="R10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5">
        <f t="shared" si="7"/>
        <v>186.11111111111111</v>
      </c>
      <c r="Q108" t="str">
        <f t="shared" si="8"/>
        <v>film &amp; video</v>
      </c>
      <c r="R108"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5">
        <f t="shared" si="7"/>
        <v>111.37681159420291</v>
      </c>
      <c r="Q109" t="str">
        <f t="shared" si="8"/>
        <v>film &amp; video</v>
      </c>
      <c r="R109"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5">
        <f t="shared" si="7"/>
        <v>78.723404255319153</v>
      </c>
      <c r="Q110" t="str">
        <f t="shared" si="8"/>
        <v>film &amp; video</v>
      </c>
      <c r="R110"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5">
        <f t="shared" si="7"/>
        <v>46.702127659574465</v>
      </c>
      <c r="Q111" t="str">
        <f t="shared" si="8"/>
        <v>film &amp; video</v>
      </c>
      <c r="R111"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5">
        <f t="shared" si="7"/>
        <v>65.384615384615387</v>
      </c>
      <c r="Q112" t="str">
        <f t="shared" si="8"/>
        <v>film &amp; video</v>
      </c>
      <c r="R112"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5">
        <f t="shared" si="7"/>
        <v>102.0754716981132</v>
      </c>
      <c r="Q113" t="str">
        <f t="shared" si="8"/>
        <v>film &amp; video</v>
      </c>
      <c r="R113"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5">
        <f t="shared" si="7"/>
        <v>64.197530864197532</v>
      </c>
      <c r="Q114" t="str">
        <f t="shared" si="8"/>
        <v>film &amp; video</v>
      </c>
      <c r="R114"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5">
        <f t="shared" si="7"/>
        <v>90.384615384615387</v>
      </c>
      <c r="Q115" t="str">
        <f t="shared" si="8"/>
        <v>film &amp; video</v>
      </c>
      <c r="R115"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5">
        <f t="shared" si="7"/>
        <v>88.571428571428569</v>
      </c>
      <c r="Q116" t="str">
        <f t="shared" si="8"/>
        <v>film &amp; video</v>
      </c>
      <c r="R116"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5">
        <f t="shared" si="7"/>
        <v>28.727272727272727</v>
      </c>
      <c r="Q117" t="str">
        <f t="shared" si="8"/>
        <v>film &amp; video</v>
      </c>
      <c r="R11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5">
        <f t="shared" si="7"/>
        <v>69.78947368421052</v>
      </c>
      <c r="Q118" t="str">
        <f t="shared" si="8"/>
        <v>film &amp; video</v>
      </c>
      <c r="R118"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5">
        <f t="shared" si="7"/>
        <v>167.48962962962963</v>
      </c>
      <c r="Q119" t="str">
        <f t="shared" si="8"/>
        <v>film &amp; video</v>
      </c>
      <c r="R119"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5">
        <f t="shared" si="7"/>
        <v>144.91230769230768</v>
      </c>
      <c r="Q120" t="str">
        <f t="shared" si="8"/>
        <v>film &amp; video</v>
      </c>
      <c r="R120"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5">
        <f t="shared" si="7"/>
        <v>91.840540540540545</v>
      </c>
      <c r="Q121" t="str">
        <f t="shared" si="8"/>
        <v>film &amp; video</v>
      </c>
      <c r="R121"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5">
        <f t="shared" si="7"/>
        <v>10</v>
      </c>
      <c r="Q122" t="str">
        <f t="shared" si="8"/>
        <v>film &amp; video</v>
      </c>
      <c r="R122"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5">
        <f t="shared" si="7"/>
        <v>1</v>
      </c>
      <c r="Q123" t="str">
        <f t="shared" si="8"/>
        <v>film &amp; video</v>
      </c>
      <c r="R123"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5" t="e">
        <f t="shared" si="7"/>
        <v>#DIV/0!</v>
      </c>
      <c r="Q124" t="str">
        <f t="shared" si="8"/>
        <v>film &amp; video</v>
      </c>
      <c r="R124"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5">
        <f t="shared" si="7"/>
        <v>25.166666666666668</v>
      </c>
      <c r="Q125" t="str">
        <f t="shared" si="8"/>
        <v>film &amp; video</v>
      </c>
      <c r="R125"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5" t="e">
        <f t="shared" si="7"/>
        <v>#DIV/0!</v>
      </c>
      <c r="Q126" t="str">
        <f t="shared" si="8"/>
        <v>film &amp; video</v>
      </c>
      <c r="R126"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5">
        <f t="shared" si="7"/>
        <v>11.666666666666666</v>
      </c>
      <c r="Q127" t="str">
        <f t="shared" si="8"/>
        <v>film &amp; video</v>
      </c>
      <c r="R12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5">
        <f t="shared" si="7"/>
        <v>106.69230769230769</v>
      </c>
      <c r="Q128" t="str">
        <f t="shared" si="8"/>
        <v>film &amp; video</v>
      </c>
      <c r="R128"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5">
        <f t="shared" si="7"/>
        <v>47.5</v>
      </c>
      <c r="Q129" t="str">
        <f t="shared" si="8"/>
        <v>film &amp; video</v>
      </c>
      <c r="R129"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5">
        <f t="shared" si="7"/>
        <v>311.16666666666669</v>
      </c>
      <c r="Q130" t="str">
        <f t="shared" si="8"/>
        <v>film &amp; video</v>
      </c>
      <c r="R130"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5" t="e">
        <f t="shared" ref="P131:P194" si="13">E131/L131</f>
        <v>#DIV/0!</v>
      </c>
      <c r="Q131" t="str">
        <f t="shared" ref="Q131:Q194" si="14">LEFT(N131,FIND("/",N131)-1)</f>
        <v>film &amp; video</v>
      </c>
      <c r="R131" t="str">
        <f t="shared" ref="R131:R194" si="15">RIGHT(N131,LEN(N131)-SEARCH("/",N131))</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5" t="e">
        <f t="shared" si="13"/>
        <v>#DIV/0!</v>
      </c>
      <c r="Q132" t="str">
        <f t="shared" si="14"/>
        <v>film &amp; video</v>
      </c>
      <c r="R132"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5" t="e">
        <f t="shared" si="13"/>
        <v>#DIV/0!</v>
      </c>
      <c r="Q133" t="str">
        <f t="shared" si="14"/>
        <v>film &amp; video</v>
      </c>
      <c r="R133"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5">
        <f t="shared" si="13"/>
        <v>94.506172839506178</v>
      </c>
      <c r="Q134" t="str">
        <f t="shared" si="14"/>
        <v>film &amp; video</v>
      </c>
      <c r="R134"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5" t="e">
        <f t="shared" si="13"/>
        <v>#DIV/0!</v>
      </c>
      <c r="Q135" t="str">
        <f t="shared" si="14"/>
        <v>film &amp; video</v>
      </c>
      <c r="R135"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5" t="e">
        <f t="shared" si="13"/>
        <v>#DIV/0!</v>
      </c>
      <c r="Q136" t="str">
        <f t="shared" si="14"/>
        <v>film &amp; video</v>
      </c>
      <c r="R136"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5">
        <f t="shared" si="13"/>
        <v>80.599999999999994</v>
      </c>
      <c r="Q137" t="str">
        <f t="shared" si="14"/>
        <v>film &amp; video</v>
      </c>
      <c r="R13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5" t="e">
        <f t="shared" si="13"/>
        <v>#DIV/0!</v>
      </c>
      <c r="Q138" t="str">
        <f t="shared" si="14"/>
        <v>film &amp; video</v>
      </c>
      <c r="R138"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5" t="e">
        <f t="shared" si="13"/>
        <v>#DIV/0!</v>
      </c>
      <c r="Q139" t="str">
        <f t="shared" si="14"/>
        <v>film &amp; video</v>
      </c>
      <c r="R139"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5">
        <f t="shared" si="13"/>
        <v>81.241379310344826</v>
      </c>
      <c r="Q140" t="str">
        <f t="shared" si="14"/>
        <v>film &amp; video</v>
      </c>
      <c r="R140"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5">
        <f t="shared" si="13"/>
        <v>500</v>
      </c>
      <c r="Q141" t="str">
        <f t="shared" si="14"/>
        <v>film &amp; video</v>
      </c>
      <c r="R141"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5" t="e">
        <f t="shared" si="13"/>
        <v>#DIV/0!</v>
      </c>
      <c r="Q142" t="str">
        <f t="shared" si="14"/>
        <v>film &amp; video</v>
      </c>
      <c r="R142"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5">
        <f t="shared" si="13"/>
        <v>46.178571428571431</v>
      </c>
      <c r="Q143" t="str">
        <f t="shared" si="14"/>
        <v>film &amp; video</v>
      </c>
      <c r="R143"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5">
        <f t="shared" si="13"/>
        <v>10</v>
      </c>
      <c r="Q144" t="str">
        <f t="shared" si="14"/>
        <v>film &amp; video</v>
      </c>
      <c r="R144"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5" t="e">
        <f t="shared" si="13"/>
        <v>#DIV/0!</v>
      </c>
      <c r="Q145" t="str">
        <f t="shared" si="14"/>
        <v>film &amp; video</v>
      </c>
      <c r="R145"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5">
        <f t="shared" si="13"/>
        <v>55.945945945945944</v>
      </c>
      <c r="Q146" t="str">
        <f t="shared" si="14"/>
        <v>film &amp; video</v>
      </c>
      <c r="R146"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5">
        <f t="shared" si="13"/>
        <v>37.555555555555557</v>
      </c>
      <c r="Q147" t="str">
        <f t="shared" si="14"/>
        <v>film &amp; video</v>
      </c>
      <c r="R14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5">
        <f t="shared" si="13"/>
        <v>38.333333333333336</v>
      </c>
      <c r="Q148" t="str">
        <f t="shared" si="14"/>
        <v>film &amp; video</v>
      </c>
      <c r="R148"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5" t="e">
        <f t="shared" si="13"/>
        <v>#DIV/0!</v>
      </c>
      <c r="Q149" t="str">
        <f t="shared" si="14"/>
        <v>film &amp; video</v>
      </c>
      <c r="R149"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5">
        <f t="shared" si="13"/>
        <v>20</v>
      </c>
      <c r="Q150" t="str">
        <f t="shared" si="14"/>
        <v>film &amp; video</v>
      </c>
      <c r="R150"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5">
        <f t="shared" si="13"/>
        <v>15.333333333333334</v>
      </c>
      <c r="Q151" t="str">
        <f t="shared" si="14"/>
        <v>film &amp; video</v>
      </c>
      <c r="R151"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5">
        <f t="shared" si="13"/>
        <v>449.43283582089555</v>
      </c>
      <c r="Q152" t="str">
        <f t="shared" si="14"/>
        <v>film &amp; video</v>
      </c>
      <c r="R152"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5">
        <f t="shared" si="13"/>
        <v>28</v>
      </c>
      <c r="Q153" t="str">
        <f t="shared" si="14"/>
        <v>film &amp; video</v>
      </c>
      <c r="R153"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5">
        <f t="shared" si="13"/>
        <v>15</v>
      </c>
      <c r="Q154" t="str">
        <f t="shared" si="14"/>
        <v>film &amp; video</v>
      </c>
      <c r="R154"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5">
        <f t="shared" si="13"/>
        <v>35.9</v>
      </c>
      <c r="Q155" t="str">
        <f t="shared" si="14"/>
        <v>film &amp; video</v>
      </c>
      <c r="R155"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5">
        <f t="shared" si="13"/>
        <v>13.333333333333334</v>
      </c>
      <c r="Q156" t="str">
        <f t="shared" si="14"/>
        <v>film &amp; video</v>
      </c>
      <c r="R156"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5">
        <f t="shared" si="13"/>
        <v>20.25</v>
      </c>
      <c r="Q157" t="str">
        <f t="shared" si="14"/>
        <v>film &amp; video</v>
      </c>
      <c r="R15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5">
        <f t="shared" si="13"/>
        <v>119</v>
      </c>
      <c r="Q158" t="str">
        <f t="shared" si="14"/>
        <v>film &amp; video</v>
      </c>
      <c r="R158"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5">
        <f t="shared" si="13"/>
        <v>4</v>
      </c>
      <c r="Q159" t="str">
        <f t="shared" si="14"/>
        <v>film &amp; video</v>
      </c>
      <c r="R159"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5" t="e">
        <f t="shared" si="13"/>
        <v>#DIV/0!</v>
      </c>
      <c r="Q160" t="str">
        <f t="shared" si="14"/>
        <v>film &amp; video</v>
      </c>
      <c r="R160"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5">
        <f t="shared" si="13"/>
        <v>10</v>
      </c>
      <c r="Q161" t="str">
        <f t="shared" si="14"/>
        <v>film &amp; video</v>
      </c>
      <c r="R161"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5" t="e">
        <f t="shared" si="13"/>
        <v>#DIV/0!</v>
      </c>
      <c r="Q162" t="str">
        <f t="shared" si="14"/>
        <v>film &amp; video</v>
      </c>
      <c r="R162"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5">
        <f t="shared" si="13"/>
        <v>5</v>
      </c>
      <c r="Q163" t="str">
        <f t="shared" si="14"/>
        <v>film &amp; video</v>
      </c>
      <c r="R163"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5">
        <f t="shared" si="13"/>
        <v>43.5</v>
      </c>
      <c r="Q164" t="str">
        <f t="shared" si="14"/>
        <v>film &amp; video</v>
      </c>
      <c r="R164"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5" t="e">
        <f t="shared" si="13"/>
        <v>#DIV/0!</v>
      </c>
      <c r="Q165" t="str">
        <f t="shared" si="14"/>
        <v>film &amp; video</v>
      </c>
      <c r="R165"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5">
        <f t="shared" si="13"/>
        <v>91.428571428571431</v>
      </c>
      <c r="Q166" t="str">
        <f t="shared" si="14"/>
        <v>film &amp; video</v>
      </c>
      <c r="R166"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5" t="e">
        <f t="shared" si="13"/>
        <v>#DIV/0!</v>
      </c>
      <c r="Q167" t="str">
        <f t="shared" si="14"/>
        <v>film &amp; video</v>
      </c>
      <c r="R16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5">
        <f t="shared" si="13"/>
        <v>3000</v>
      </c>
      <c r="Q168" t="str">
        <f t="shared" si="14"/>
        <v>film &amp; video</v>
      </c>
      <c r="R168"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5">
        <f t="shared" si="13"/>
        <v>5.5</v>
      </c>
      <c r="Q169" t="str">
        <f t="shared" si="14"/>
        <v>film &amp; video</v>
      </c>
      <c r="R169"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5">
        <f t="shared" si="13"/>
        <v>108.33333333333333</v>
      </c>
      <c r="Q170" t="str">
        <f t="shared" si="14"/>
        <v>film &amp; video</v>
      </c>
      <c r="R170"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5">
        <f t="shared" si="13"/>
        <v>56</v>
      </c>
      <c r="Q171" t="str">
        <f t="shared" si="14"/>
        <v>film &amp; video</v>
      </c>
      <c r="R171"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5">
        <f t="shared" si="13"/>
        <v>32.5</v>
      </c>
      <c r="Q172" t="str">
        <f t="shared" si="14"/>
        <v>film &amp; video</v>
      </c>
      <c r="R172"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5">
        <f t="shared" si="13"/>
        <v>1</v>
      </c>
      <c r="Q173" t="str">
        <f t="shared" si="14"/>
        <v>film &amp; video</v>
      </c>
      <c r="R173"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5" t="e">
        <f t="shared" si="13"/>
        <v>#DIV/0!</v>
      </c>
      <c r="Q174" t="str">
        <f t="shared" si="14"/>
        <v>film &amp; video</v>
      </c>
      <c r="R174"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5" t="e">
        <f t="shared" si="13"/>
        <v>#DIV/0!</v>
      </c>
      <c r="Q175" t="str">
        <f t="shared" si="14"/>
        <v>film &amp; video</v>
      </c>
      <c r="R175"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5" t="e">
        <f t="shared" si="13"/>
        <v>#DIV/0!</v>
      </c>
      <c r="Q176" t="str">
        <f t="shared" si="14"/>
        <v>film &amp; video</v>
      </c>
      <c r="R176"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5">
        <f t="shared" si="13"/>
        <v>49.884615384615387</v>
      </c>
      <c r="Q177" t="str">
        <f t="shared" si="14"/>
        <v>film &amp; video</v>
      </c>
      <c r="R17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5" t="e">
        <f t="shared" si="13"/>
        <v>#DIV/0!</v>
      </c>
      <c r="Q178" t="str">
        <f t="shared" si="14"/>
        <v>film &amp; video</v>
      </c>
      <c r="R178"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5">
        <f t="shared" si="13"/>
        <v>25.714285714285715</v>
      </c>
      <c r="Q179" t="str">
        <f t="shared" si="14"/>
        <v>film &amp; video</v>
      </c>
      <c r="R179"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5" t="e">
        <f t="shared" si="13"/>
        <v>#DIV/0!</v>
      </c>
      <c r="Q180" t="str">
        <f t="shared" si="14"/>
        <v>film &amp; video</v>
      </c>
      <c r="R180"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5">
        <f t="shared" si="13"/>
        <v>100</v>
      </c>
      <c r="Q181" t="str">
        <f t="shared" si="14"/>
        <v>film &amp; video</v>
      </c>
      <c r="R181"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5">
        <f t="shared" si="13"/>
        <v>30.846153846153847</v>
      </c>
      <c r="Q182" t="str">
        <f t="shared" si="14"/>
        <v>film &amp; video</v>
      </c>
      <c r="R182"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5">
        <f t="shared" si="13"/>
        <v>180.5</v>
      </c>
      <c r="Q183" t="str">
        <f t="shared" si="14"/>
        <v>film &amp; video</v>
      </c>
      <c r="R183"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5" t="e">
        <f t="shared" si="13"/>
        <v>#DIV/0!</v>
      </c>
      <c r="Q184" t="str">
        <f t="shared" si="14"/>
        <v>film &amp; video</v>
      </c>
      <c r="R184"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5">
        <f t="shared" si="13"/>
        <v>373.5</v>
      </c>
      <c r="Q185" t="str">
        <f t="shared" si="14"/>
        <v>film &amp; video</v>
      </c>
      <c r="R185"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5">
        <f t="shared" si="13"/>
        <v>25.5</v>
      </c>
      <c r="Q186" t="str">
        <f t="shared" si="14"/>
        <v>film &amp; video</v>
      </c>
      <c r="R186"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5">
        <f t="shared" si="13"/>
        <v>220</v>
      </c>
      <c r="Q187" t="str">
        <f t="shared" si="14"/>
        <v>film &amp; video</v>
      </c>
      <c r="R18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5" t="e">
        <f t="shared" si="13"/>
        <v>#DIV/0!</v>
      </c>
      <c r="Q188" t="str">
        <f t="shared" si="14"/>
        <v>film &amp; video</v>
      </c>
      <c r="R188"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5">
        <f t="shared" si="13"/>
        <v>160</v>
      </c>
      <c r="Q189" t="str">
        <f t="shared" si="14"/>
        <v>film &amp; video</v>
      </c>
      <c r="R189"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5" t="e">
        <f t="shared" si="13"/>
        <v>#DIV/0!</v>
      </c>
      <c r="Q190" t="str">
        <f t="shared" si="14"/>
        <v>film &amp; video</v>
      </c>
      <c r="R190"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5">
        <f t="shared" si="13"/>
        <v>69</v>
      </c>
      <c r="Q191" t="str">
        <f t="shared" si="14"/>
        <v>film &amp; video</v>
      </c>
      <c r="R191"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5">
        <f t="shared" si="13"/>
        <v>50</v>
      </c>
      <c r="Q192" t="str">
        <f t="shared" si="14"/>
        <v>film &amp; video</v>
      </c>
      <c r="R192"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5">
        <f t="shared" si="13"/>
        <v>83.333333333333329</v>
      </c>
      <c r="Q193" t="str">
        <f t="shared" si="14"/>
        <v>film &amp; video</v>
      </c>
      <c r="R193"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5">
        <f t="shared" si="13"/>
        <v>5.666666666666667</v>
      </c>
      <c r="Q194" t="str">
        <f t="shared" si="14"/>
        <v>film &amp; video</v>
      </c>
      <c r="R194"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5" t="e">
        <f t="shared" ref="P195:P258" si="19">E195/L195</f>
        <v>#DIV/0!</v>
      </c>
      <c r="Q195" t="str">
        <f t="shared" ref="Q195:Q258" si="20">LEFT(N195,FIND("/",N195)-1)</f>
        <v>film &amp; video</v>
      </c>
      <c r="R195" t="str">
        <f t="shared" ref="R195:R258" si="21">RIGHT(N195,LEN(N195)-SEARCH("/",N195))</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5">
        <f t="shared" si="19"/>
        <v>1</v>
      </c>
      <c r="Q196" t="str">
        <f t="shared" si="20"/>
        <v>film &amp; video</v>
      </c>
      <c r="R196"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5" t="e">
        <f t="shared" si="19"/>
        <v>#DIV/0!</v>
      </c>
      <c r="Q197" t="str">
        <f t="shared" si="20"/>
        <v>film &amp; video</v>
      </c>
      <c r="R19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5">
        <f t="shared" si="19"/>
        <v>77.10526315789474</v>
      </c>
      <c r="Q198" t="str">
        <f t="shared" si="20"/>
        <v>film &amp; video</v>
      </c>
      <c r="R198"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5">
        <f t="shared" si="19"/>
        <v>32.75</v>
      </c>
      <c r="Q199" t="str">
        <f t="shared" si="20"/>
        <v>film &amp; video</v>
      </c>
      <c r="R199"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5">
        <f t="shared" si="19"/>
        <v>46.5</v>
      </c>
      <c r="Q200" t="str">
        <f t="shared" si="20"/>
        <v>film &amp; video</v>
      </c>
      <c r="R200"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5" t="e">
        <f t="shared" si="19"/>
        <v>#DIV/0!</v>
      </c>
      <c r="Q201" t="str">
        <f t="shared" si="20"/>
        <v>film &amp; video</v>
      </c>
      <c r="R201"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5">
        <f t="shared" si="19"/>
        <v>87.308333333333337</v>
      </c>
      <c r="Q202" t="str">
        <f t="shared" si="20"/>
        <v>film &amp; video</v>
      </c>
      <c r="R202"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5">
        <f t="shared" si="19"/>
        <v>54.285714285714285</v>
      </c>
      <c r="Q203" t="str">
        <f t="shared" si="20"/>
        <v>film &amp; video</v>
      </c>
      <c r="R203"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5" t="e">
        <f t="shared" si="19"/>
        <v>#DIV/0!</v>
      </c>
      <c r="Q204" t="str">
        <f t="shared" si="20"/>
        <v>film &amp; video</v>
      </c>
      <c r="R204"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5">
        <f t="shared" si="19"/>
        <v>93.25</v>
      </c>
      <c r="Q205" t="str">
        <f t="shared" si="20"/>
        <v>film &amp; video</v>
      </c>
      <c r="R205"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5">
        <f t="shared" si="19"/>
        <v>117.68368136117556</v>
      </c>
      <c r="Q206" t="str">
        <f t="shared" si="20"/>
        <v>film &amp; video</v>
      </c>
      <c r="R206"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5">
        <f t="shared" si="19"/>
        <v>76.470588235294116</v>
      </c>
      <c r="Q207" t="str">
        <f t="shared" si="20"/>
        <v>film &amp; video</v>
      </c>
      <c r="R20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5" t="e">
        <f t="shared" si="19"/>
        <v>#DIV/0!</v>
      </c>
      <c r="Q208" t="str">
        <f t="shared" si="20"/>
        <v>film &amp; video</v>
      </c>
      <c r="R208"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5">
        <f t="shared" si="19"/>
        <v>163.84615384615384</v>
      </c>
      <c r="Q209" t="str">
        <f t="shared" si="20"/>
        <v>film &amp; video</v>
      </c>
      <c r="R209"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5" t="e">
        <f t="shared" si="19"/>
        <v>#DIV/0!</v>
      </c>
      <c r="Q210" t="str">
        <f t="shared" si="20"/>
        <v>film &amp; video</v>
      </c>
      <c r="R210"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5" t="e">
        <f t="shared" si="19"/>
        <v>#DIV/0!</v>
      </c>
      <c r="Q211" t="str">
        <f t="shared" si="20"/>
        <v>film &amp; video</v>
      </c>
      <c r="R211"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5">
        <f t="shared" si="19"/>
        <v>91.818181818181813</v>
      </c>
      <c r="Q212" t="str">
        <f t="shared" si="20"/>
        <v>film &amp; video</v>
      </c>
      <c r="R212"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5">
        <f t="shared" si="19"/>
        <v>185.83333333333334</v>
      </c>
      <c r="Q213" t="str">
        <f t="shared" si="20"/>
        <v>film &amp; video</v>
      </c>
      <c r="R213"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5">
        <f t="shared" si="19"/>
        <v>1</v>
      </c>
      <c r="Q214" t="str">
        <f t="shared" si="20"/>
        <v>film &amp; video</v>
      </c>
      <c r="R214"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5">
        <f t="shared" si="19"/>
        <v>20</v>
      </c>
      <c r="Q215" t="str">
        <f t="shared" si="20"/>
        <v>film &amp; video</v>
      </c>
      <c r="R215"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5">
        <f t="shared" si="19"/>
        <v>1</v>
      </c>
      <c r="Q216" t="str">
        <f t="shared" si="20"/>
        <v>film &amp; video</v>
      </c>
      <c r="R216"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5">
        <f t="shared" si="19"/>
        <v>10</v>
      </c>
      <c r="Q217" t="str">
        <f t="shared" si="20"/>
        <v>film &amp; video</v>
      </c>
      <c r="R21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5">
        <f t="shared" si="19"/>
        <v>331.53833333333336</v>
      </c>
      <c r="Q218" t="str">
        <f t="shared" si="20"/>
        <v>film &amp; video</v>
      </c>
      <c r="R218"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5">
        <f t="shared" si="19"/>
        <v>314.28947368421052</v>
      </c>
      <c r="Q219" t="str">
        <f t="shared" si="20"/>
        <v>film &amp; video</v>
      </c>
      <c r="R219"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5">
        <f t="shared" si="19"/>
        <v>100</v>
      </c>
      <c r="Q220" t="str">
        <f t="shared" si="20"/>
        <v>film &amp; video</v>
      </c>
      <c r="R220"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5">
        <f t="shared" si="19"/>
        <v>115.98684210526316</v>
      </c>
      <c r="Q221" t="str">
        <f t="shared" si="20"/>
        <v>film &amp; video</v>
      </c>
      <c r="R221"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5">
        <f t="shared" si="19"/>
        <v>120</v>
      </c>
      <c r="Q222" t="str">
        <f t="shared" si="20"/>
        <v>film &amp; video</v>
      </c>
      <c r="R222"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5" t="e">
        <f t="shared" si="19"/>
        <v>#DIV/0!</v>
      </c>
      <c r="Q223" t="str">
        <f t="shared" si="20"/>
        <v>film &amp; video</v>
      </c>
      <c r="R223"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5">
        <f t="shared" si="19"/>
        <v>65</v>
      </c>
      <c r="Q224" t="str">
        <f t="shared" si="20"/>
        <v>film &amp; video</v>
      </c>
      <c r="R224"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5" t="e">
        <f t="shared" si="19"/>
        <v>#DIV/0!</v>
      </c>
      <c r="Q225" t="str">
        <f t="shared" si="20"/>
        <v>film &amp; video</v>
      </c>
      <c r="R225"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5" t="e">
        <f t="shared" si="19"/>
        <v>#DIV/0!</v>
      </c>
      <c r="Q226" t="str">
        <f t="shared" si="20"/>
        <v>film &amp; video</v>
      </c>
      <c r="R226"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5" t="e">
        <f t="shared" si="19"/>
        <v>#DIV/0!</v>
      </c>
      <c r="Q227" t="str">
        <f t="shared" si="20"/>
        <v>film &amp; video</v>
      </c>
      <c r="R22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5">
        <f t="shared" si="19"/>
        <v>125</v>
      </c>
      <c r="Q228" t="str">
        <f t="shared" si="20"/>
        <v>film &amp; video</v>
      </c>
      <c r="R228"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5" t="e">
        <f t="shared" si="19"/>
        <v>#DIV/0!</v>
      </c>
      <c r="Q229" t="str">
        <f t="shared" si="20"/>
        <v>film &amp; video</v>
      </c>
      <c r="R229"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5" t="e">
        <f t="shared" si="19"/>
        <v>#DIV/0!</v>
      </c>
      <c r="Q230" t="str">
        <f t="shared" si="20"/>
        <v>film &amp; video</v>
      </c>
      <c r="R230"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5" t="e">
        <f t="shared" si="19"/>
        <v>#DIV/0!</v>
      </c>
      <c r="Q231" t="str">
        <f t="shared" si="20"/>
        <v>film &amp; video</v>
      </c>
      <c r="R231"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5">
        <f t="shared" si="19"/>
        <v>30</v>
      </c>
      <c r="Q232" t="str">
        <f t="shared" si="20"/>
        <v>film &amp; video</v>
      </c>
      <c r="R232"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5" t="e">
        <f t="shared" si="19"/>
        <v>#DIV/0!</v>
      </c>
      <c r="Q233" t="str">
        <f t="shared" si="20"/>
        <v>film &amp; video</v>
      </c>
      <c r="R233"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5">
        <f t="shared" si="19"/>
        <v>15.714285714285714</v>
      </c>
      <c r="Q234" t="str">
        <f t="shared" si="20"/>
        <v>film &amp; video</v>
      </c>
      <c r="R234"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5" t="e">
        <f t="shared" si="19"/>
        <v>#DIV/0!</v>
      </c>
      <c r="Q235" t="str">
        <f t="shared" si="20"/>
        <v>film &amp; video</v>
      </c>
      <c r="R235"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5">
        <f t="shared" si="19"/>
        <v>80.2</v>
      </c>
      <c r="Q236" t="str">
        <f t="shared" si="20"/>
        <v>film &amp; video</v>
      </c>
      <c r="R236"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5" t="e">
        <f t="shared" si="19"/>
        <v>#DIV/0!</v>
      </c>
      <c r="Q237" t="str">
        <f t="shared" si="20"/>
        <v>film &amp; video</v>
      </c>
      <c r="R23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5" t="e">
        <f t="shared" si="19"/>
        <v>#DIV/0!</v>
      </c>
      <c r="Q238" t="str">
        <f t="shared" si="20"/>
        <v>film &amp; video</v>
      </c>
      <c r="R238"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5">
        <f t="shared" si="19"/>
        <v>50</v>
      </c>
      <c r="Q239" t="str">
        <f t="shared" si="20"/>
        <v>film &amp; video</v>
      </c>
      <c r="R239"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5" t="e">
        <f t="shared" si="19"/>
        <v>#DIV/0!</v>
      </c>
      <c r="Q240" t="str">
        <f t="shared" si="20"/>
        <v>film &amp; video</v>
      </c>
      <c r="R240"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5">
        <f t="shared" si="19"/>
        <v>50</v>
      </c>
      <c r="Q241" t="str">
        <f t="shared" si="20"/>
        <v>film &amp; video</v>
      </c>
      <c r="R241"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5">
        <f t="shared" si="19"/>
        <v>117.84759124087591</v>
      </c>
      <c r="Q242" t="str">
        <f t="shared" si="20"/>
        <v>film &amp; video</v>
      </c>
      <c r="R242"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5">
        <f t="shared" si="19"/>
        <v>109.04255319148936</v>
      </c>
      <c r="Q243" t="str">
        <f t="shared" si="20"/>
        <v>film &amp; video</v>
      </c>
      <c r="R243"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5">
        <f t="shared" si="19"/>
        <v>73.019801980198025</v>
      </c>
      <c r="Q244" t="str">
        <f t="shared" si="20"/>
        <v>film &amp; video</v>
      </c>
      <c r="R244"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5">
        <f t="shared" si="19"/>
        <v>78.195121951219505</v>
      </c>
      <c r="Q245" t="str">
        <f t="shared" si="20"/>
        <v>film &amp; video</v>
      </c>
      <c r="R245"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5">
        <f t="shared" si="19"/>
        <v>47.398809523809526</v>
      </c>
      <c r="Q246" t="str">
        <f t="shared" si="20"/>
        <v>film &amp; video</v>
      </c>
      <c r="R246"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5">
        <f t="shared" si="19"/>
        <v>54.020833333333336</v>
      </c>
      <c r="Q247" t="str">
        <f t="shared" si="20"/>
        <v>film &amp; video</v>
      </c>
      <c r="R24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5">
        <f t="shared" si="19"/>
        <v>68.488789237668158</v>
      </c>
      <c r="Q248" t="str">
        <f t="shared" si="20"/>
        <v>film &amp; video</v>
      </c>
      <c r="R248"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5">
        <f t="shared" si="19"/>
        <v>108.14516129032258</v>
      </c>
      <c r="Q249" t="str">
        <f t="shared" si="20"/>
        <v>film &amp; video</v>
      </c>
      <c r="R249"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5">
        <f t="shared" si="19"/>
        <v>589.95205479452056</v>
      </c>
      <c r="Q250" t="str">
        <f t="shared" si="20"/>
        <v>film &amp; video</v>
      </c>
      <c r="R250"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5">
        <f t="shared" si="19"/>
        <v>48.051063829787232</v>
      </c>
      <c r="Q251" t="str">
        <f t="shared" si="20"/>
        <v>film &amp; video</v>
      </c>
      <c r="R251"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5">
        <f t="shared" si="19"/>
        <v>72.482837528604122</v>
      </c>
      <c r="Q252" t="str">
        <f t="shared" si="20"/>
        <v>film &amp; video</v>
      </c>
      <c r="R252"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5">
        <f t="shared" si="19"/>
        <v>57.077922077922075</v>
      </c>
      <c r="Q253" t="str">
        <f t="shared" si="20"/>
        <v>film &amp; video</v>
      </c>
      <c r="R253"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5">
        <f t="shared" si="19"/>
        <v>85.444444444444443</v>
      </c>
      <c r="Q254" t="str">
        <f t="shared" si="20"/>
        <v>film &amp; video</v>
      </c>
      <c r="R254"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5">
        <f t="shared" si="19"/>
        <v>215.85714285714286</v>
      </c>
      <c r="Q255" t="str">
        <f t="shared" si="20"/>
        <v>film &amp; video</v>
      </c>
      <c r="R255"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5">
        <f t="shared" si="19"/>
        <v>89.38643312101911</v>
      </c>
      <c r="Q256" t="str">
        <f t="shared" si="20"/>
        <v>film &amp; video</v>
      </c>
      <c r="R256"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5">
        <f t="shared" si="19"/>
        <v>45.418404255319146</v>
      </c>
      <c r="Q257" t="str">
        <f t="shared" si="20"/>
        <v>film &amp; video</v>
      </c>
      <c r="R25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5">
        <f t="shared" si="19"/>
        <v>65.756363636363631</v>
      </c>
      <c r="Q258" t="str">
        <f t="shared" si="20"/>
        <v>film &amp; video</v>
      </c>
      <c r="R258"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5">
        <f t="shared" ref="P259:P322" si="25">E259/L259</f>
        <v>66.70405357142856</v>
      </c>
      <c r="Q259" t="str">
        <f t="shared" ref="Q259:Q322" si="26">LEFT(N259,FIND("/",N259)-1)</f>
        <v>film &amp; video</v>
      </c>
      <c r="R259" t="str">
        <f t="shared" ref="R259:R322" si="27">RIGHT(N259,LEN(N259)-SEARCH("/",N259))</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5">
        <f t="shared" si="25"/>
        <v>83.345930232558146</v>
      </c>
      <c r="Q260" t="str">
        <f t="shared" si="26"/>
        <v>film &amp; video</v>
      </c>
      <c r="R260"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5">
        <f t="shared" si="25"/>
        <v>105.04609341825902</v>
      </c>
      <c r="Q261" t="str">
        <f t="shared" si="26"/>
        <v>film &amp; video</v>
      </c>
      <c r="R261"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5">
        <f t="shared" si="25"/>
        <v>120.90909090909091</v>
      </c>
      <c r="Q262" t="str">
        <f t="shared" si="26"/>
        <v>film &amp; video</v>
      </c>
      <c r="R262"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5">
        <f t="shared" si="25"/>
        <v>97.63636363636364</v>
      </c>
      <c r="Q263" t="str">
        <f t="shared" si="26"/>
        <v>film &amp; video</v>
      </c>
      <c r="R263"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5">
        <f t="shared" si="25"/>
        <v>41.379310344827587</v>
      </c>
      <c r="Q264" t="str">
        <f t="shared" si="26"/>
        <v>film &amp; video</v>
      </c>
      <c r="R264"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5">
        <f t="shared" si="25"/>
        <v>30.654485981308412</v>
      </c>
      <c r="Q265" t="str">
        <f t="shared" si="26"/>
        <v>film &amp; video</v>
      </c>
      <c r="R265"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5">
        <f t="shared" si="25"/>
        <v>64.945054945054949</v>
      </c>
      <c r="Q266" t="str">
        <f t="shared" si="26"/>
        <v>film &amp; video</v>
      </c>
      <c r="R266"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5">
        <f t="shared" si="25"/>
        <v>95.775862068965523</v>
      </c>
      <c r="Q267" t="str">
        <f t="shared" si="26"/>
        <v>film &amp; video</v>
      </c>
      <c r="R26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5">
        <f t="shared" si="25"/>
        <v>40.416666666666664</v>
      </c>
      <c r="Q268" t="str">
        <f t="shared" si="26"/>
        <v>film &amp; video</v>
      </c>
      <c r="R268"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5">
        <f t="shared" si="25"/>
        <v>78.578424242424248</v>
      </c>
      <c r="Q269" t="str">
        <f t="shared" si="26"/>
        <v>film &amp; video</v>
      </c>
      <c r="R269"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5">
        <f t="shared" si="25"/>
        <v>50.18018018018018</v>
      </c>
      <c r="Q270" t="str">
        <f t="shared" si="26"/>
        <v>film &amp; video</v>
      </c>
      <c r="R270"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5">
        <f t="shared" si="25"/>
        <v>92.251735588972423</v>
      </c>
      <c r="Q271" t="str">
        <f t="shared" si="26"/>
        <v>film &amp; video</v>
      </c>
      <c r="R271"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5">
        <f t="shared" si="25"/>
        <v>57.540983606557376</v>
      </c>
      <c r="Q272" t="str">
        <f t="shared" si="26"/>
        <v>film &amp; video</v>
      </c>
      <c r="R272"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5">
        <f t="shared" si="25"/>
        <v>109.42160278745645</v>
      </c>
      <c r="Q273" t="str">
        <f t="shared" si="26"/>
        <v>film &amp; video</v>
      </c>
      <c r="R273"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5">
        <f t="shared" si="25"/>
        <v>81.892461538461546</v>
      </c>
      <c r="Q274" t="str">
        <f t="shared" si="26"/>
        <v>film &amp; video</v>
      </c>
      <c r="R274"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5">
        <f t="shared" si="25"/>
        <v>45.667711864406776</v>
      </c>
      <c r="Q275" t="str">
        <f t="shared" si="26"/>
        <v>film &amp; video</v>
      </c>
      <c r="R275"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5">
        <f t="shared" si="25"/>
        <v>55.221238938053098</v>
      </c>
      <c r="Q276" t="str">
        <f t="shared" si="26"/>
        <v>film &amp; video</v>
      </c>
      <c r="R276"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5">
        <f t="shared" si="25"/>
        <v>65.298192771084331</v>
      </c>
      <c r="Q277" t="str">
        <f t="shared" si="26"/>
        <v>film &amp; video</v>
      </c>
      <c r="R27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5">
        <f t="shared" si="25"/>
        <v>95.225806451612897</v>
      </c>
      <c r="Q278" t="str">
        <f t="shared" si="26"/>
        <v>film &amp; video</v>
      </c>
      <c r="R278"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5">
        <f t="shared" si="25"/>
        <v>75.444794952681391</v>
      </c>
      <c r="Q279" t="str">
        <f t="shared" si="26"/>
        <v>film &amp; video</v>
      </c>
      <c r="R279"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5">
        <f t="shared" si="25"/>
        <v>97.816867469879512</v>
      </c>
      <c r="Q280" t="str">
        <f t="shared" si="26"/>
        <v>film &amp; video</v>
      </c>
      <c r="R280"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5">
        <f t="shared" si="25"/>
        <v>87.685606557377056</v>
      </c>
      <c r="Q281" t="str">
        <f t="shared" si="26"/>
        <v>film &amp; video</v>
      </c>
      <c r="R281"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5">
        <f t="shared" si="25"/>
        <v>54.748948106591868</v>
      </c>
      <c r="Q282" t="str">
        <f t="shared" si="26"/>
        <v>film &amp; video</v>
      </c>
      <c r="R282"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5">
        <f t="shared" si="25"/>
        <v>83.953417721518989</v>
      </c>
      <c r="Q283" t="str">
        <f t="shared" si="26"/>
        <v>film &amp; video</v>
      </c>
      <c r="R283"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5">
        <f t="shared" si="25"/>
        <v>254.38547486033519</v>
      </c>
      <c r="Q284" t="str">
        <f t="shared" si="26"/>
        <v>film &amp; video</v>
      </c>
      <c r="R284"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5">
        <f t="shared" si="25"/>
        <v>101.8269801980198</v>
      </c>
      <c r="Q285" t="str">
        <f t="shared" si="26"/>
        <v>film &amp; video</v>
      </c>
      <c r="R285"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5">
        <f t="shared" si="25"/>
        <v>55.066394736842106</v>
      </c>
      <c r="Q286" t="str">
        <f t="shared" si="26"/>
        <v>film &amp; video</v>
      </c>
      <c r="R286"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5">
        <f t="shared" si="25"/>
        <v>56.901438721136763</v>
      </c>
      <c r="Q287" t="str">
        <f t="shared" si="26"/>
        <v>film &amp; video</v>
      </c>
      <c r="R28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5">
        <f t="shared" si="25"/>
        <v>121.28148148148148</v>
      </c>
      <c r="Q288" t="str">
        <f t="shared" si="26"/>
        <v>film &amp; video</v>
      </c>
      <c r="R288"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5">
        <f t="shared" si="25"/>
        <v>91.189655172413794</v>
      </c>
      <c r="Q289" t="str">
        <f t="shared" si="26"/>
        <v>film &amp; video</v>
      </c>
      <c r="R289"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5">
        <f t="shared" si="25"/>
        <v>115.44812080536913</v>
      </c>
      <c r="Q290" t="str">
        <f t="shared" si="26"/>
        <v>film &amp; video</v>
      </c>
      <c r="R290"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5">
        <f t="shared" si="25"/>
        <v>67.771551724137936</v>
      </c>
      <c r="Q291" t="str">
        <f t="shared" si="26"/>
        <v>film &amp; video</v>
      </c>
      <c r="R291"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5">
        <f t="shared" si="25"/>
        <v>28.576190476190476</v>
      </c>
      <c r="Q292" t="str">
        <f t="shared" si="26"/>
        <v>film &amp; video</v>
      </c>
      <c r="R292"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5">
        <f t="shared" si="25"/>
        <v>46.8828125</v>
      </c>
      <c r="Q293" t="str">
        <f t="shared" si="26"/>
        <v>film &amp; video</v>
      </c>
      <c r="R293"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5">
        <f t="shared" si="25"/>
        <v>154.42231237322514</v>
      </c>
      <c r="Q294" t="str">
        <f t="shared" si="26"/>
        <v>film &amp; video</v>
      </c>
      <c r="R294"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5">
        <f t="shared" si="25"/>
        <v>201.22137404580153</v>
      </c>
      <c r="Q295" t="str">
        <f t="shared" si="26"/>
        <v>film &amp; video</v>
      </c>
      <c r="R295"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5">
        <f t="shared" si="25"/>
        <v>100</v>
      </c>
      <c r="Q296" t="str">
        <f t="shared" si="26"/>
        <v>film &amp; video</v>
      </c>
      <c r="R296"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5">
        <f t="shared" si="25"/>
        <v>100.08204511278196</v>
      </c>
      <c r="Q297" t="str">
        <f t="shared" si="26"/>
        <v>film &amp; video</v>
      </c>
      <c r="R29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5">
        <f t="shared" si="25"/>
        <v>230.08953488372092</v>
      </c>
      <c r="Q298" t="str">
        <f t="shared" si="26"/>
        <v>film &amp; video</v>
      </c>
      <c r="R298"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5">
        <f t="shared" si="25"/>
        <v>141.74647887323943</v>
      </c>
      <c r="Q299" t="str">
        <f t="shared" si="26"/>
        <v>film &amp; video</v>
      </c>
      <c r="R299"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5">
        <f t="shared" si="25"/>
        <v>56.344351395730705</v>
      </c>
      <c r="Q300" t="str">
        <f t="shared" si="26"/>
        <v>film &amp; video</v>
      </c>
      <c r="R300"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5">
        <f t="shared" si="25"/>
        <v>73.341188524590166</v>
      </c>
      <c r="Q301" t="str">
        <f t="shared" si="26"/>
        <v>film &amp; video</v>
      </c>
      <c r="R301"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5">
        <f t="shared" si="25"/>
        <v>85.337785234899329</v>
      </c>
      <c r="Q302" t="str">
        <f t="shared" si="26"/>
        <v>film &amp; video</v>
      </c>
      <c r="R302"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5">
        <f t="shared" si="25"/>
        <v>61.496215139442228</v>
      </c>
      <c r="Q303" t="str">
        <f t="shared" si="26"/>
        <v>film &amp; video</v>
      </c>
      <c r="R303"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5">
        <f t="shared" si="25"/>
        <v>93.018518518518519</v>
      </c>
      <c r="Q304" t="str">
        <f t="shared" si="26"/>
        <v>film &amp; video</v>
      </c>
      <c r="R304"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5">
        <f t="shared" si="25"/>
        <v>50.292682926829265</v>
      </c>
      <c r="Q305" t="str">
        <f t="shared" si="26"/>
        <v>film &amp; video</v>
      </c>
      <c r="R305"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5">
        <f t="shared" si="25"/>
        <v>106.43243243243244</v>
      </c>
      <c r="Q306" t="str">
        <f t="shared" si="26"/>
        <v>film &amp; video</v>
      </c>
      <c r="R306"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5">
        <f t="shared" si="25"/>
        <v>51.719576719576722</v>
      </c>
      <c r="Q307" t="str">
        <f t="shared" si="26"/>
        <v>film &amp; video</v>
      </c>
      <c r="R30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5">
        <f t="shared" si="25"/>
        <v>36.612499999999997</v>
      </c>
      <c r="Q308" t="str">
        <f t="shared" si="26"/>
        <v>film &amp; video</v>
      </c>
      <c r="R308"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5">
        <f t="shared" si="25"/>
        <v>42.517361111111114</v>
      </c>
      <c r="Q309" t="str">
        <f t="shared" si="26"/>
        <v>film &amp; video</v>
      </c>
      <c r="R309"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5">
        <f t="shared" si="25"/>
        <v>62.712871287128714</v>
      </c>
      <c r="Q310" t="str">
        <f t="shared" si="26"/>
        <v>film &amp; video</v>
      </c>
      <c r="R310"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5">
        <f t="shared" si="25"/>
        <v>89.957983193277315</v>
      </c>
      <c r="Q311" t="str">
        <f t="shared" si="26"/>
        <v>film &amp; video</v>
      </c>
      <c r="R311"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5">
        <f t="shared" si="25"/>
        <v>28.924722222222222</v>
      </c>
      <c r="Q312" t="str">
        <f t="shared" si="26"/>
        <v>film &amp; video</v>
      </c>
      <c r="R312"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5">
        <f t="shared" si="25"/>
        <v>138.8022</v>
      </c>
      <c r="Q313" t="str">
        <f t="shared" si="26"/>
        <v>film &amp; video</v>
      </c>
      <c r="R313"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5">
        <f t="shared" si="25"/>
        <v>61.301369863013697</v>
      </c>
      <c r="Q314" t="str">
        <f t="shared" si="26"/>
        <v>film &amp; video</v>
      </c>
      <c r="R314"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5">
        <f t="shared" si="25"/>
        <v>80.202702702702709</v>
      </c>
      <c r="Q315" t="str">
        <f t="shared" si="26"/>
        <v>film &amp; video</v>
      </c>
      <c r="R315"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5">
        <f t="shared" si="25"/>
        <v>32.095833333333331</v>
      </c>
      <c r="Q316" t="str">
        <f t="shared" si="26"/>
        <v>film &amp; video</v>
      </c>
      <c r="R316"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5">
        <f t="shared" si="25"/>
        <v>200.88888888888889</v>
      </c>
      <c r="Q317" t="str">
        <f t="shared" si="26"/>
        <v>film &amp; video</v>
      </c>
      <c r="R31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5">
        <f t="shared" si="25"/>
        <v>108.01265822784811</v>
      </c>
      <c r="Q318" t="str">
        <f t="shared" si="26"/>
        <v>film &amp; video</v>
      </c>
      <c r="R318"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5">
        <f t="shared" si="25"/>
        <v>95.699367088607602</v>
      </c>
      <c r="Q319" t="str">
        <f t="shared" si="26"/>
        <v>film &amp; video</v>
      </c>
      <c r="R319"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5">
        <f t="shared" si="25"/>
        <v>49.880281690140848</v>
      </c>
      <c r="Q320" t="str">
        <f t="shared" si="26"/>
        <v>film &amp; video</v>
      </c>
      <c r="R320"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5">
        <f t="shared" si="25"/>
        <v>110.47058823529412</v>
      </c>
      <c r="Q321" t="str">
        <f t="shared" si="26"/>
        <v>film &amp; video</v>
      </c>
      <c r="R321"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5">
        <f t="shared" si="25"/>
        <v>134.91139240506328</v>
      </c>
      <c r="Q322" t="str">
        <f t="shared" si="26"/>
        <v>film &amp; video</v>
      </c>
      <c r="R322"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5">
        <f t="shared" ref="P323:P386" si="31">E323/L323</f>
        <v>106.62314540059347</v>
      </c>
      <c r="Q323" t="str">
        <f t="shared" ref="Q323:Q386" si="32">LEFT(N323,FIND("/",N323)-1)</f>
        <v>film &amp; video</v>
      </c>
      <c r="R323" t="str">
        <f t="shared" ref="R323:R386" si="33">RIGHT(N323,LEN(N323)-SEARCH("/",N323))</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5">
        <f t="shared" si="31"/>
        <v>145.04301075268816</v>
      </c>
      <c r="Q324" t="str">
        <f t="shared" si="32"/>
        <v>film &amp; video</v>
      </c>
      <c r="R324"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5">
        <f t="shared" si="31"/>
        <v>114.58620689655173</v>
      </c>
      <c r="Q325" t="str">
        <f t="shared" si="32"/>
        <v>film &amp; video</v>
      </c>
      <c r="R325"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5">
        <f t="shared" si="31"/>
        <v>105.3170731707317</v>
      </c>
      <c r="Q326" t="str">
        <f t="shared" si="32"/>
        <v>film &amp; video</v>
      </c>
      <c r="R326"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5">
        <f t="shared" si="31"/>
        <v>70.921195652173907</v>
      </c>
      <c r="Q327" t="str">
        <f t="shared" si="32"/>
        <v>film &amp; video</v>
      </c>
      <c r="R32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5">
        <f t="shared" si="31"/>
        <v>147.17167680278018</v>
      </c>
      <c r="Q328" t="str">
        <f t="shared" si="32"/>
        <v>film &amp; video</v>
      </c>
      <c r="R328"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5">
        <f t="shared" si="31"/>
        <v>160.47058823529412</v>
      </c>
      <c r="Q329" t="str">
        <f t="shared" si="32"/>
        <v>film &amp; video</v>
      </c>
      <c r="R329"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5">
        <f t="shared" si="31"/>
        <v>156.04578313253012</v>
      </c>
      <c r="Q330" t="str">
        <f t="shared" si="32"/>
        <v>film &amp; video</v>
      </c>
      <c r="R330"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5">
        <f t="shared" si="31"/>
        <v>63.17365269461078</v>
      </c>
      <c r="Q331" t="str">
        <f t="shared" si="32"/>
        <v>film &amp; video</v>
      </c>
      <c r="R331"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5">
        <f t="shared" si="31"/>
        <v>104.82352941176471</v>
      </c>
      <c r="Q332" t="str">
        <f t="shared" si="32"/>
        <v>film &amp; video</v>
      </c>
      <c r="R332"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5">
        <f t="shared" si="31"/>
        <v>97.356164383561648</v>
      </c>
      <c r="Q333" t="str">
        <f t="shared" si="32"/>
        <v>film &amp; video</v>
      </c>
      <c r="R333"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5">
        <f t="shared" si="31"/>
        <v>203.63063063063063</v>
      </c>
      <c r="Q334" t="str">
        <f t="shared" si="32"/>
        <v>film &amp; video</v>
      </c>
      <c r="R334"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5">
        <f t="shared" si="31"/>
        <v>188.31203007518798</v>
      </c>
      <c r="Q335" t="str">
        <f t="shared" si="32"/>
        <v>film &amp; video</v>
      </c>
      <c r="R335"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5">
        <f t="shared" si="31"/>
        <v>146.65217391304347</v>
      </c>
      <c r="Q336" t="str">
        <f t="shared" si="32"/>
        <v>film &amp; video</v>
      </c>
      <c r="R336"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5">
        <f t="shared" si="31"/>
        <v>109.1875</v>
      </c>
      <c r="Q337" t="str">
        <f t="shared" si="32"/>
        <v>film &amp; video</v>
      </c>
      <c r="R33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5">
        <f t="shared" si="31"/>
        <v>59.249046653144013</v>
      </c>
      <c r="Q338" t="str">
        <f t="shared" si="32"/>
        <v>film &amp; video</v>
      </c>
      <c r="R338"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5">
        <f t="shared" si="31"/>
        <v>97.904838709677421</v>
      </c>
      <c r="Q339" t="str">
        <f t="shared" si="32"/>
        <v>film &amp; video</v>
      </c>
      <c r="R339"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5">
        <f t="shared" si="31"/>
        <v>70.000169491525426</v>
      </c>
      <c r="Q340" t="str">
        <f t="shared" si="32"/>
        <v>film &amp; video</v>
      </c>
      <c r="R340"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5">
        <f t="shared" si="31"/>
        <v>72.865168539325836</v>
      </c>
      <c r="Q341" t="str">
        <f t="shared" si="32"/>
        <v>film &amp; video</v>
      </c>
      <c r="R341"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5">
        <f t="shared" si="31"/>
        <v>146.34782608695653</v>
      </c>
      <c r="Q342" t="str">
        <f t="shared" si="32"/>
        <v>film &amp; video</v>
      </c>
      <c r="R342"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5">
        <f t="shared" si="31"/>
        <v>67.909090909090907</v>
      </c>
      <c r="Q343" t="str">
        <f t="shared" si="32"/>
        <v>film &amp; video</v>
      </c>
      <c r="R343"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5">
        <f t="shared" si="31"/>
        <v>169.85083076923075</v>
      </c>
      <c r="Q344" t="str">
        <f t="shared" si="32"/>
        <v>film &amp; video</v>
      </c>
      <c r="R344"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5">
        <f t="shared" si="31"/>
        <v>58.413339694656486</v>
      </c>
      <c r="Q345" t="str">
        <f t="shared" si="32"/>
        <v>film &amp; video</v>
      </c>
      <c r="R345"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5">
        <f t="shared" si="31"/>
        <v>119.99298245614035</v>
      </c>
      <c r="Q346" t="str">
        <f t="shared" si="32"/>
        <v>film &amp; video</v>
      </c>
      <c r="R346"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5">
        <f t="shared" si="31"/>
        <v>99.860335195530723</v>
      </c>
      <c r="Q347" t="str">
        <f t="shared" si="32"/>
        <v>film &amp; video</v>
      </c>
      <c r="R34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5">
        <f t="shared" si="31"/>
        <v>90.579148936170213</v>
      </c>
      <c r="Q348" t="str">
        <f t="shared" si="32"/>
        <v>film &amp; video</v>
      </c>
      <c r="R348"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5">
        <f t="shared" si="31"/>
        <v>117.77361477572559</v>
      </c>
      <c r="Q349" t="str">
        <f t="shared" si="32"/>
        <v>film &amp; video</v>
      </c>
      <c r="R349"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5">
        <f t="shared" si="31"/>
        <v>86.554621848739501</v>
      </c>
      <c r="Q350" t="str">
        <f t="shared" si="32"/>
        <v>film &amp; video</v>
      </c>
      <c r="R350"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5">
        <f t="shared" si="31"/>
        <v>71.899281437125751</v>
      </c>
      <c r="Q351" t="str">
        <f t="shared" si="32"/>
        <v>film &amp; video</v>
      </c>
      <c r="R351"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5">
        <f t="shared" si="31"/>
        <v>129.81900452488688</v>
      </c>
      <c r="Q352" t="str">
        <f t="shared" si="32"/>
        <v>film &amp; video</v>
      </c>
      <c r="R352"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5">
        <f t="shared" si="31"/>
        <v>44.912863070539416</v>
      </c>
      <c r="Q353" t="str">
        <f t="shared" si="32"/>
        <v>film &amp; video</v>
      </c>
      <c r="R353"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5">
        <f t="shared" si="31"/>
        <v>40.755244755244753</v>
      </c>
      <c r="Q354" t="str">
        <f t="shared" si="32"/>
        <v>film &amp; video</v>
      </c>
      <c r="R354"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5">
        <f t="shared" si="31"/>
        <v>103.52394779771615</v>
      </c>
      <c r="Q355" t="str">
        <f t="shared" si="32"/>
        <v>film &amp; video</v>
      </c>
      <c r="R355"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5">
        <f t="shared" si="31"/>
        <v>125.44827586206897</v>
      </c>
      <c r="Q356" t="str">
        <f t="shared" si="32"/>
        <v>film &amp; video</v>
      </c>
      <c r="R356"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5">
        <f t="shared" si="31"/>
        <v>246.60606060606059</v>
      </c>
      <c r="Q357" t="str">
        <f t="shared" si="32"/>
        <v>film &amp; video</v>
      </c>
      <c r="R35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5">
        <f t="shared" si="31"/>
        <v>79.401340206185566</v>
      </c>
      <c r="Q358" t="str">
        <f t="shared" si="32"/>
        <v>film &amp; video</v>
      </c>
      <c r="R358"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5">
        <f t="shared" si="31"/>
        <v>86.138613861386133</v>
      </c>
      <c r="Q359" t="str">
        <f t="shared" si="32"/>
        <v>film &amp; video</v>
      </c>
      <c r="R359"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5">
        <f t="shared" si="31"/>
        <v>193.04868913857678</v>
      </c>
      <c r="Q360" t="str">
        <f t="shared" si="32"/>
        <v>film &amp; video</v>
      </c>
      <c r="R360"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5">
        <f t="shared" si="31"/>
        <v>84.023178807947019</v>
      </c>
      <c r="Q361" t="str">
        <f t="shared" si="32"/>
        <v>film &amp; video</v>
      </c>
      <c r="R361"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5">
        <f t="shared" si="31"/>
        <v>139.82758620689654</v>
      </c>
      <c r="Q362" t="str">
        <f t="shared" si="32"/>
        <v>film &amp; video</v>
      </c>
      <c r="R362"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5">
        <f t="shared" si="31"/>
        <v>109.82189265536722</v>
      </c>
      <c r="Q363" t="str">
        <f t="shared" si="32"/>
        <v>film &amp; video</v>
      </c>
      <c r="R363"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5">
        <f t="shared" si="31"/>
        <v>139.53488372093022</v>
      </c>
      <c r="Q364" t="str">
        <f t="shared" si="32"/>
        <v>film &amp; video</v>
      </c>
      <c r="R364"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5">
        <f t="shared" si="31"/>
        <v>347.84615384615387</v>
      </c>
      <c r="Q365" t="str">
        <f t="shared" si="32"/>
        <v>film &amp; video</v>
      </c>
      <c r="R365"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5">
        <f t="shared" si="31"/>
        <v>68.24159292035398</v>
      </c>
      <c r="Q366" t="str">
        <f t="shared" si="32"/>
        <v>film &amp; video</v>
      </c>
      <c r="R366"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5">
        <f t="shared" si="31"/>
        <v>239.93846153846152</v>
      </c>
      <c r="Q367" t="str">
        <f t="shared" si="32"/>
        <v>film &amp; video</v>
      </c>
      <c r="R36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5">
        <f t="shared" si="31"/>
        <v>287.31343283582089</v>
      </c>
      <c r="Q368" t="str">
        <f t="shared" si="32"/>
        <v>film &amp; video</v>
      </c>
      <c r="R368"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5">
        <f t="shared" si="31"/>
        <v>86.84882352941176</v>
      </c>
      <c r="Q369" t="str">
        <f t="shared" si="32"/>
        <v>film &amp; video</v>
      </c>
      <c r="R369"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5">
        <f t="shared" si="31"/>
        <v>81.84905660377359</v>
      </c>
      <c r="Q370" t="str">
        <f t="shared" si="32"/>
        <v>film &amp; video</v>
      </c>
      <c r="R370"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5">
        <f t="shared" si="31"/>
        <v>42.874970059880241</v>
      </c>
      <c r="Q371" t="str">
        <f t="shared" si="32"/>
        <v>film &amp; video</v>
      </c>
      <c r="R371"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5">
        <f t="shared" si="31"/>
        <v>709.41860465116281</v>
      </c>
      <c r="Q372" t="str">
        <f t="shared" si="32"/>
        <v>film &amp; video</v>
      </c>
      <c r="R372"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5">
        <f t="shared" si="31"/>
        <v>161.25517890772127</v>
      </c>
      <c r="Q373" t="str">
        <f t="shared" si="32"/>
        <v>film &amp; video</v>
      </c>
      <c r="R373"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5">
        <f t="shared" si="31"/>
        <v>41.777777777777779</v>
      </c>
      <c r="Q374" t="str">
        <f t="shared" si="32"/>
        <v>film &amp; video</v>
      </c>
      <c r="R374"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5">
        <f t="shared" si="31"/>
        <v>89.887640449438209</v>
      </c>
      <c r="Q375" t="str">
        <f t="shared" si="32"/>
        <v>film &amp; video</v>
      </c>
      <c r="R375"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5">
        <f t="shared" si="31"/>
        <v>45.051724137931032</v>
      </c>
      <c r="Q376" t="str">
        <f t="shared" si="32"/>
        <v>film &amp; video</v>
      </c>
      <c r="R376"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5">
        <f t="shared" si="31"/>
        <v>42.857142857142854</v>
      </c>
      <c r="Q377" t="str">
        <f t="shared" si="32"/>
        <v>film &amp; video</v>
      </c>
      <c r="R37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5">
        <f t="shared" si="31"/>
        <v>54.083333333333336</v>
      </c>
      <c r="Q378" t="str">
        <f t="shared" si="32"/>
        <v>film &amp; video</v>
      </c>
      <c r="R378"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5">
        <f t="shared" si="31"/>
        <v>103.21804511278195</v>
      </c>
      <c r="Q379" t="str">
        <f t="shared" si="32"/>
        <v>film &amp; video</v>
      </c>
      <c r="R379"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5">
        <f t="shared" si="31"/>
        <v>40.397590361445786</v>
      </c>
      <c r="Q380" t="str">
        <f t="shared" si="32"/>
        <v>film &amp; video</v>
      </c>
      <c r="R380"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5">
        <f t="shared" si="31"/>
        <v>116.85906040268456</v>
      </c>
      <c r="Q381" t="str">
        <f t="shared" si="32"/>
        <v>film &amp; video</v>
      </c>
      <c r="R381"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5">
        <f t="shared" si="31"/>
        <v>115.51020408163265</v>
      </c>
      <c r="Q382" t="str">
        <f t="shared" si="32"/>
        <v>film &amp; video</v>
      </c>
      <c r="R382"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5">
        <f t="shared" si="31"/>
        <v>104.31274900398407</v>
      </c>
      <c r="Q383" t="str">
        <f t="shared" si="32"/>
        <v>film &amp; video</v>
      </c>
      <c r="R383"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5">
        <f t="shared" si="31"/>
        <v>69.772727272727266</v>
      </c>
      <c r="Q384" t="str">
        <f t="shared" si="32"/>
        <v>film &amp; video</v>
      </c>
      <c r="R384"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5">
        <f t="shared" si="31"/>
        <v>43.020833333333336</v>
      </c>
      <c r="Q385" t="str">
        <f t="shared" si="32"/>
        <v>film &amp; video</v>
      </c>
      <c r="R385"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5">
        <f t="shared" si="31"/>
        <v>58.540469973890339</v>
      </c>
      <c r="Q386" t="str">
        <f t="shared" si="32"/>
        <v>film &amp; video</v>
      </c>
      <c r="R386"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5">
        <f t="shared" ref="P387:P450" si="37">E387/L387</f>
        <v>111.79535864978902</v>
      </c>
      <c r="Q387" t="str">
        <f t="shared" ref="Q387:Q450" si="38">LEFT(N387,FIND("/",N387)-1)</f>
        <v>film &amp; video</v>
      </c>
      <c r="R387" t="str">
        <f t="shared" ref="R387:R450" si="39">RIGHT(N387,LEN(N387)-SEARCH("/",N387))</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5">
        <f t="shared" si="37"/>
        <v>46.230769230769234</v>
      </c>
      <c r="Q388" t="str">
        <f t="shared" si="38"/>
        <v>film &amp; video</v>
      </c>
      <c r="R388"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5">
        <f t="shared" si="37"/>
        <v>144.69039145907473</v>
      </c>
      <c r="Q389" t="str">
        <f t="shared" si="38"/>
        <v>film &amp; video</v>
      </c>
      <c r="R389"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5">
        <f t="shared" si="37"/>
        <v>88.845070422535215</v>
      </c>
      <c r="Q390" t="str">
        <f t="shared" si="38"/>
        <v>film &amp; video</v>
      </c>
      <c r="R390"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5">
        <f t="shared" si="37"/>
        <v>81.75107284768211</v>
      </c>
      <c r="Q391" t="str">
        <f t="shared" si="38"/>
        <v>film &amp; video</v>
      </c>
      <c r="R391"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5">
        <f t="shared" si="37"/>
        <v>71.428571428571431</v>
      </c>
      <c r="Q392" t="str">
        <f t="shared" si="38"/>
        <v>film &amp; video</v>
      </c>
      <c r="R392"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5">
        <f t="shared" si="37"/>
        <v>104.25906735751295</v>
      </c>
      <c r="Q393" t="str">
        <f t="shared" si="38"/>
        <v>film &amp; video</v>
      </c>
      <c r="R393"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5">
        <f t="shared" si="37"/>
        <v>90.616504854368927</v>
      </c>
      <c r="Q394" t="str">
        <f t="shared" si="38"/>
        <v>film &amp; video</v>
      </c>
      <c r="R394"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5">
        <f t="shared" si="37"/>
        <v>157.33048433048432</v>
      </c>
      <c r="Q395" t="str">
        <f t="shared" si="38"/>
        <v>film &amp; video</v>
      </c>
      <c r="R395"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5">
        <f t="shared" si="37"/>
        <v>105.18</v>
      </c>
      <c r="Q396" t="str">
        <f t="shared" si="38"/>
        <v>film &amp; video</v>
      </c>
      <c r="R396"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5">
        <f t="shared" si="37"/>
        <v>58.719836956521746</v>
      </c>
      <c r="Q397" t="str">
        <f t="shared" si="38"/>
        <v>film &amp; video</v>
      </c>
      <c r="R39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5">
        <f t="shared" si="37"/>
        <v>81.632653061224488</v>
      </c>
      <c r="Q398" t="str">
        <f t="shared" si="38"/>
        <v>film &amp; video</v>
      </c>
      <c r="R398"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5">
        <f t="shared" si="37"/>
        <v>56.460043668122275</v>
      </c>
      <c r="Q399" t="str">
        <f t="shared" si="38"/>
        <v>film &amp; video</v>
      </c>
      <c r="R399"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5">
        <f t="shared" si="37"/>
        <v>140.1044776119403</v>
      </c>
      <c r="Q400" t="str">
        <f t="shared" si="38"/>
        <v>film &amp; video</v>
      </c>
      <c r="R400"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5">
        <f t="shared" si="37"/>
        <v>224.85263157894738</v>
      </c>
      <c r="Q401" t="str">
        <f t="shared" si="38"/>
        <v>film &amp; video</v>
      </c>
      <c r="R401"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5">
        <f t="shared" si="37"/>
        <v>181.13306451612902</v>
      </c>
      <c r="Q402" t="str">
        <f t="shared" si="38"/>
        <v>film &amp; video</v>
      </c>
      <c r="R402"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5">
        <f t="shared" si="37"/>
        <v>711.04109589041093</v>
      </c>
      <c r="Q403" t="str">
        <f t="shared" si="38"/>
        <v>film &amp; video</v>
      </c>
      <c r="R403"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5">
        <f t="shared" si="37"/>
        <v>65.883720930232556</v>
      </c>
      <c r="Q404" t="str">
        <f t="shared" si="38"/>
        <v>film &amp; video</v>
      </c>
      <c r="R404"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5">
        <f t="shared" si="37"/>
        <v>75.185714285714283</v>
      </c>
      <c r="Q405" t="str">
        <f t="shared" si="38"/>
        <v>film &amp; video</v>
      </c>
      <c r="R405"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5">
        <f t="shared" si="37"/>
        <v>133.14391143911439</v>
      </c>
      <c r="Q406" t="str">
        <f t="shared" si="38"/>
        <v>film &amp; video</v>
      </c>
      <c r="R406"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5">
        <f t="shared" si="37"/>
        <v>55.2</v>
      </c>
      <c r="Q407" t="str">
        <f t="shared" si="38"/>
        <v>film &amp; video</v>
      </c>
      <c r="R40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5">
        <f t="shared" si="37"/>
        <v>86.163714285714292</v>
      </c>
      <c r="Q408" t="str">
        <f t="shared" si="38"/>
        <v>film &amp; video</v>
      </c>
      <c r="R408"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5">
        <f t="shared" si="37"/>
        <v>92.318181818181813</v>
      </c>
      <c r="Q409" t="str">
        <f t="shared" si="38"/>
        <v>film &amp; video</v>
      </c>
      <c r="R409"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5">
        <f t="shared" si="37"/>
        <v>160.16473684210527</v>
      </c>
      <c r="Q410" t="str">
        <f t="shared" si="38"/>
        <v>film &amp; video</v>
      </c>
      <c r="R410"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5">
        <f t="shared" si="37"/>
        <v>45.6</v>
      </c>
      <c r="Q411" t="str">
        <f t="shared" si="38"/>
        <v>film &amp; video</v>
      </c>
      <c r="R411"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5">
        <f t="shared" si="37"/>
        <v>183.28571428571428</v>
      </c>
      <c r="Q412" t="str">
        <f t="shared" si="38"/>
        <v>film &amp; video</v>
      </c>
      <c r="R412"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5">
        <f t="shared" si="37"/>
        <v>125.78838174273859</v>
      </c>
      <c r="Q413" t="str">
        <f t="shared" si="38"/>
        <v>film &amp; video</v>
      </c>
      <c r="R413"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5">
        <f t="shared" si="37"/>
        <v>57.654545454545456</v>
      </c>
      <c r="Q414" t="str">
        <f t="shared" si="38"/>
        <v>film &amp; video</v>
      </c>
      <c r="R414"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5">
        <f t="shared" si="37"/>
        <v>78.660818713450297</v>
      </c>
      <c r="Q415" t="str">
        <f t="shared" si="38"/>
        <v>film &amp; video</v>
      </c>
      <c r="R415"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5">
        <f t="shared" si="37"/>
        <v>91.480769230769226</v>
      </c>
      <c r="Q416" t="str">
        <f t="shared" si="38"/>
        <v>film &amp; video</v>
      </c>
      <c r="R416"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5">
        <f t="shared" si="37"/>
        <v>68.09809523809524</v>
      </c>
      <c r="Q417" t="str">
        <f t="shared" si="38"/>
        <v>film &amp; video</v>
      </c>
      <c r="R41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5">
        <f t="shared" si="37"/>
        <v>48.086800000000004</v>
      </c>
      <c r="Q418" t="str">
        <f t="shared" si="38"/>
        <v>film &amp; video</v>
      </c>
      <c r="R418"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5">
        <f t="shared" si="37"/>
        <v>202.42307692307693</v>
      </c>
      <c r="Q419" t="str">
        <f t="shared" si="38"/>
        <v>film &amp; video</v>
      </c>
      <c r="R419"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5">
        <f t="shared" si="37"/>
        <v>216.75</v>
      </c>
      <c r="Q420" t="str">
        <f t="shared" si="38"/>
        <v>film &amp; video</v>
      </c>
      <c r="R420"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5">
        <f t="shared" si="37"/>
        <v>110.06849315068493</v>
      </c>
      <c r="Q421" t="str">
        <f t="shared" si="38"/>
        <v>film &amp; video</v>
      </c>
      <c r="R421"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5">
        <f t="shared" si="37"/>
        <v>4.833333333333333</v>
      </c>
      <c r="Q422" t="str">
        <f t="shared" si="38"/>
        <v>film &amp; video</v>
      </c>
      <c r="R422"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5">
        <f t="shared" si="37"/>
        <v>50.166666666666664</v>
      </c>
      <c r="Q423" t="str">
        <f t="shared" si="38"/>
        <v>film &amp; video</v>
      </c>
      <c r="R423"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5">
        <f t="shared" si="37"/>
        <v>35.833333333333336</v>
      </c>
      <c r="Q424" t="str">
        <f t="shared" si="38"/>
        <v>film &amp; video</v>
      </c>
      <c r="R424"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5">
        <f t="shared" si="37"/>
        <v>11.76923076923077</v>
      </c>
      <c r="Q425" t="str">
        <f t="shared" si="38"/>
        <v>film &amp; video</v>
      </c>
      <c r="R425"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5">
        <f t="shared" si="37"/>
        <v>40.78</v>
      </c>
      <c r="Q426" t="str">
        <f t="shared" si="38"/>
        <v>film &amp; video</v>
      </c>
      <c r="R426"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5">
        <f t="shared" si="37"/>
        <v>3</v>
      </c>
      <c r="Q427" t="str">
        <f t="shared" si="38"/>
        <v>film &amp; video</v>
      </c>
      <c r="R42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5">
        <f t="shared" si="37"/>
        <v>16.625</v>
      </c>
      <c r="Q428" t="str">
        <f t="shared" si="38"/>
        <v>film &amp; video</v>
      </c>
      <c r="R428"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5" t="e">
        <f t="shared" si="37"/>
        <v>#DIV/0!</v>
      </c>
      <c r="Q429" t="str">
        <f t="shared" si="38"/>
        <v>film &amp; video</v>
      </c>
      <c r="R429"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5">
        <f t="shared" si="37"/>
        <v>52</v>
      </c>
      <c r="Q430" t="str">
        <f t="shared" si="38"/>
        <v>film &amp; video</v>
      </c>
      <c r="R430"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5" t="e">
        <f t="shared" si="37"/>
        <v>#DIV/0!</v>
      </c>
      <c r="Q431" t="str">
        <f t="shared" si="38"/>
        <v>film &amp; video</v>
      </c>
      <c r="R431"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5">
        <f t="shared" si="37"/>
        <v>4.8</v>
      </c>
      <c r="Q432" t="str">
        <f t="shared" si="38"/>
        <v>film &amp; video</v>
      </c>
      <c r="R432"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5">
        <f t="shared" si="37"/>
        <v>51.875</v>
      </c>
      <c r="Q433" t="str">
        <f t="shared" si="38"/>
        <v>film &amp; video</v>
      </c>
      <c r="R433"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5">
        <f t="shared" si="37"/>
        <v>71.25</v>
      </c>
      <c r="Q434" t="str">
        <f t="shared" si="38"/>
        <v>film &amp; video</v>
      </c>
      <c r="R434"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5" t="e">
        <f t="shared" si="37"/>
        <v>#DIV/0!</v>
      </c>
      <c r="Q435" t="str">
        <f t="shared" si="38"/>
        <v>film &amp; video</v>
      </c>
      <c r="R435"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5">
        <f t="shared" si="37"/>
        <v>62.5</v>
      </c>
      <c r="Q436" t="str">
        <f t="shared" si="38"/>
        <v>film &amp; video</v>
      </c>
      <c r="R436"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5">
        <f t="shared" si="37"/>
        <v>1</v>
      </c>
      <c r="Q437" t="str">
        <f t="shared" si="38"/>
        <v>film &amp; video</v>
      </c>
      <c r="R43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5" t="e">
        <f t="shared" si="37"/>
        <v>#DIV/0!</v>
      </c>
      <c r="Q438" t="str">
        <f t="shared" si="38"/>
        <v>film &amp; video</v>
      </c>
      <c r="R438"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5" t="e">
        <f t="shared" si="37"/>
        <v>#DIV/0!</v>
      </c>
      <c r="Q439" t="str">
        <f t="shared" si="38"/>
        <v>film &amp; video</v>
      </c>
      <c r="R439"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5">
        <f t="shared" si="37"/>
        <v>170.54545454545453</v>
      </c>
      <c r="Q440" t="str">
        <f t="shared" si="38"/>
        <v>film &amp; video</v>
      </c>
      <c r="R440"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5" t="e">
        <f t="shared" si="37"/>
        <v>#DIV/0!</v>
      </c>
      <c r="Q441" t="str">
        <f t="shared" si="38"/>
        <v>film &amp; video</v>
      </c>
      <c r="R441"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5">
        <f t="shared" si="37"/>
        <v>5</v>
      </c>
      <c r="Q442" t="str">
        <f t="shared" si="38"/>
        <v>film &amp; video</v>
      </c>
      <c r="R442"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5" t="e">
        <f t="shared" si="37"/>
        <v>#DIV/0!</v>
      </c>
      <c r="Q443" t="str">
        <f t="shared" si="38"/>
        <v>film &amp; video</v>
      </c>
      <c r="R443"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5">
        <f t="shared" si="37"/>
        <v>393.58823529411762</v>
      </c>
      <c r="Q444" t="str">
        <f t="shared" si="38"/>
        <v>film &amp; video</v>
      </c>
      <c r="R444"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5">
        <f t="shared" si="37"/>
        <v>5</v>
      </c>
      <c r="Q445" t="str">
        <f t="shared" si="38"/>
        <v>film &amp; video</v>
      </c>
      <c r="R445"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5">
        <f t="shared" si="37"/>
        <v>50</v>
      </c>
      <c r="Q446" t="str">
        <f t="shared" si="38"/>
        <v>film &amp; video</v>
      </c>
      <c r="R446"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5">
        <f t="shared" si="37"/>
        <v>1</v>
      </c>
      <c r="Q447" t="str">
        <f t="shared" si="38"/>
        <v>film &amp; video</v>
      </c>
      <c r="R44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5">
        <f t="shared" si="37"/>
        <v>47.875</v>
      </c>
      <c r="Q448" t="str">
        <f t="shared" si="38"/>
        <v>film &amp; video</v>
      </c>
      <c r="R448"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5">
        <f t="shared" si="37"/>
        <v>5</v>
      </c>
      <c r="Q449" t="str">
        <f t="shared" si="38"/>
        <v>film &amp; video</v>
      </c>
      <c r="R449"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5">
        <f t="shared" si="37"/>
        <v>20.502500000000001</v>
      </c>
      <c r="Q450" t="str">
        <f t="shared" si="38"/>
        <v>film &amp; video</v>
      </c>
      <c r="R450"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5">
        <f t="shared" ref="P451:P514" si="43">E451/L451</f>
        <v>9</v>
      </c>
      <c r="Q451" t="str">
        <f t="shared" ref="Q451:Q514" si="44">LEFT(N451,FIND("/",N451)-1)</f>
        <v>film &amp; video</v>
      </c>
      <c r="R451" t="str">
        <f t="shared" ref="R451:R514" si="45">RIGHT(N451,LEN(N451)-SEARCH("/",N451))</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5">
        <f t="shared" si="43"/>
        <v>56.571428571428569</v>
      </c>
      <c r="Q452" t="str">
        <f t="shared" si="44"/>
        <v>film &amp; video</v>
      </c>
      <c r="R452"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5" t="e">
        <f t="shared" si="43"/>
        <v>#DIV/0!</v>
      </c>
      <c r="Q453" t="str">
        <f t="shared" si="44"/>
        <v>film &amp; video</v>
      </c>
      <c r="R453"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5">
        <f t="shared" si="43"/>
        <v>40</v>
      </c>
      <c r="Q454" t="str">
        <f t="shared" si="44"/>
        <v>film &amp; video</v>
      </c>
      <c r="R454"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5">
        <f t="shared" si="43"/>
        <v>13</v>
      </c>
      <c r="Q455" t="str">
        <f t="shared" si="44"/>
        <v>film &amp; video</v>
      </c>
      <c r="R455"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5">
        <f t="shared" si="43"/>
        <v>16.399999999999999</v>
      </c>
      <c r="Q456" t="str">
        <f t="shared" si="44"/>
        <v>film &amp; video</v>
      </c>
      <c r="R456"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5">
        <f t="shared" si="43"/>
        <v>22.5</v>
      </c>
      <c r="Q457" t="str">
        <f t="shared" si="44"/>
        <v>film &amp; video</v>
      </c>
      <c r="R45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5">
        <f t="shared" si="43"/>
        <v>20.333333333333332</v>
      </c>
      <c r="Q458" t="str">
        <f t="shared" si="44"/>
        <v>film &amp; video</v>
      </c>
      <c r="R458"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5" t="e">
        <f t="shared" si="43"/>
        <v>#DIV/0!</v>
      </c>
      <c r="Q459" t="str">
        <f t="shared" si="44"/>
        <v>film &amp; video</v>
      </c>
      <c r="R459"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5">
        <f t="shared" si="43"/>
        <v>16.755102040816325</v>
      </c>
      <c r="Q460" t="str">
        <f t="shared" si="44"/>
        <v>film &amp; video</v>
      </c>
      <c r="R460"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5">
        <f t="shared" si="43"/>
        <v>25</v>
      </c>
      <c r="Q461" t="str">
        <f t="shared" si="44"/>
        <v>film &amp; video</v>
      </c>
      <c r="R461"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5">
        <f t="shared" si="43"/>
        <v>12.5</v>
      </c>
      <c r="Q462" t="str">
        <f t="shared" si="44"/>
        <v>film &amp; video</v>
      </c>
      <c r="R462"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5" t="e">
        <f t="shared" si="43"/>
        <v>#DIV/0!</v>
      </c>
      <c r="Q463" t="str">
        <f t="shared" si="44"/>
        <v>film &amp; video</v>
      </c>
      <c r="R463"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5" t="e">
        <f t="shared" si="43"/>
        <v>#DIV/0!</v>
      </c>
      <c r="Q464" t="str">
        <f t="shared" si="44"/>
        <v>film &amp; video</v>
      </c>
      <c r="R464"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5">
        <f t="shared" si="43"/>
        <v>113.63636363636364</v>
      </c>
      <c r="Q465" t="str">
        <f t="shared" si="44"/>
        <v>film &amp; video</v>
      </c>
      <c r="R465"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5">
        <f t="shared" si="43"/>
        <v>1</v>
      </c>
      <c r="Q466" t="str">
        <f t="shared" si="44"/>
        <v>film &amp; video</v>
      </c>
      <c r="R466"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5">
        <f t="shared" si="43"/>
        <v>17.25</v>
      </c>
      <c r="Q467" t="str">
        <f t="shared" si="44"/>
        <v>film &amp; video</v>
      </c>
      <c r="R46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5">
        <f t="shared" si="43"/>
        <v>15.2</v>
      </c>
      <c r="Q468" t="str">
        <f t="shared" si="44"/>
        <v>film &amp; video</v>
      </c>
      <c r="R468"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5">
        <f t="shared" si="43"/>
        <v>110.64102564102564</v>
      </c>
      <c r="Q469" t="str">
        <f t="shared" si="44"/>
        <v>film &amp; video</v>
      </c>
      <c r="R469"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5" t="e">
        <f t="shared" si="43"/>
        <v>#DIV/0!</v>
      </c>
      <c r="Q470" t="str">
        <f t="shared" si="44"/>
        <v>film &amp; video</v>
      </c>
      <c r="R470"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5" t="e">
        <f t="shared" si="43"/>
        <v>#DIV/0!</v>
      </c>
      <c r="Q471" t="str">
        <f t="shared" si="44"/>
        <v>film &amp; video</v>
      </c>
      <c r="R471"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5">
        <f t="shared" si="43"/>
        <v>25.5</v>
      </c>
      <c r="Q472" t="str">
        <f t="shared" si="44"/>
        <v>film &amp; video</v>
      </c>
      <c r="R472"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5">
        <f t="shared" si="43"/>
        <v>38.476470588235294</v>
      </c>
      <c r="Q473" t="str">
        <f t="shared" si="44"/>
        <v>film &amp; video</v>
      </c>
      <c r="R473"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5">
        <f t="shared" si="43"/>
        <v>28.2</v>
      </c>
      <c r="Q474" t="str">
        <f t="shared" si="44"/>
        <v>film &amp; video</v>
      </c>
      <c r="R474"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5">
        <f t="shared" si="43"/>
        <v>61.5</v>
      </c>
      <c r="Q475" t="str">
        <f t="shared" si="44"/>
        <v>film &amp; video</v>
      </c>
      <c r="R475"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5">
        <f t="shared" si="43"/>
        <v>1</v>
      </c>
      <c r="Q476" t="str">
        <f t="shared" si="44"/>
        <v>film &amp; video</v>
      </c>
      <c r="R476"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5" t="e">
        <f t="shared" si="43"/>
        <v>#DIV/0!</v>
      </c>
      <c r="Q477" t="str">
        <f t="shared" si="44"/>
        <v>film &amp; video</v>
      </c>
      <c r="R47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5">
        <f t="shared" si="43"/>
        <v>39.569274193548388</v>
      </c>
      <c r="Q478" t="str">
        <f t="shared" si="44"/>
        <v>film &amp; video</v>
      </c>
      <c r="R478"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5" t="e">
        <f t="shared" si="43"/>
        <v>#DIV/0!</v>
      </c>
      <c r="Q479" t="str">
        <f t="shared" si="44"/>
        <v>film &amp; video</v>
      </c>
      <c r="R479"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5" t="e">
        <f t="shared" si="43"/>
        <v>#DIV/0!</v>
      </c>
      <c r="Q480" t="str">
        <f t="shared" si="44"/>
        <v>film &amp; video</v>
      </c>
      <c r="R480"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5">
        <f t="shared" si="43"/>
        <v>88.8</v>
      </c>
      <c r="Q481" t="str">
        <f t="shared" si="44"/>
        <v>film &amp; video</v>
      </c>
      <c r="R481"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5">
        <f t="shared" si="43"/>
        <v>55.457142857142856</v>
      </c>
      <c r="Q482" t="str">
        <f t="shared" si="44"/>
        <v>film &amp; video</v>
      </c>
      <c r="R482"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5">
        <f t="shared" si="43"/>
        <v>87.142857142857139</v>
      </c>
      <c r="Q483" t="str">
        <f t="shared" si="44"/>
        <v>film &amp; video</v>
      </c>
      <c r="R483"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5">
        <f t="shared" si="43"/>
        <v>10</v>
      </c>
      <c r="Q484" t="str">
        <f t="shared" si="44"/>
        <v>film &amp; video</v>
      </c>
      <c r="R484"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5">
        <f t="shared" si="43"/>
        <v>51.224489795918366</v>
      </c>
      <c r="Q485" t="str">
        <f t="shared" si="44"/>
        <v>film &amp; video</v>
      </c>
      <c r="R485"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5">
        <f t="shared" si="43"/>
        <v>13.545454545454545</v>
      </c>
      <c r="Q486" t="str">
        <f t="shared" si="44"/>
        <v>film &amp; video</v>
      </c>
      <c r="R486"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5">
        <f t="shared" si="43"/>
        <v>66.520080000000007</v>
      </c>
      <c r="Q487" t="str">
        <f t="shared" si="44"/>
        <v>film &amp; video</v>
      </c>
      <c r="R48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5">
        <f t="shared" si="43"/>
        <v>50</v>
      </c>
      <c r="Q488" t="str">
        <f t="shared" si="44"/>
        <v>film &amp; video</v>
      </c>
      <c r="R488"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5" t="e">
        <f t="shared" si="43"/>
        <v>#DIV/0!</v>
      </c>
      <c r="Q489" t="str">
        <f t="shared" si="44"/>
        <v>film &amp; video</v>
      </c>
      <c r="R489"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5" t="e">
        <f t="shared" si="43"/>
        <v>#DIV/0!</v>
      </c>
      <c r="Q490" t="str">
        <f t="shared" si="44"/>
        <v>film &amp; video</v>
      </c>
      <c r="R490"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5">
        <f t="shared" si="43"/>
        <v>71.666666666666671</v>
      </c>
      <c r="Q491" t="str">
        <f t="shared" si="44"/>
        <v>film &amp; video</v>
      </c>
      <c r="R491"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5" t="e">
        <f t="shared" si="43"/>
        <v>#DIV/0!</v>
      </c>
      <c r="Q492" t="str">
        <f t="shared" si="44"/>
        <v>film &amp; video</v>
      </c>
      <c r="R492"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5" t="e">
        <f t="shared" si="43"/>
        <v>#DIV/0!</v>
      </c>
      <c r="Q493" t="str">
        <f t="shared" si="44"/>
        <v>film &amp; video</v>
      </c>
      <c r="R493"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5" t="e">
        <f t="shared" si="43"/>
        <v>#DIV/0!</v>
      </c>
      <c r="Q494" t="str">
        <f t="shared" si="44"/>
        <v>film &amp; video</v>
      </c>
      <c r="R494"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5" t="e">
        <f t="shared" si="43"/>
        <v>#DIV/0!</v>
      </c>
      <c r="Q495" t="str">
        <f t="shared" si="44"/>
        <v>film &amp; video</v>
      </c>
      <c r="R495"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5">
        <f t="shared" si="43"/>
        <v>10.333333333333334</v>
      </c>
      <c r="Q496" t="str">
        <f t="shared" si="44"/>
        <v>film &amp; video</v>
      </c>
      <c r="R496"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5" t="e">
        <f t="shared" si="43"/>
        <v>#DIV/0!</v>
      </c>
      <c r="Q497" t="str">
        <f t="shared" si="44"/>
        <v>film &amp; video</v>
      </c>
      <c r="R49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5">
        <f t="shared" si="43"/>
        <v>1</v>
      </c>
      <c r="Q498" t="str">
        <f t="shared" si="44"/>
        <v>film &amp; video</v>
      </c>
      <c r="R498"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5">
        <f t="shared" si="43"/>
        <v>10</v>
      </c>
      <c r="Q499" t="str">
        <f t="shared" si="44"/>
        <v>film &amp; video</v>
      </c>
      <c r="R499"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5">
        <f t="shared" si="43"/>
        <v>136.09090909090909</v>
      </c>
      <c r="Q500" t="str">
        <f t="shared" si="44"/>
        <v>film &amp; video</v>
      </c>
      <c r="R500"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5">
        <f t="shared" si="43"/>
        <v>73.461538461538467</v>
      </c>
      <c r="Q501" t="str">
        <f t="shared" si="44"/>
        <v>film &amp; video</v>
      </c>
      <c r="R501"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5">
        <f t="shared" si="43"/>
        <v>53.75</v>
      </c>
      <c r="Q502" t="str">
        <f t="shared" si="44"/>
        <v>film &amp; video</v>
      </c>
      <c r="R502"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5" t="e">
        <f t="shared" si="43"/>
        <v>#DIV/0!</v>
      </c>
      <c r="Q503" t="str">
        <f t="shared" si="44"/>
        <v>film &amp; video</v>
      </c>
      <c r="R503"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5">
        <f t="shared" si="43"/>
        <v>57.5</v>
      </c>
      <c r="Q504" t="str">
        <f t="shared" si="44"/>
        <v>film &amp; video</v>
      </c>
      <c r="R504"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5">
        <f t="shared" si="43"/>
        <v>12.666666666666666</v>
      </c>
      <c r="Q505" t="str">
        <f t="shared" si="44"/>
        <v>film &amp; video</v>
      </c>
      <c r="R505"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5">
        <f t="shared" si="43"/>
        <v>67</v>
      </c>
      <c r="Q506" t="str">
        <f t="shared" si="44"/>
        <v>film &amp; video</v>
      </c>
      <c r="R506"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5">
        <f t="shared" si="43"/>
        <v>3.7142857142857144</v>
      </c>
      <c r="Q507" t="str">
        <f t="shared" si="44"/>
        <v>film &amp; video</v>
      </c>
      <c r="R50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5">
        <f t="shared" si="43"/>
        <v>250</v>
      </c>
      <c r="Q508" t="str">
        <f t="shared" si="44"/>
        <v>film &amp; video</v>
      </c>
      <c r="R508"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5">
        <f t="shared" si="43"/>
        <v>64</v>
      </c>
      <c r="Q509" t="str">
        <f t="shared" si="44"/>
        <v>film &amp; video</v>
      </c>
      <c r="R509"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5">
        <f t="shared" si="43"/>
        <v>133.33333333333334</v>
      </c>
      <c r="Q510" t="str">
        <f t="shared" si="44"/>
        <v>film &amp; video</v>
      </c>
      <c r="R510"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5">
        <f t="shared" si="43"/>
        <v>10</v>
      </c>
      <c r="Q511" t="str">
        <f t="shared" si="44"/>
        <v>film &amp; video</v>
      </c>
      <c r="R511"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5" t="e">
        <f t="shared" si="43"/>
        <v>#DIV/0!</v>
      </c>
      <c r="Q512" t="str">
        <f t="shared" si="44"/>
        <v>film &amp; video</v>
      </c>
      <c r="R512"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5">
        <f t="shared" si="43"/>
        <v>30</v>
      </c>
      <c r="Q513" t="str">
        <f t="shared" si="44"/>
        <v>film &amp; video</v>
      </c>
      <c r="R513"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5">
        <f t="shared" si="43"/>
        <v>5.5</v>
      </c>
      <c r="Q514" t="str">
        <f t="shared" si="44"/>
        <v>film &amp; video</v>
      </c>
      <c r="R514"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5">
        <f t="shared" ref="P515:P578" si="49">E515/L515</f>
        <v>102.38235294117646</v>
      </c>
      <c r="Q515" t="str">
        <f t="shared" ref="Q515:Q578" si="50">LEFT(N515,FIND("/",N515)-1)</f>
        <v>film &amp; video</v>
      </c>
      <c r="R515" t="str">
        <f t="shared" ref="R515:R578" si="51">RIGHT(N515,LEN(N515)-SEARCH("/",N515))</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5">
        <f t="shared" si="49"/>
        <v>16.666666666666668</v>
      </c>
      <c r="Q516" t="str">
        <f t="shared" si="50"/>
        <v>film &amp; video</v>
      </c>
      <c r="R516"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5">
        <f t="shared" si="49"/>
        <v>725.02941176470586</v>
      </c>
      <c r="Q517" t="str">
        <f t="shared" si="50"/>
        <v>film &amp; video</v>
      </c>
      <c r="R51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5" t="e">
        <f t="shared" si="49"/>
        <v>#DIV/0!</v>
      </c>
      <c r="Q518" t="str">
        <f t="shared" si="50"/>
        <v>film &amp; video</v>
      </c>
      <c r="R518"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5">
        <f t="shared" si="49"/>
        <v>68.333333333333329</v>
      </c>
      <c r="Q519" t="str">
        <f t="shared" si="50"/>
        <v>film &amp; video</v>
      </c>
      <c r="R519"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5" t="e">
        <f t="shared" si="49"/>
        <v>#DIV/0!</v>
      </c>
      <c r="Q520" t="str">
        <f t="shared" si="50"/>
        <v>film &amp; video</v>
      </c>
      <c r="R520"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5">
        <f t="shared" si="49"/>
        <v>39.228571428571428</v>
      </c>
      <c r="Q521" t="str">
        <f t="shared" si="50"/>
        <v>film &amp; video</v>
      </c>
      <c r="R521"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5">
        <f t="shared" si="49"/>
        <v>150.14705882352942</v>
      </c>
      <c r="Q522" t="str">
        <f t="shared" si="50"/>
        <v>theater</v>
      </c>
      <c r="R522"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5">
        <f t="shared" si="49"/>
        <v>93.428571428571431</v>
      </c>
      <c r="Q523" t="str">
        <f t="shared" si="50"/>
        <v>theater</v>
      </c>
      <c r="R523"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5">
        <f t="shared" si="49"/>
        <v>110.96774193548387</v>
      </c>
      <c r="Q524" t="str">
        <f t="shared" si="50"/>
        <v>theater</v>
      </c>
      <c r="R524"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5">
        <f t="shared" si="49"/>
        <v>71.785714285714292</v>
      </c>
      <c r="Q525" t="str">
        <f t="shared" si="50"/>
        <v>theater</v>
      </c>
      <c r="R525"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5">
        <f t="shared" si="49"/>
        <v>29.258076923076924</v>
      </c>
      <c r="Q526" t="str">
        <f t="shared" si="50"/>
        <v>theater</v>
      </c>
      <c r="R526"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5">
        <f t="shared" si="49"/>
        <v>1000</v>
      </c>
      <c r="Q527" t="str">
        <f t="shared" si="50"/>
        <v>theater</v>
      </c>
      <c r="R52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5">
        <f t="shared" si="49"/>
        <v>74.347826086956516</v>
      </c>
      <c r="Q528" t="str">
        <f t="shared" si="50"/>
        <v>theater</v>
      </c>
      <c r="R528"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5">
        <f t="shared" si="49"/>
        <v>63.829113924050631</v>
      </c>
      <c r="Q529" t="str">
        <f t="shared" si="50"/>
        <v>theater</v>
      </c>
      <c r="R529"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5">
        <f t="shared" si="49"/>
        <v>44.333333333333336</v>
      </c>
      <c r="Q530" t="str">
        <f t="shared" si="50"/>
        <v>theater</v>
      </c>
      <c r="R530"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5">
        <f t="shared" si="49"/>
        <v>86.944444444444443</v>
      </c>
      <c r="Q531" t="str">
        <f t="shared" si="50"/>
        <v>theater</v>
      </c>
      <c r="R531"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5">
        <f t="shared" si="49"/>
        <v>126.55172413793103</v>
      </c>
      <c r="Q532" t="str">
        <f t="shared" si="50"/>
        <v>theater</v>
      </c>
      <c r="R532"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5">
        <f t="shared" si="49"/>
        <v>129.03225806451613</v>
      </c>
      <c r="Q533" t="str">
        <f t="shared" si="50"/>
        <v>theater</v>
      </c>
      <c r="R533"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5">
        <f t="shared" si="49"/>
        <v>71.242774566473983</v>
      </c>
      <c r="Q534" t="str">
        <f t="shared" si="50"/>
        <v>theater</v>
      </c>
      <c r="R534"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5">
        <f t="shared" si="49"/>
        <v>117.88235294117646</v>
      </c>
      <c r="Q535" t="str">
        <f t="shared" si="50"/>
        <v>theater</v>
      </c>
      <c r="R535"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5">
        <f t="shared" si="49"/>
        <v>327.08333333333331</v>
      </c>
      <c r="Q536" t="str">
        <f t="shared" si="50"/>
        <v>theater</v>
      </c>
      <c r="R536"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5">
        <f t="shared" si="49"/>
        <v>34.745762711864408</v>
      </c>
      <c r="Q537" t="str">
        <f t="shared" si="50"/>
        <v>theater</v>
      </c>
      <c r="R53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5">
        <f t="shared" si="49"/>
        <v>100.06410256410257</v>
      </c>
      <c r="Q538" t="str">
        <f t="shared" si="50"/>
        <v>theater</v>
      </c>
      <c r="R538"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5">
        <f t="shared" si="49"/>
        <v>40.847457627118644</v>
      </c>
      <c r="Q539" t="str">
        <f t="shared" si="50"/>
        <v>theater</v>
      </c>
      <c r="R539"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5">
        <f t="shared" si="49"/>
        <v>252.01666666666668</v>
      </c>
      <c r="Q540" t="str">
        <f t="shared" si="50"/>
        <v>theater</v>
      </c>
      <c r="R540"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5">
        <f t="shared" si="49"/>
        <v>25.161000000000001</v>
      </c>
      <c r="Q541" t="str">
        <f t="shared" si="50"/>
        <v>theater</v>
      </c>
      <c r="R541"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5">
        <f t="shared" si="49"/>
        <v>1</v>
      </c>
      <c r="Q542" t="str">
        <f t="shared" si="50"/>
        <v>technology</v>
      </c>
      <c r="R542"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5">
        <f t="shared" si="49"/>
        <v>25</v>
      </c>
      <c r="Q543" t="str">
        <f t="shared" si="50"/>
        <v>technology</v>
      </c>
      <c r="R543"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5">
        <f t="shared" si="49"/>
        <v>1</v>
      </c>
      <c r="Q544" t="str">
        <f t="shared" si="50"/>
        <v>technology</v>
      </c>
      <c r="R544"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5">
        <f t="shared" si="49"/>
        <v>35</v>
      </c>
      <c r="Q545" t="str">
        <f t="shared" si="50"/>
        <v>technology</v>
      </c>
      <c r="R545"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5">
        <f t="shared" si="49"/>
        <v>3</v>
      </c>
      <c r="Q546" t="str">
        <f t="shared" si="50"/>
        <v>technology</v>
      </c>
      <c r="R546"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5">
        <f t="shared" si="49"/>
        <v>402.70588235294116</v>
      </c>
      <c r="Q547" t="str">
        <f t="shared" si="50"/>
        <v>technology</v>
      </c>
      <c r="R54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5">
        <f t="shared" si="49"/>
        <v>26</v>
      </c>
      <c r="Q548" t="str">
        <f t="shared" si="50"/>
        <v>technology</v>
      </c>
      <c r="R548"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5" t="e">
        <f t="shared" si="49"/>
        <v>#DIV/0!</v>
      </c>
      <c r="Q549" t="str">
        <f t="shared" si="50"/>
        <v>technology</v>
      </c>
      <c r="R549"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5">
        <f t="shared" si="49"/>
        <v>9</v>
      </c>
      <c r="Q550" t="str">
        <f t="shared" si="50"/>
        <v>technology</v>
      </c>
      <c r="R550"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5">
        <f t="shared" si="49"/>
        <v>8.5</v>
      </c>
      <c r="Q551" t="str">
        <f t="shared" si="50"/>
        <v>technology</v>
      </c>
      <c r="R551"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5">
        <f t="shared" si="49"/>
        <v>8.75</v>
      </c>
      <c r="Q552" t="str">
        <f t="shared" si="50"/>
        <v>technology</v>
      </c>
      <c r="R552"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5">
        <f t="shared" si="49"/>
        <v>135.03571428571428</v>
      </c>
      <c r="Q553" t="str">
        <f t="shared" si="50"/>
        <v>technology</v>
      </c>
      <c r="R553"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5" t="e">
        <f t="shared" si="49"/>
        <v>#DIV/0!</v>
      </c>
      <c r="Q554" t="str">
        <f t="shared" si="50"/>
        <v>technology</v>
      </c>
      <c r="R554"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5">
        <f t="shared" si="49"/>
        <v>20.5</v>
      </c>
      <c r="Q555" t="str">
        <f t="shared" si="50"/>
        <v>technology</v>
      </c>
      <c r="R555"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5">
        <f t="shared" si="49"/>
        <v>64.36363636363636</v>
      </c>
      <c r="Q556" t="str">
        <f t="shared" si="50"/>
        <v>technology</v>
      </c>
      <c r="R556"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5" t="e">
        <f t="shared" si="49"/>
        <v>#DIV/0!</v>
      </c>
      <c r="Q557" t="str">
        <f t="shared" si="50"/>
        <v>technology</v>
      </c>
      <c r="R55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5">
        <f t="shared" si="49"/>
        <v>200</v>
      </c>
      <c r="Q558" t="str">
        <f t="shared" si="50"/>
        <v>technology</v>
      </c>
      <c r="R558"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5">
        <f t="shared" si="49"/>
        <v>68.3</v>
      </c>
      <c r="Q559" t="str">
        <f t="shared" si="50"/>
        <v>technology</v>
      </c>
      <c r="R559"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5" t="e">
        <f t="shared" si="49"/>
        <v>#DIV/0!</v>
      </c>
      <c r="Q560" t="str">
        <f t="shared" si="50"/>
        <v>technology</v>
      </c>
      <c r="R560"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5">
        <f t="shared" si="49"/>
        <v>50</v>
      </c>
      <c r="Q561" t="str">
        <f t="shared" si="50"/>
        <v>technology</v>
      </c>
      <c r="R561"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5">
        <f t="shared" si="49"/>
        <v>4</v>
      </c>
      <c r="Q562" t="str">
        <f t="shared" si="50"/>
        <v>technology</v>
      </c>
      <c r="R562"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5">
        <f t="shared" si="49"/>
        <v>27.5</v>
      </c>
      <c r="Q563" t="str">
        <f t="shared" si="50"/>
        <v>technology</v>
      </c>
      <c r="R563"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5" t="e">
        <f t="shared" si="49"/>
        <v>#DIV/0!</v>
      </c>
      <c r="Q564" t="str">
        <f t="shared" si="50"/>
        <v>technology</v>
      </c>
      <c r="R564"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5">
        <f t="shared" si="49"/>
        <v>34</v>
      </c>
      <c r="Q565" t="str">
        <f t="shared" si="50"/>
        <v>technology</v>
      </c>
      <c r="R565"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5">
        <f t="shared" si="49"/>
        <v>1</v>
      </c>
      <c r="Q566" t="str">
        <f t="shared" si="50"/>
        <v>technology</v>
      </c>
      <c r="R566"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5" t="e">
        <f t="shared" si="49"/>
        <v>#DIV/0!</v>
      </c>
      <c r="Q567" t="str">
        <f t="shared" si="50"/>
        <v>technology</v>
      </c>
      <c r="R56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5">
        <f t="shared" si="49"/>
        <v>1</v>
      </c>
      <c r="Q568" t="str">
        <f t="shared" si="50"/>
        <v>technology</v>
      </c>
      <c r="R568"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5" t="e">
        <f t="shared" si="49"/>
        <v>#DIV/0!</v>
      </c>
      <c r="Q569" t="str">
        <f t="shared" si="50"/>
        <v>technology</v>
      </c>
      <c r="R569"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5">
        <f t="shared" si="49"/>
        <v>49</v>
      </c>
      <c r="Q570" t="str">
        <f t="shared" si="50"/>
        <v>technology</v>
      </c>
      <c r="R570"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5">
        <f t="shared" si="49"/>
        <v>20</v>
      </c>
      <c r="Q571" t="str">
        <f t="shared" si="50"/>
        <v>technology</v>
      </c>
      <c r="R571"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5">
        <f t="shared" si="49"/>
        <v>142</v>
      </c>
      <c r="Q572" t="str">
        <f t="shared" si="50"/>
        <v>technology</v>
      </c>
      <c r="R572"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5">
        <f t="shared" si="49"/>
        <v>53</v>
      </c>
      <c r="Q573" t="str">
        <f t="shared" si="50"/>
        <v>technology</v>
      </c>
      <c r="R573"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5" t="e">
        <f t="shared" si="49"/>
        <v>#DIV/0!</v>
      </c>
      <c r="Q574" t="str">
        <f t="shared" si="50"/>
        <v>technology</v>
      </c>
      <c r="R574"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5">
        <f t="shared" si="49"/>
        <v>38.444444444444443</v>
      </c>
      <c r="Q575" t="str">
        <f t="shared" si="50"/>
        <v>technology</v>
      </c>
      <c r="R575"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5">
        <f t="shared" si="49"/>
        <v>20</v>
      </c>
      <c r="Q576" t="str">
        <f t="shared" si="50"/>
        <v>technology</v>
      </c>
      <c r="R576"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5">
        <f t="shared" si="49"/>
        <v>64.75</v>
      </c>
      <c r="Q577" t="str">
        <f t="shared" si="50"/>
        <v>technology</v>
      </c>
      <c r="R57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5">
        <f t="shared" si="49"/>
        <v>1</v>
      </c>
      <c r="Q578" t="str">
        <f t="shared" si="50"/>
        <v>technology</v>
      </c>
      <c r="R578"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5">
        <f t="shared" ref="P579:P642" si="55">E579/L579</f>
        <v>10</v>
      </c>
      <c r="Q579" t="str">
        <f t="shared" ref="Q579:Q642" si="56">LEFT(N579,FIND("/",N579)-1)</f>
        <v>technology</v>
      </c>
      <c r="R579" t="str">
        <f t="shared" ref="R579:R642" si="57">RIGHT(N579,LEN(N579)-SEARCH("/",N579))</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5">
        <f t="shared" si="55"/>
        <v>2</v>
      </c>
      <c r="Q580" t="str">
        <f t="shared" si="56"/>
        <v>technology</v>
      </c>
      <c r="R580"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5">
        <f t="shared" si="55"/>
        <v>35</v>
      </c>
      <c r="Q581" t="str">
        <f t="shared" si="56"/>
        <v>technology</v>
      </c>
      <c r="R581"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5">
        <f t="shared" si="55"/>
        <v>1</v>
      </c>
      <c r="Q582" t="str">
        <f t="shared" si="56"/>
        <v>technology</v>
      </c>
      <c r="R582"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5" t="e">
        <f t="shared" si="55"/>
        <v>#DIV/0!</v>
      </c>
      <c r="Q583" t="str">
        <f t="shared" si="56"/>
        <v>technology</v>
      </c>
      <c r="R583"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5" t="e">
        <f t="shared" si="55"/>
        <v>#DIV/0!</v>
      </c>
      <c r="Q584" t="str">
        <f t="shared" si="56"/>
        <v>technology</v>
      </c>
      <c r="R584"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5">
        <f t="shared" si="55"/>
        <v>1</v>
      </c>
      <c r="Q585" t="str">
        <f t="shared" si="56"/>
        <v>technology</v>
      </c>
      <c r="R585"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5">
        <f t="shared" si="55"/>
        <v>5</v>
      </c>
      <c r="Q586" t="str">
        <f t="shared" si="56"/>
        <v>technology</v>
      </c>
      <c r="R586"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5" t="e">
        <f t="shared" si="55"/>
        <v>#DIV/0!</v>
      </c>
      <c r="Q587" t="str">
        <f t="shared" si="56"/>
        <v>technology</v>
      </c>
      <c r="R58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5">
        <f t="shared" si="55"/>
        <v>14</v>
      </c>
      <c r="Q588" t="str">
        <f t="shared" si="56"/>
        <v>technology</v>
      </c>
      <c r="R588"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5">
        <f t="shared" si="55"/>
        <v>389.28571428571428</v>
      </c>
      <c r="Q589" t="str">
        <f t="shared" si="56"/>
        <v>technology</v>
      </c>
      <c r="R589"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5">
        <f t="shared" si="55"/>
        <v>150.5</v>
      </c>
      <c r="Q590" t="str">
        <f t="shared" si="56"/>
        <v>technology</v>
      </c>
      <c r="R590"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5">
        <f t="shared" si="55"/>
        <v>1</v>
      </c>
      <c r="Q591" t="str">
        <f t="shared" si="56"/>
        <v>technology</v>
      </c>
      <c r="R591"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5">
        <f t="shared" si="55"/>
        <v>24.777777777777779</v>
      </c>
      <c r="Q592" t="str">
        <f t="shared" si="56"/>
        <v>technology</v>
      </c>
      <c r="R592"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5">
        <f t="shared" si="55"/>
        <v>30.5</v>
      </c>
      <c r="Q593" t="str">
        <f t="shared" si="56"/>
        <v>technology</v>
      </c>
      <c r="R593"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5">
        <f t="shared" si="55"/>
        <v>250</v>
      </c>
      <c r="Q594" t="str">
        <f t="shared" si="56"/>
        <v>technology</v>
      </c>
      <c r="R594"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5">
        <f t="shared" si="55"/>
        <v>16.428571428571427</v>
      </c>
      <c r="Q595" t="str">
        <f t="shared" si="56"/>
        <v>technology</v>
      </c>
      <c r="R595"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5">
        <f t="shared" si="55"/>
        <v>13</v>
      </c>
      <c r="Q596" t="str">
        <f t="shared" si="56"/>
        <v>technology</v>
      </c>
      <c r="R596"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5">
        <f t="shared" si="55"/>
        <v>53.25</v>
      </c>
      <c r="Q597" t="str">
        <f t="shared" si="56"/>
        <v>technology</v>
      </c>
      <c r="R59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5">
        <f t="shared" si="55"/>
        <v>3</v>
      </c>
      <c r="Q598" t="str">
        <f t="shared" si="56"/>
        <v>technology</v>
      </c>
      <c r="R598"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5">
        <f t="shared" si="55"/>
        <v>10</v>
      </c>
      <c r="Q599" t="str">
        <f t="shared" si="56"/>
        <v>technology</v>
      </c>
      <c r="R599"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5">
        <f t="shared" si="55"/>
        <v>121.42857142857143</v>
      </c>
      <c r="Q600" t="str">
        <f t="shared" si="56"/>
        <v>technology</v>
      </c>
      <c r="R600"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5">
        <f t="shared" si="55"/>
        <v>15.5</v>
      </c>
      <c r="Q601" t="str">
        <f t="shared" si="56"/>
        <v>technology</v>
      </c>
      <c r="R601"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5">
        <f t="shared" si="55"/>
        <v>100</v>
      </c>
      <c r="Q602" t="str">
        <f t="shared" si="56"/>
        <v>technology</v>
      </c>
      <c r="R602"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5">
        <f t="shared" si="55"/>
        <v>23.333333333333332</v>
      </c>
      <c r="Q603" t="str">
        <f t="shared" si="56"/>
        <v>technology</v>
      </c>
      <c r="R603"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5" t="e">
        <f t="shared" si="55"/>
        <v>#DIV/0!</v>
      </c>
      <c r="Q604" t="str">
        <f t="shared" si="56"/>
        <v>technology</v>
      </c>
      <c r="R604"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5">
        <f t="shared" si="55"/>
        <v>45.386153846153846</v>
      </c>
      <c r="Q605" t="str">
        <f t="shared" si="56"/>
        <v>technology</v>
      </c>
      <c r="R605"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5" t="e">
        <f t="shared" si="55"/>
        <v>#DIV/0!</v>
      </c>
      <c r="Q606" t="str">
        <f t="shared" si="56"/>
        <v>technology</v>
      </c>
      <c r="R606"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5">
        <f t="shared" si="55"/>
        <v>16.375</v>
      </c>
      <c r="Q607" t="str">
        <f t="shared" si="56"/>
        <v>technology</v>
      </c>
      <c r="R60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5">
        <f t="shared" si="55"/>
        <v>10</v>
      </c>
      <c r="Q608" t="str">
        <f t="shared" si="56"/>
        <v>technology</v>
      </c>
      <c r="R608"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5" t="e">
        <f t="shared" si="55"/>
        <v>#DIV/0!</v>
      </c>
      <c r="Q609" t="str">
        <f t="shared" si="56"/>
        <v>technology</v>
      </c>
      <c r="R609"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5">
        <f t="shared" si="55"/>
        <v>292.2</v>
      </c>
      <c r="Q610" t="str">
        <f t="shared" si="56"/>
        <v>technology</v>
      </c>
      <c r="R610"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5">
        <f t="shared" si="55"/>
        <v>5</v>
      </c>
      <c r="Q611" t="str">
        <f t="shared" si="56"/>
        <v>technology</v>
      </c>
      <c r="R611"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5" t="e">
        <f t="shared" si="55"/>
        <v>#DIV/0!</v>
      </c>
      <c r="Q612" t="str">
        <f t="shared" si="56"/>
        <v>technology</v>
      </c>
      <c r="R612"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5" t="e">
        <f t="shared" si="55"/>
        <v>#DIV/0!</v>
      </c>
      <c r="Q613" t="str">
        <f t="shared" si="56"/>
        <v>technology</v>
      </c>
      <c r="R613"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5" t="e">
        <f t="shared" si="55"/>
        <v>#DIV/0!</v>
      </c>
      <c r="Q614" t="str">
        <f t="shared" si="56"/>
        <v>technology</v>
      </c>
      <c r="R614"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5">
        <f t="shared" si="55"/>
        <v>105.93388429752066</v>
      </c>
      <c r="Q615" t="str">
        <f t="shared" si="56"/>
        <v>technology</v>
      </c>
      <c r="R615"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5" t="e">
        <f t="shared" si="55"/>
        <v>#DIV/0!</v>
      </c>
      <c r="Q616" t="str">
        <f t="shared" si="56"/>
        <v>technology</v>
      </c>
      <c r="R616"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5" t="e">
        <f t="shared" si="55"/>
        <v>#DIV/0!</v>
      </c>
      <c r="Q617" t="str">
        <f t="shared" si="56"/>
        <v>technology</v>
      </c>
      <c r="R61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5" t="e">
        <f t="shared" si="55"/>
        <v>#DIV/0!</v>
      </c>
      <c r="Q618" t="str">
        <f t="shared" si="56"/>
        <v>technology</v>
      </c>
      <c r="R618"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5">
        <f t="shared" si="55"/>
        <v>20</v>
      </c>
      <c r="Q619" t="str">
        <f t="shared" si="56"/>
        <v>technology</v>
      </c>
      <c r="R619"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5" t="e">
        <f t="shared" si="55"/>
        <v>#DIV/0!</v>
      </c>
      <c r="Q620" t="str">
        <f t="shared" si="56"/>
        <v>technology</v>
      </c>
      <c r="R620"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5">
        <f t="shared" si="55"/>
        <v>1</v>
      </c>
      <c r="Q621" t="str">
        <f t="shared" si="56"/>
        <v>technology</v>
      </c>
      <c r="R621"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5">
        <f t="shared" si="55"/>
        <v>300</v>
      </c>
      <c r="Q622" t="str">
        <f t="shared" si="56"/>
        <v>technology</v>
      </c>
      <c r="R622"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5">
        <f t="shared" si="55"/>
        <v>87</v>
      </c>
      <c r="Q623" t="str">
        <f t="shared" si="56"/>
        <v>technology</v>
      </c>
      <c r="R623"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5">
        <f t="shared" si="55"/>
        <v>37.888888888888886</v>
      </c>
      <c r="Q624" t="str">
        <f t="shared" si="56"/>
        <v>technology</v>
      </c>
      <c r="R624"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5" t="e">
        <f t="shared" si="55"/>
        <v>#DIV/0!</v>
      </c>
      <c r="Q625" t="str">
        <f t="shared" si="56"/>
        <v>technology</v>
      </c>
      <c r="R625"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5" t="e">
        <f t="shared" si="55"/>
        <v>#DIV/0!</v>
      </c>
      <c r="Q626" t="str">
        <f t="shared" si="56"/>
        <v>technology</v>
      </c>
      <c r="R626"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5" t="e">
        <f t="shared" si="55"/>
        <v>#DIV/0!</v>
      </c>
      <c r="Q627" t="str">
        <f t="shared" si="56"/>
        <v>technology</v>
      </c>
      <c r="R62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5">
        <f t="shared" si="55"/>
        <v>111.41025641025641</v>
      </c>
      <c r="Q628" t="str">
        <f t="shared" si="56"/>
        <v>technology</v>
      </c>
      <c r="R628"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5">
        <f t="shared" si="55"/>
        <v>90</v>
      </c>
      <c r="Q629" t="str">
        <f t="shared" si="56"/>
        <v>technology</v>
      </c>
      <c r="R629"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5" t="e">
        <f t="shared" si="55"/>
        <v>#DIV/0!</v>
      </c>
      <c r="Q630" t="str">
        <f t="shared" si="56"/>
        <v>technology</v>
      </c>
      <c r="R630"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5">
        <f t="shared" si="55"/>
        <v>116.66666666666667</v>
      </c>
      <c r="Q631" t="str">
        <f t="shared" si="56"/>
        <v>technology</v>
      </c>
      <c r="R631"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5">
        <f t="shared" si="55"/>
        <v>10</v>
      </c>
      <c r="Q632" t="str">
        <f t="shared" si="56"/>
        <v>technology</v>
      </c>
      <c r="R632"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5">
        <f t="shared" si="55"/>
        <v>76.666666666666671</v>
      </c>
      <c r="Q633" t="str">
        <f t="shared" si="56"/>
        <v>technology</v>
      </c>
      <c r="R633"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5" t="e">
        <f t="shared" si="55"/>
        <v>#DIV/0!</v>
      </c>
      <c r="Q634" t="str">
        <f t="shared" si="56"/>
        <v>technology</v>
      </c>
      <c r="R634"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5">
        <f t="shared" si="55"/>
        <v>49.8</v>
      </c>
      <c r="Q635" t="str">
        <f t="shared" si="56"/>
        <v>technology</v>
      </c>
      <c r="R635"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5">
        <f t="shared" si="55"/>
        <v>1</v>
      </c>
      <c r="Q636" t="str">
        <f t="shared" si="56"/>
        <v>technology</v>
      </c>
      <c r="R636"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5">
        <f t="shared" si="55"/>
        <v>2</v>
      </c>
      <c r="Q637" t="str">
        <f t="shared" si="56"/>
        <v>technology</v>
      </c>
      <c r="R63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5">
        <f t="shared" si="55"/>
        <v>4</v>
      </c>
      <c r="Q638" t="str">
        <f t="shared" si="56"/>
        <v>technology</v>
      </c>
      <c r="R638"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5" t="e">
        <f t="shared" si="55"/>
        <v>#DIV/0!</v>
      </c>
      <c r="Q639" t="str">
        <f t="shared" si="56"/>
        <v>technology</v>
      </c>
      <c r="R639"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5">
        <f t="shared" si="55"/>
        <v>3</v>
      </c>
      <c r="Q640" t="str">
        <f t="shared" si="56"/>
        <v>technology</v>
      </c>
      <c r="R640"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5">
        <f t="shared" si="55"/>
        <v>1</v>
      </c>
      <c r="Q641" t="str">
        <f t="shared" si="56"/>
        <v>technology</v>
      </c>
      <c r="R641"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5">
        <f t="shared" si="55"/>
        <v>50.5</v>
      </c>
      <c r="Q642" t="str">
        <f t="shared" si="56"/>
        <v>technology</v>
      </c>
      <c r="R642"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5">
        <f t="shared" ref="P643:P706" si="61">E643/L643</f>
        <v>151.31746031746033</v>
      </c>
      <c r="Q643" t="str">
        <f t="shared" ref="Q643:Q706" si="62">LEFT(N643,FIND("/",N643)-1)</f>
        <v>technology</v>
      </c>
      <c r="R643" t="str">
        <f t="shared" ref="R643:R706" si="63">RIGHT(N643,LEN(N643)-SEARCH("/",N643))</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5">
        <f t="shared" si="61"/>
        <v>134.3592456301748</v>
      </c>
      <c r="Q644" t="str">
        <f t="shared" si="62"/>
        <v>technology</v>
      </c>
      <c r="R644"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5">
        <f t="shared" si="61"/>
        <v>174.02631578947367</v>
      </c>
      <c r="Q645" t="str">
        <f t="shared" si="62"/>
        <v>technology</v>
      </c>
      <c r="R645"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5">
        <f t="shared" si="61"/>
        <v>73.486268364348675</v>
      </c>
      <c r="Q646" t="str">
        <f t="shared" si="62"/>
        <v>technology</v>
      </c>
      <c r="R646"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5">
        <f t="shared" si="61"/>
        <v>23.518987341772153</v>
      </c>
      <c r="Q647" t="str">
        <f t="shared" si="62"/>
        <v>technology</v>
      </c>
      <c r="R64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5">
        <f t="shared" si="61"/>
        <v>39.074444444444445</v>
      </c>
      <c r="Q648" t="str">
        <f t="shared" si="62"/>
        <v>technology</v>
      </c>
      <c r="R648"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5">
        <f t="shared" si="61"/>
        <v>125.94117647058823</v>
      </c>
      <c r="Q649" t="str">
        <f t="shared" si="62"/>
        <v>technology</v>
      </c>
      <c r="R649"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5">
        <f t="shared" si="61"/>
        <v>1644</v>
      </c>
      <c r="Q650" t="str">
        <f t="shared" si="62"/>
        <v>technology</v>
      </c>
      <c r="R650"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5">
        <f t="shared" si="61"/>
        <v>42.670731707317074</v>
      </c>
      <c r="Q651" t="str">
        <f t="shared" si="62"/>
        <v>technology</v>
      </c>
      <c r="R651"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5">
        <f t="shared" si="61"/>
        <v>35.125</v>
      </c>
      <c r="Q652" t="str">
        <f t="shared" si="62"/>
        <v>technology</v>
      </c>
      <c r="R652"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5">
        <f t="shared" si="61"/>
        <v>239.35238095238094</v>
      </c>
      <c r="Q653" t="str">
        <f t="shared" si="62"/>
        <v>technology</v>
      </c>
      <c r="R653"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5">
        <f t="shared" si="61"/>
        <v>107.64285714285714</v>
      </c>
      <c r="Q654" t="str">
        <f t="shared" si="62"/>
        <v>technology</v>
      </c>
      <c r="R654"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5">
        <f t="shared" si="61"/>
        <v>95.830623306233065</v>
      </c>
      <c r="Q655" t="str">
        <f t="shared" si="62"/>
        <v>technology</v>
      </c>
      <c r="R655"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5">
        <f t="shared" si="61"/>
        <v>31.663376110562684</v>
      </c>
      <c r="Q656" t="str">
        <f t="shared" si="62"/>
        <v>technology</v>
      </c>
      <c r="R656"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5">
        <f t="shared" si="61"/>
        <v>42.886861313868614</v>
      </c>
      <c r="Q657" t="str">
        <f t="shared" si="62"/>
        <v>technology</v>
      </c>
      <c r="R65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5">
        <f t="shared" si="61"/>
        <v>122.73563218390805</v>
      </c>
      <c r="Q658" t="str">
        <f t="shared" si="62"/>
        <v>technology</v>
      </c>
      <c r="R658"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5">
        <f t="shared" si="61"/>
        <v>190.45454545454547</v>
      </c>
      <c r="Q659" t="str">
        <f t="shared" si="62"/>
        <v>technology</v>
      </c>
      <c r="R659"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5">
        <f t="shared" si="61"/>
        <v>109.33695652173913</v>
      </c>
      <c r="Q660" t="str">
        <f t="shared" si="62"/>
        <v>technology</v>
      </c>
      <c r="R660"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5">
        <f t="shared" si="61"/>
        <v>143.66666666666666</v>
      </c>
      <c r="Q661" t="str">
        <f t="shared" si="62"/>
        <v>technology</v>
      </c>
      <c r="R661"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5">
        <f t="shared" si="61"/>
        <v>84.944444444444443</v>
      </c>
      <c r="Q662" t="str">
        <f t="shared" si="62"/>
        <v>technology</v>
      </c>
      <c r="R662"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5">
        <f t="shared" si="61"/>
        <v>10.555555555555555</v>
      </c>
      <c r="Q663" t="str">
        <f t="shared" si="62"/>
        <v>technology</v>
      </c>
      <c r="R663"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5">
        <f t="shared" si="61"/>
        <v>39</v>
      </c>
      <c r="Q664" t="str">
        <f t="shared" si="62"/>
        <v>technology</v>
      </c>
      <c r="R664"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5">
        <f t="shared" si="61"/>
        <v>100</v>
      </c>
      <c r="Q665" t="str">
        <f t="shared" si="62"/>
        <v>technology</v>
      </c>
      <c r="R665"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5">
        <f t="shared" si="61"/>
        <v>31.172413793103448</v>
      </c>
      <c r="Q666" t="str">
        <f t="shared" si="62"/>
        <v>technology</v>
      </c>
      <c r="R666"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5">
        <f t="shared" si="61"/>
        <v>155.33333333333334</v>
      </c>
      <c r="Q667" t="str">
        <f t="shared" si="62"/>
        <v>technology</v>
      </c>
      <c r="R66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5">
        <f t="shared" si="61"/>
        <v>2</v>
      </c>
      <c r="Q668" t="str">
        <f t="shared" si="62"/>
        <v>technology</v>
      </c>
      <c r="R668"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5">
        <f t="shared" si="61"/>
        <v>178.92857142857142</v>
      </c>
      <c r="Q669" t="str">
        <f t="shared" si="62"/>
        <v>technology</v>
      </c>
      <c r="R669"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5">
        <f t="shared" si="61"/>
        <v>27.36</v>
      </c>
      <c r="Q670" t="str">
        <f t="shared" si="62"/>
        <v>technology</v>
      </c>
      <c r="R670"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5">
        <f t="shared" si="61"/>
        <v>1536.25</v>
      </c>
      <c r="Q671" t="str">
        <f t="shared" si="62"/>
        <v>technology</v>
      </c>
      <c r="R671"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5">
        <f t="shared" si="61"/>
        <v>84.99677419354839</v>
      </c>
      <c r="Q672" t="str">
        <f t="shared" si="62"/>
        <v>technology</v>
      </c>
      <c r="R672"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5">
        <f t="shared" si="61"/>
        <v>788.5333333333333</v>
      </c>
      <c r="Q673" t="str">
        <f t="shared" si="62"/>
        <v>technology</v>
      </c>
      <c r="R673"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5">
        <f t="shared" si="61"/>
        <v>50.29767441860465</v>
      </c>
      <c r="Q674" t="str">
        <f t="shared" si="62"/>
        <v>technology</v>
      </c>
      <c r="R674"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5">
        <f t="shared" si="61"/>
        <v>68.333333333333329</v>
      </c>
      <c r="Q675" t="str">
        <f t="shared" si="62"/>
        <v>technology</v>
      </c>
      <c r="R675"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5">
        <f t="shared" si="61"/>
        <v>7.5</v>
      </c>
      <c r="Q676" t="str">
        <f t="shared" si="62"/>
        <v>technology</v>
      </c>
      <c r="R676"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5">
        <f t="shared" si="61"/>
        <v>34.269230769230766</v>
      </c>
      <c r="Q677" t="str">
        <f t="shared" si="62"/>
        <v>technology</v>
      </c>
      <c r="R67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5">
        <f t="shared" si="61"/>
        <v>61.291666666666664</v>
      </c>
      <c r="Q678" t="str">
        <f t="shared" si="62"/>
        <v>technology</v>
      </c>
      <c r="R678"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5">
        <f t="shared" si="61"/>
        <v>133.25</v>
      </c>
      <c r="Q679" t="str">
        <f t="shared" si="62"/>
        <v>technology</v>
      </c>
      <c r="R679"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5">
        <f t="shared" si="61"/>
        <v>65.17647058823529</v>
      </c>
      <c r="Q680" t="str">
        <f t="shared" si="62"/>
        <v>technology</v>
      </c>
      <c r="R680"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5">
        <f t="shared" si="61"/>
        <v>93.90425531914893</v>
      </c>
      <c r="Q681" t="str">
        <f t="shared" si="62"/>
        <v>technology</v>
      </c>
      <c r="R681"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5">
        <f t="shared" si="61"/>
        <v>150.65116279069767</v>
      </c>
      <c r="Q682" t="str">
        <f t="shared" si="62"/>
        <v>technology</v>
      </c>
      <c r="R682"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5">
        <f t="shared" si="61"/>
        <v>1</v>
      </c>
      <c r="Q683" t="str">
        <f t="shared" si="62"/>
        <v>technology</v>
      </c>
      <c r="R683"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5">
        <f t="shared" si="61"/>
        <v>13.25</v>
      </c>
      <c r="Q684" t="str">
        <f t="shared" si="62"/>
        <v>technology</v>
      </c>
      <c r="R684"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5">
        <f t="shared" si="61"/>
        <v>99.333333333333329</v>
      </c>
      <c r="Q685" t="str">
        <f t="shared" si="62"/>
        <v>technology</v>
      </c>
      <c r="R685"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5">
        <f t="shared" si="61"/>
        <v>177.39259259259259</v>
      </c>
      <c r="Q686" t="str">
        <f t="shared" si="62"/>
        <v>technology</v>
      </c>
      <c r="R686"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5">
        <f t="shared" si="61"/>
        <v>55.3</v>
      </c>
      <c r="Q687" t="str">
        <f t="shared" si="62"/>
        <v>technology</v>
      </c>
      <c r="R68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5" t="e">
        <f t="shared" si="61"/>
        <v>#DIV/0!</v>
      </c>
      <c r="Q688" t="str">
        <f t="shared" si="62"/>
        <v>technology</v>
      </c>
      <c r="R688"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5">
        <f t="shared" si="61"/>
        <v>591.66666666666663</v>
      </c>
      <c r="Q689" t="str">
        <f t="shared" si="62"/>
        <v>technology</v>
      </c>
      <c r="R689"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5">
        <f t="shared" si="61"/>
        <v>405.5</v>
      </c>
      <c r="Q690" t="str">
        <f t="shared" si="62"/>
        <v>technology</v>
      </c>
      <c r="R690"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5">
        <f t="shared" si="61"/>
        <v>343.14732142857144</v>
      </c>
      <c r="Q691" t="str">
        <f t="shared" si="62"/>
        <v>technology</v>
      </c>
      <c r="R691"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5">
        <f t="shared" si="61"/>
        <v>72.588235294117652</v>
      </c>
      <c r="Q692" t="str">
        <f t="shared" si="62"/>
        <v>technology</v>
      </c>
      <c r="R692"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5">
        <f t="shared" si="61"/>
        <v>26</v>
      </c>
      <c r="Q693" t="str">
        <f t="shared" si="62"/>
        <v>technology</v>
      </c>
      <c r="R693"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5">
        <f t="shared" si="61"/>
        <v>6.4975124378109452</v>
      </c>
      <c r="Q694" t="str">
        <f t="shared" si="62"/>
        <v>technology</v>
      </c>
      <c r="R694"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5">
        <f t="shared" si="61"/>
        <v>119.38513513513513</v>
      </c>
      <c r="Q695" t="str">
        <f t="shared" si="62"/>
        <v>technology</v>
      </c>
      <c r="R695"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5">
        <f t="shared" si="61"/>
        <v>84.285714285714292</v>
      </c>
      <c r="Q696" t="str">
        <f t="shared" si="62"/>
        <v>technology</v>
      </c>
      <c r="R696"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5">
        <f t="shared" si="61"/>
        <v>90.857142857142861</v>
      </c>
      <c r="Q697" t="str">
        <f t="shared" si="62"/>
        <v>technology</v>
      </c>
      <c r="R69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5">
        <f t="shared" si="61"/>
        <v>1</v>
      </c>
      <c r="Q698" t="str">
        <f t="shared" si="62"/>
        <v>technology</v>
      </c>
      <c r="R698"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5">
        <f t="shared" si="61"/>
        <v>20.342105263157894</v>
      </c>
      <c r="Q699" t="str">
        <f t="shared" si="62"/>
        <v>technology</v>
      </c>
      <c r="R699"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5">
        <f t="shared" si="61"/>
        <v>530.68965517241384</v>
      </c>
      <c r="Q700" t="str">
        <f t="shared" si="62"/>
        <v>technology</v>
      </c>
      <c r="R700"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5">
        <f t="shared" si="61"/>
        <v>120.39184269662923</v>
      </c>
      <c r="Q701" t="str">
        <f t="shared" si="62"/>
        <v>technology</v>
      </c>
      <c r="R701"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5">
        <f t="shared" si="61"/>
        <v>13</v>
      </c>
      <c r="Q702" t="str">
        <f t="shared" si="62"/>
        <v>technology</v>
      </c>
      <c r="R702"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5">
        <f t="shared" si="61"/>
        <v>291.33333333333331</v>
      </c>
      <c r="Q703" t="str">
        <f t="shared" si="62"/>
        <v>technology</v>
      </c>
      <c r="R703"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5">
        <f t="shared" si="61"/>
        <v>124.9191891891892</v>
      </c>
      <c r="Q704" t="str">
        <f t="shared" si="62"/>
        <v>technology</v>
      </c>
      <c r="R704"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5">
        <f t="shared" si="61"/>
        <v>119.57142857142857</v>
      </c>
      <c r="Q705" t="str">
        <f t="shared" si="62"/>
        <v>technology</v>
      </c>
      <c r="R705"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5">
        <f t="shared" si="61"/>
        <v>120.25</v>
      </c>
      <c r="Q706" t="str">
        <f t="shared" si="62"/>
        <v>technology</v>
      </c>
      <c r="R706"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5">
        <f t="shared" ref="P707:P770" si="67">E707/L707</f>
        <v>195.4</v>
      </c>
      <c r="Q707" t="str">
        <f t="shared" ref="Q707:Q770" si="68">LEFT(N707,FIND("/",N707)-1)</f>
        <v>technology</v>
      </c>
      <c r="R707" t="str">
        <f t="shared" ref="R707:R770" si="69">RIGHT(N707,LEN(N707)-SEARCH("/",N707))</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5" t="e">
        <f t="shared" si="67"/>
        <v>#DIV/0!</v>
      </c>
      <c r="Q708" t="str">
        <f t="shared" si="68"/>
        <v>technology</v>
      </c>
      <c r="R708"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5">
        <f t="shared" si="67"/>
        <v>117.69868421052631</v>
      </c>
      <c r="Q709" t="str">
        <f t="shared" si="68"/>
        <v>technology</v>
      </c>
      <c r="R709"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5">
        <f t="shared" si="67"/>
        <v>23.948509485094849</v>
      </c>
      <c r="Q710" t="str">
        <f t="shared" si="68"/>
        <v>technology</v>
      </c>
      <c r="R710"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5">
        <f t="shared" si="67"/>
        <v>30.5</v>
      </c>
      <c r="Q711" t="str">
        <f t="shared" si="68"/>
        <v>technology</v>
      </c>
      <c r="R711"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5" t="e">
        <f t="shared" si="67"/>
        <v>#DIV/0!</v>
      </c>
      <c r="Q712" t="str">
        <f t="shared" si="68"/>
        <v>technology</v>
      </c>
      <c r="R712"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5">
        <f t="shared" si="67"/>
        <v>99.973372781065095</v>
      </c>
      <c r="Q713" t="str">
        <f t="shared" si="68"/>
        <v>technology</v>
      </c>
      <c r="R713"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5">
        <f t="shared" si="67"/>
        <v>26.25</v>
      </c>
      <c r="Q714" t="str">
        <f t="shared" si="68"/>
        <v>technology</v>
      </c>
      <c r="R714"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5">
        <f t="shared" si="67"/>
        <v>199</v>
      </c>
      <c r="Q715" t="str">
        <f t="shared" si="68"/>
        <v>technology</v>
      </c>
      <c r="R715"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5">
        <f t="shared" si="67"/>
        <v>80.321428571428569</v>
      </c>
      <c r="Q716" t="str">
        <f t="shared" si="68"/>
        <v>technology</v>
      </c>
      <c r="R716"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5">
        <f t="shared" si="67"/>
        <v>115.75</v>
      </c>
      <c r="Q717" t="str">
        <f t="shared" si="68"/>
        <v>technology</v>
      </c>
      <c r="R71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5">
        <f t="shared" si="67"/>
        <v>44.6875</v>
      </c>
      <c r="Q718" t="str">
        <f t="shared" si="68"/>
        <v>technology</v>
      </c>
      <c r="R718"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5">
        <f t="shared" si="67"/>
        <v>76.25</v>
      </c>
      <c r="Q719" t="str">
        <f t="shared" si="68"/>
        <v>technology</v>
      </c>
      <c r="R719"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5">
        <f t="shared" si="67"/>
        <v>22.5</v>
      </c>
      <c r="Q720" t="str">
        <f t="shared" si="68"/>
        <v>technology</v>
      </c>
      <c r="R720"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5">
        <f t="shared" si="67"/>
        <v>19.399999999999999</v>
      </c>
      <c r="Q721" t="str">
        <f t="shared" si="68"/>
        <v>technology</v>
      </c>
      <c r="R721"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5">
        <f t="shared" si="67"/>
        <v>66.707317073170728</v>
      </c>
      <c r="Q722" t="str">
        <f t="shared" si="68"/>
        <v>publishing</v>
      </c>
      <c r="R722"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5">
        <f t="shared" si="67"/>
        <v>84.142857142857139</v>
      </c>
      <c r="Q723" t="str">
        <f t="shared" si="68"/>
        <v>publishing</v>
      </c>
      <c r="R723"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5">
        <f t="shared" si="67"/>
        <v>215.72549019607843</v>
      </c>
      <c r="Q724" t="str">
        <f t="shared" si="68"/>
        <v>publishing</v>
      </c>
      <c r="R724"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5">
        <f t="shared" si="67"/>
        <v>54.69</v>
      </c>
      <c r="Q725" t="str">
        <f t="shared" si="68"/>
        <v>publishing</v>
      </c>
      <c r="R725"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5">
        <f t="shared" si="67"/>
        <v>51.62944055944056</v>
      </c>
      <c r="Q726" t="str">
        <f t="shared" si="68"/>
        <v>publishing</v>
      </c>
      <c r="R726"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5">
        <f t="shared" si="67"/>
        <v>143.35714285714286</v>
      </c>
      <c r="Q727" t="str">
        <f t="shared" si="68"/>
        <v>publishing</v>
      </c>
      <c r="R72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5">
        <f t="shared" si="67"/>
        <v>72.428571428571431</v>
      </c>
      <c r="Q728" t="str">
        <f t="shared" si="68"/>
        <v>publishing</v>
      </c>
      <c r="R728"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5">
        <f t="shared" si="67"/>
        <v>36.530201342281877</v>
      </c>
      <c r="Q729" t="str">
        <f t="shared" si="68"/>
        <v>publishing</v>
      </c>
      <c r="R729"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5">
        <f t="shared" si="67"/>
        <v>60.903461538461535</v>
      </c>
      <c r="Q730" t="str">
        <f t="shared" si="68"/>
        <v>publishing</v>
      </c>
      <c r="R730"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5">
        <f t="shared" si="67"/>
        <v>43.55</v>
      </c>
      <c r="Q731" t="str">
        <f t="shared" si="68"/>
        <v>publishing</v>
      </c>
      <c r="R731"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5">
        <f t="shared" si="67"/>
        <v>99.766037735849054</v>
      </c>
      <c r="Q732" t="str">
        <f t="shared" si="68"/>
        <v>publishing</v>
      </c>
      <c r="R732"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5">
        <f t="shared" si="67"/>
        <v>88.732394366197184</v>
      </c>
      <c r="Q733" t="str">
        <f t="shared" si="68"/>
        <v>publishing</v>
      </c>
      <c r="R733"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5">
        <f t="shared" si="67"/>
        <v>4.9230769230769234</v>
      </c>
      <c r="Q734" t="str">
        <f t="shared" si="68"/>
        <v>publishing</v>
      </c>
      <c r="R734"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5">
        <f t="shared" si="67"/>
        <v>17.822485207100591</v>
      </c>
      <c r="Q735" t="str">
        <f t="shared" si="68"/>
        <v>publishing</v>
      </c>
      <c r="R735"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5">
        <f t="shared" si="67"/>
        <v>187.19298245614036</v>
      </c>
      <c r="Q736" t="str">
        <f t="shared" si="68"/>
        <v>publishing</v>
      </c>
      <c r="R736"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5">
        <f t="shared" si="67"/>
        <v>234.80786026200875</v>
      </c>
      <c r="Q737" t="str">
        <f t="shared" si="68"/>
        <v>publishing</v>
      </c>
      <c r="R73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5">
        <f t="shared" si="67"/>
        <v>105.04629629629629</v>
      </c>
      <c r="Q738" t="str">
        <f t="shared" si="68"/>
        <v>publishing</v>
      </c>
      <c r="R738"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5">
        <f t="shared" si="67"/>
        <v>56.666666666666664</v>
      </c>
      <c r="Q739" t="str">
        <f t="shared" si="68"/>
        <v>publishing</v>
      </c>
      <c r="R739"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5">
        <f t="shared" si="67"/>
        <v>39.048780487804876</v>
      </c>
      <c r="Q740" t="str">
        <f t="shared" si="68"/>
        <v>publishing</v>
      </c>
      <c r="R740"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5">
        <f t="shared" si="67"/>
        <v>68.345323741007192</v>
      </c>
      <c r="Q741" t="str">
        <f t="shared" si="68"/>
        <v>publishing</v>
      </c>
      <c r="R741"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5">
        <f t="shared" si="67"/>
        <v>169.57894736842104</v>
      </c>
      <c r="Q742" t="str">
        <f t="shared" si="68"/>
        <v>publishing</v>
      </c>
      <c r="R742"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5">
        <f t="shared" si="67"/>
        <v>141.42340425531913</v>
      </c>
      <c r="Q743" t="str">
        <f t="shared" si="68"/>
        <v>publishing</v>
      </c>
      <c r="R743"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5">
        <f t="shared" si="67"/>
        <v>67.391304347826093</v>
      </c>
      <c r="Q744" t="str">
        <f t="shared" si="68"/>
        <v>publishing</v>
      </c>
      <c r="R744"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5">
        <f t="shared" si="67"/>
        <v>54.266666666666666</v>
      </c>
      <c r="Q745" t="str">
        <f t="shared" si="68"/>
        <v>publishing</v>
      </c>
      <c r="R745"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5">
        <f t="shared" si="67"/>
        <v>82.516129032258064</v>
      </c>
      <c r="Q746" t="str">
        <f t="shared" si="68"/>
        <v>publishing</v>
      </c>
      <c r="R746"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5">
        <f t="shared" si="67"/>
        <v>53.729729729729726</v>
      </c>
      <c r="Q747" t="str">
        <f t="shared" si="68"/>
        <v>publishing</v>
      </c>
      <c r="R74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5">
        <f t="shared" si="67"/>
        <v>34.206185567010309</v>
      </c>
      <c r="Q748" t="str">
        <f t="shared" si="68"/>
        <v>publishing</v>
      </c>
      <c r="R748"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5">
        <f t="shared" si="67"/>
        <v>127.32727272727273</v>
      </c>
      <c r="Q749" t="str">
        <f t="shared" si="68"/>
        <v>publishing</v>
      </c>
      <c r="R749"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5">
        <f t="shared" si="67"/>
        <v>45.56818181818182</v>
      </c>
      <c r="Q750" t="str">
        <f t="shared" si="68"/>
        <v>publishing</v>
      </c>
      <c r="R750"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5">
        <f t="shared" si="67"/>
        <v>95.963636363636368</v>
      </c>
      <c r="Q751" t="str">
        <f t="shared" si="68"/>
        <v>publishing</v>
      </c>
      <c r="R751"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5">
        <f t="shared" si="67"/>
        <v>77.271186440677965</v>
      </c>
      <c r="Q752" t="str">
        <f t="shared" si="68"/>
        <v>publishing</v>
      </c>
      <c r="R752"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5">
        <f t="shared" si="67"/>
        <v>57.338709677419352</v>
      </c>
      <c r="Q753" t="str">
        <f t="shared" si="68"/>
        <v>publishing</v>
      </c>
      <c r="R753"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5">
        <f t="shared" si="67"/>
        <v>53.19047619047619</v>
      </c>
      <c r="Q754" t="str">
        <f t="shared" si="68"/>
        <v>publishing</v>
      </c>
      <c r="R754"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5">
        <f t="shared" si="67"/>
        <v>492.30769230769232</v>
      </c>
      <c r="Q755" t="str">
        <f t="shared" si="68"/>
        <v>publishing</v>
      </c>
      <c r="R755"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5">
        <f t="shared" si="67"/>
        <v>42.346938775510203</v>
      </c>
      <c r="Q756" t="str">
        <f t="shared" si="68"/>
        <v>publishing</v>
      </c>
      <c r="R756"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5">
        <f t="shared" si="67"/>
        <v>37.466029411764708</v>
      </c>
      <c r="Q757" t="str">
        <f t="shared" si="68"/>
        <v>publishing</v>
      </c>
      <c r="R75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5">
        <f t="shared" si="67"/>
        <v>37.454545454545453</v>
      </c>
      <c r="Q758" t="str">
        <f t="shared" si="68"/>
        <v>publishing</v>
      </c>
      <c r="R758"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5">
        <f t="shared" si="67"/>
        <v>33.055555555555557</v>
      </c>
      <c r="Q759" t="str">
        <f t="shared" si="68"/>
        <v>publishing</v>
      </c>
      <c r="R759"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5">
        <f t="shared" si="67"/>
        <v>134.21052631578948</v>
      </c>
      <c r="Q760" t="str">
        <f t="shared" si="68"/>
        <v>publishing</v>
      </c>
      <c r="R760"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5">
        <f t="shared" si="67"/>
        <v>51.474747474747474</v>
      </c>
      <c r="Q761" t="str">
        <f t="shared" si="68"/>
        <v>publishing</v>
      </c>
      <c r="R761"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5" t="e">
        <f t="shared" si="67"/>
        <v>#DIV/0!</v>
      </c>
      <c r="Q762" t="str">
        <f t="shared" si="68"/>
        <v>publishing</v>
      </c>
      <c r="R762"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5">
        <f t="shared" si="67"/>
        <v>39.166666666666664</v>
      </c>
      <c r="Q763" t="str">
        <f t="shared" si="68"/>
        <v>publishing</v>
      </c>
      <c r="R763"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5" t="e">
        <f t="shared" si="67"/>
        <v>#DIV/0!</v>
      </c>
      <c r="Q764" t="str">
        <f t="shared" si="68"/>
        <v>publishing</v>
      </c>
      <c r="R764"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5">
        <f t="shared" si="67"/>
        <v>5</v>
      </c>
      <c r="Q765" t="str">
        <f t="shared" si="68"/>
        <v>publishing</v>
      </c>
      <c r="R765"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5" t="e">
        <f t="shared" si="67"/>
        <v>#DIV/0!</v>
      </c>
      <c r="Q766" t="str">
        <f t="shared" si="68"/>
        <v>publishing</v>
      </c>
      <c r="R766"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5">
        <f t="shared" si="67"/>
        <v>57.295454545454547</v>
      </c>
      <c r="Q767" t="str">
        <f t="shared" si="68"/>
        <v>publishing</v>
      </c>
      <c r="R76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5" t="e">
        <f t="shared" si="67"/>
        <v>#DIV/0!</v>
      </c>
      <c r="Q768" t="str">
        <f t="shared" si="68"/>
        <v>publishing</v>
      </c>
      <c r="R768"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5">
        <f t="shared" si="67"/>
        <v>59</v>
      </c>
      <c r="Q769" t="str">
        <f t="shared" si="68"/>
        <v>publishing</v>
      </c>
      <c r="R769"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5" t="e">
        <f t="shared" si="67"/>
        <v>#DIV/0!</v>
      </c>
      <c r="Q770" t="str">
        <f t="shared" si="68"/>
        <v>publishing</v>
      </c>
      <c r="R770"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5">
        <f t="shared" ref="P771:P834" si="73">E771/L771</f>
        <v>31.846153846153847</v>
      </c>
      <c r="Q771" t="str">
        <f t="shared" ref="Q771:Q834" si="74">LEFT(N771,FIND("/",N771)-1)</f>
        <v>publishing</v>
      </c>
      <c r="R771" t="str">
        <f t="shared" ref="R771:R834" si="75">RIGHT(N771,LEN(N771)-SEARCH("/",N771))</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5" t="e">
        <f t="shared" si="73"/>
        <v>#DIV/0!</v>
      </c>
      <c r="Q772" t="str">
        <f t="shared" si="74"/>
        <v>publishing</v>
      </c>
      <c r="R772"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5">
        <f t="shared" si="73"/>
        <v>10</v>
      </c>
      <c r="Q773" t="str">
        <f t="shared" si="74"/>
        <v>publishing</v>
      </c>
      <c r="R773"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5">
        <f t="shared" si="73"/>
        <v>50</v>
      </c>
      <c r="Q774" t="str">
        <f t="shared" si="74"/>
        <v>publishing</v>
      </c>
      <c r="R774"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5">
        <f t="shared" si="73"/>
        <v>16</v>
      </c>
      <c r="Q775" t="str">
        <f t="shared" si="74"/>
        <v>publishing</v>
      </c>
      <c r="R775"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5">
        <f t="shared" si="73"/>
        <v>39</v>
      </c>
      <c r="Q776" t="str">
        <f t="shared" si="74"/>
        <v>publishing</v>
      </c>
      <c r="R776"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5">
        <f t="shared" si="73"/>
        <v>34</v>
      </c>
      <c r="Q777" t="str">
        <f t="shared" si="74"/>
        <v>publishing</v>
      </c>
      <c r="R77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5">
        <f t="shared" si="73"/>
        <v>63.122807017543863</v>
      </c>
      <c r="Q778" t="str">
        <f t="shared" si="74"/>
        <v>publishing</v>
      </c>
      <c r="R778"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5">
        <f t="shared" si="73"/>
        <v>7</v>
      </c>
      <c r="Q779" t="str">
        <f t="shared" si="74"/>
        <v>publishing</v>
      </c>
      <c r="R779"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5">
        <f t="shared" si="73"/>
        <v>2</v>
      </c>
      <c r="Q780" t="str">
        <f t="shared" si="74"/>
        <v>publishing</v>
      </c>
      <c r="R780"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5">
        <f t="shared" si="73"/>
        <v>66.666666666666671</v>
      </c>
      <c r="Q781" t="str">
        <f t="shared" si="74"/>
        <v>publishing</v>
      </c>
      <c r="R781"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5">
        <f t="shared" si="73"/>
        <v>38.518518518518519</v>
      </c>
      <c r="Q782" t="str">
        <f t="shared" si="74"/>
        <v>music</v>
      </c>
      <c r="R782"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5">
        <f t="shared" si="73"/>
        <v>42.609200000000001</v>
      </c>
      <c r="Q783" t="str">
        <f t="shared" si="74"/>
        <v>music</v>
      </c>
      <c r="R783"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5">
        <f t="shared" si="73"/>
        <v>50</v>
      </c>
      <c r="Q784" t="str">
        <f t="shared" si="74"/>
        <v>music</v>
      </c>
      <c r="R784"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5">
        <f t="shared" si="73"/>
        <v>63.485714285714288</v>
      </c>
      <c r="Q785" t="str">
        <f t="shared" si="74"/>
        <v>music</v>
      </c>
      <c r="R785"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5">
        <f t="shared" si="73"/>
        <v>102.5</v>
      </c>
      <c r="Q786" t="str">
        <f t="shared" si="74"/>
        <v>music</v>
      </c>
      <c r="R786"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5">
        <f t="shared" si="73"/>
        <v>31.142758620689655</v>
      </c>
      <c r="Q787" t="str">
        <f t="shared" si="74"/>
        <v>music</v>
      </c>
      <c r="R78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5">
        <f t="shared" si="73"/>
        <v>162.27272727272728</v>
      </c>
      <c r="Q788" t="str">
        <f t="shared" si="74"/>
        <v>music</v>
      </c>
      <c r="R788"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5">
        <f t="shared" si="73"/>
        <v>80.588235294117652</v>
      </c>
      <c r="Q789" t="str">
        <f t="shared" si="74"/>
        <v>music</v>
      </c>
      <c r="R789"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5">
        <f t="shared" si="73"/>
        <v>59.85441176470588</v>
      </c>
      <c r="Q790" t="str">
        <f t="shared" si="74"/>
        <v>music</v>
      </c>
      <c r="R790"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5">
        <f t="shared" si="73"/>
        <v>132.85714285714286</v>
      </c>
      <c r="Q791" t="str">
        <f t="shared" si="74"/>
        <v>music</v>
      </c>
      <c r="R791"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5">
        <f t="shared" si="73"/>
        <v>92.547820512820508</v>
      </c>
      <c r="Q792" t="str">
        <f t="shared" si="74"/>
        <v>music</v>
      </c>
      <c r="R792"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5">
        <f t="shared" si="73"/>
        <v>60.859375</v>
      </c>
      <c r="Q793" t="str">
        <f t="shared" si="74"/>
        <v>music</v>
      </c>
      <c r="R793"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5">
        <f t="shared" si="73"/>
        <v>41.851833333333339</v>
      </c>
      <c r="Q794" t="str">
        <f t="shared" si="74"/>
        <v>music</v>
      </c>
      <c r="R794"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5">
        <f t="shared" si="73"/>
        <v>88.325937499999995</v>
      </c>
      <c r="Q795" t="str">
        <f t="shared" si="74"/>
        <v>music</v>
      </c>
      <c r="R795"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5">
        <f t="shared" si="73"/>
        <v>158.96226415094338</v>
      </c>
      <c r="Q796" t="str">
        <f t="shared" si="74"/>
        <v>music</v>
      </c>
      <c r="R796"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5">
        <f t="shared" si="73"/>
        <v>85.054347826086953</v>
      </c>
      <c r="Q797" t="str">
        <f t="shared" si="74"/>
        <v>music</v>
      </c>
      <c r="R79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5">
        <f t="shared" si="73"/>
        <v>112.61111111111111</v>
      </c>
      <c r="Q798" t="str">
        <f t="shared" si="74"/>
        <v>music</v>
      </c>
      <c r="R798"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5">
        <f t="shared" si="73"/>
        <v>45.436619718309856</v>
      </c>
      <c r="Q799" t="str">
        <f t="shared" si="74"/>
        <v>music</v>
      </c>
      <c r="R799"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5">
        <f t="shared" si="73"/>
        <v>46.218390804597703</v>
      </c>
      <c r="Q800" t="str">
        <f t="shared" si="74"/>
        <v>music</v>
      </c>
      <c r="R800"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5">
        <f t="shared" si="73"/>
        <v>178.60714285714286</v>
      </c>
      <c r="Q801" t="str">
        <f t="shared" si="74"/>
        <v>music</v>
      </c>
      <c r="R801"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5">
        <f t="shared" si="73"/>
        <v>40.75</v>
      </c>
      <c r="Q802" t="str">
        <f t="shared" si="74"/>
        <v>music</v>
      </c>
      <c r="R802"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5">
        <f t="shared" si="73"/>
        <v>43.733921568627444</v>
      </c>
      <c r="Q803" t="str">
        <f t="shared" si="74"/>
        <v>music</v>
      </c>
      <c r="R803"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5">
        <f t="shared" si="73"/>
        <v>81.066666666666663</v>
      </c>
      <c r="Q804" t="str">
        <f t="shared" si="74"/>
        <v>music</v>
      </c>
      <c r="R804"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5">
        <f t="shared" si="73"/>
        <v>74.60526315789474</v>
      </c>
      <c r="Q805" t="str">
        <f t="shared" si="74"/>
        <v>music</v>
      </c>
      <c r="R805"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5">
        <f t="shared" si="73"/>
        <v>305.55555555555554</v>
      </c>
      <c r="Q806" t="str">
        <f t="shared" si="74"/>
        <v>music</v>
      </c>
      <c r="R806"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5">
        <f t="shared" si="73"/>
        <v>58.333333333333336</v>
      </c>
      <c r="Q807" t="str">
        <f t="shared" si="74"/>
        <v>music</v>
      </c>
      <c r="R80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5">
        <f t="shared" si="73"/>
        <v>117.67605633802818</v>
      </c>
      <c r="Q808" t="str">
        <f t="shared" si="74"/>
        <v>music</v>
      </c>
      <c r="R808"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5">
        <f t="shared" si="73"/>
        <v>73.771929824561397</v>
      </c>
      <c r="Q809" t="str">
        <f t="shared" si="74"/>
        <v>music</v>
      </c>
      <c r="R809"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5">
        <f t="shared" si="73"/>
        <v>104.65116279069767</v>
      </c>
      <c r="Q810" t="str">
        <f t="shared" si="74"/>
        <v>music</v>
      </c>
      <c r="R810"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5">
        <f t="shared" si="73"/>
        <v>79.82692307692308</v>
      </c>
      <c r="Q811" t="str">
        <f t="shared" si="74"/>
        <v>music</v>
      </c>
      <c r="R811"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5">
        <f t="shared" si="73"/>
        <v>58.333333333333336</v>
      </c>
      <c r="Q812" t="str">
        <f t="shared" si="74"/>
        <v>music</v>
      </c>
      <c r="R812"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5">
        <f t="shared" si="73"/>
        <v>86.666666666666671</v>
      </c>
      <c r="Q813" t="str">
        <f t="shared" si="74"/>
        <v>music</v>
      </c>
      <c r="R813"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5">
        <f t="shared" si="73"/>
        <v>27.606060606060606</v>
      </c>
      <c r="Q814" t="str">
        <f t="shared" si="74"/>
        <v>music</v>
      </c>
      <c r="R814"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5">
        <f t="shared" si="73"/>
        <v>24.999375000000001</v>
      </c>
      <c r="Q815" t="str">
        <f t="shared" si="74"/>
        <v>music</v>
      </c>
      <c r="R815"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5">
        <f t="shared" si="73"/>
        <v>45.464285714285715</v>
      </c>
      <c r="Q816" t="str">
        <f t="shared" si="74"/>
        <v>music</v>
      </c>
      <c r="R816"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5">
        <f t="shared" si="73"/>
        <v>99.534883720930239</v>
      </c>
      <c r="Q817" t="str">
        <f t="shared" si="74"/>
        <v>music</v>
      </c>
      <c r="R81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5">
        <f t="shared" si="73"/>
        <v>39.31</v>
      </c>
      <c r="Q818" t="str">
        <f t="shared" si="74"/>
        <v>music</v>
      </c>
      <c r="R818"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5">
        <f t="shared" si="73"/>
        <v>89.419999999999987</v>
      </c>
      <c r="Q819" t="str">
        <f t="shared" si="74"/>
        <v>music</v>
      </c>
      <c r="R819"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5">
        <f t="shared" si="73"/>
        <v>28.684210526315791</v>
      </c>
      <c r="Q820" t="str">
        <f t="shared" si="74"/>
        <v>music</v>
      </c>
      <c r="R820"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5">
        <f t="shared" si="73"/>
        <v>31.071428571428573</v>
      </c>
      <c r="Q821" t="str">
        <f t="shared" si="74"/>
        <v>music</v>
      </c>
      <c r="R821"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5">
        <f t="shared" si="73"/>
        <v>70.55263157894737</v>
      </c>
      <c r="Q822" t="str">
        <f t="shared" si="74"/>
        <v>music</v>
      </c>
      <c r="R822"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5">
        <f t="shared" si="73"/>
        <v>224.12820512820514</v>
      </c>
      <c r="Q823" t="str">
        <f t="shared" si="74"/>
        <v>music</v>
      </c>
      <c r="R823"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5">
        <f t="shared" si="73"/>
        <v>51.811594202898547</v>
      </c>
      <c r="Q824" t="str">
        <f t="shared" si="74"/>
        <v>music</v>
      </c>
      <c r="R824"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5">
        <f t="shared" si="73"/>
        <v>43.515151515151516</v>
      </c>
      <c r="Q825" t="str">
        <f t="shared" si="74"/>
        <v>music</v>
      </c>
      <c r="R825"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5">
        <f t="shared" si="73"/>
        <v>39.816666666666663</v>
      </c>
      <c r="Q826" t="str">
        <f t="shared" si="74"/>
        <v>music</v>
      </c>
      <c r="R826"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5">
        <f t="shared" si="73"/>
        <v>126.8080808080808</v>
      </c>
      <c r="Q827" t="str">
        <f t="shared" si="74"/>
        <v>music</v>
      </c>
      <c r="R82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5">
        <f t="shared" si="73"/>
        <v>113.87755102040816</v>
      </c>
      <c r="Q828" t="str">
        <f t="shared" si="74"/>
        <v>music</v>
      </c>
      <c r="R828"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5">
        <f t="shared" si="73"/>
        <v>28.181818181818183</v>
      </c>
      <c r="Q829" t="str">
        <f t="shared" si="74"/>
        <v>music</v>
      </c>
      <c r="R829"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5">
        <f t="shared" si="73"/>
        <v>36.60526315789474</v>
      </c>
      <c r="Q830" t="str">
        <f t="shared" si="74"/>
        <v>music</v>
      </c>
      <c r="R830"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5">
        <f t="shared" si="73"/>
        <v>32.5</v>
      </c>
      <c r="Q831" t="str">
        <f t="shared" si="74"/>
        <v>music</v>
      </c>
      <c r="R831"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5">
        <f t="shared" si="73"/>
        <v>60.65625</v>
      </c>
      <c r="Q832" t="str">
        <f t="shared" si="74"/>
        <v>music</v>
      </c>
      <c r="R832"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5">
        <f t="shared" si="73"/>
        <v>175</v>
      </c>
      <c r="Q833" t="str">
        <f t="shared" si="74"/>
        <v>music</v>
      </c>
      <c r="R833"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5">
        <f t="shared" si="73"/>
        <v>97.993896103896105</v>
      </c>
      <c r="Q834" t="str">
        <f t="shared" si="74"/>
        <v>music</v>
      </c>
      <c r="R834"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5">
        <f t="shared" ref="P835:P898" si="79">E835/L835</f>
        <v>148.78048780487805</v>
      </c>
      <c r="Q835" t="str">
        <f t="shared" ref="Q835:Q898" si="80">LEFT(N835,FIND("/",N835)-1)</f>
        <v>music</v>
      </c>
      <c r="R835" t="str">
        <f t="shared" ref="R835:R898" si="81">RIGHT(N835,LEN(N835)-SEARCH("/",N835))</f>
        <v>rock</v>
      </c>
      <c r="S835" s="11">
        <f t="shared" ref="S835:S898" si="82">(((J835/60)/60)/24)+DATE(1970,1,1)</f>
        <v>41718.878182870372</v>
      </c>
      <c r="T835" s="11">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5">
        <f t="shared" si="79"/>
        <v>96.08</v>
      </c>
      <c r="Q836" t="str">
        <f t="shared" si="80"/>
        <v>music</v>
      </c>
      <c r="R836"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5">
        <f t="shared" si="79"/>
        <v>58.625</v>
      </c>
      <c r="Q837" t="str">
        <f t="shared" si="80"/>
        <v>music</v>
      </c>
      <c r="R83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5">
        <f t="shared" si="79"/>
        <v>109.70695652173914</v>
      </c>
      <c r="Q838" t="str">
        <f t="shared" si="80"/>
        <v>music</v>
      </c>
      <c r="R838"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5">
        <f t="shared" si="79"/>
        <v>49.112903225806448</v>
      </c>
      <c r="Q839" t="str">
        <f t="shared" si="80"/>
        <v>music</v>
      </c>
      <c r="R839"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5">
        <f t="shared" si="79"/>
        <v>47.672131147540981</v>
      </c>
      <c r="Q840" t="str">
        <f t="shared" si="80"/>
        <v>music</v>
      </c>
      <c r="R840"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5">
        <f t="shared" si="79"/>
        <v>60.737812499999997</v>
      </c>
      <c r="Q841" t="str">
        <f t="shared" si="80"/>
        <v>music</v>
      </c>
      <c r="R841"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5">
        <f t="shared" si="79"/>
        <v>63.37715789473684</v>
      </c>
      <c r="Q842" t="str">
        <f t="shared" si="80"/>
        <v>music</v>
      </c>
      <c r="R842"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5">
        <f t="shared" si="79"/>
        <v>53.893617021276597</v>
      </c>
      <c r="Q843" t="str">
        <f t="shared" si="80"/>
        <v>music</v>
      </c>
      <c r="R843"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5">
        <f t="shared" si="79"/>
        <v>66.871794871794876</v>
      </c>
      <c r="Q844" t="str">
        <f t="shared" si="80"/>
        <v>music</v>
      </c>
      <c r="R844"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5">
        <f t="shared" si="79"/>
        <v>63.102362204724407</v>
      </c>
      <c r="Q845" t="str">
        <f t="shared" si="80"/>
        <v>music</v>
      </c>
      <c r="R845"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5">
        <f t="shared" si="79"/>
        <v>36.628930817610062</v>
      </c>
      <c r="Q846" t="str">
        <f t="shared" si="80"/>
        <v>music</v>
      </c>
      <c r="R846"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5">
        <f t="shared" si="79"/>
        <v>34.005706214689269</v>
      </c>
      <c r="Q847" t="str">
        <f t="shared" si="80"/>
        <v>music</v>
      </c>
      <c r="R84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5">
        <f t="shared" si="79"/>
        <v>28.553404255319148</v>
      </c>
      <c r="Q848" t="str">
        <f t="shared" si="80"/>
        <v>music</v>
      </c>
      <c r="R848"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5">
        <f t="shared" si="79"/>
        <v>10</v>
      </c>
      <c r="Q849" t="str">
        <f t="shared" si="80"/>
        <v>music</v>
      </c>
      <c r="R849"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5">
        <f t="shared" si="79"/>
        <v>18.75</v>
      </c>
      <c r="Q850" t="str">
        <f t="shared" si="80"/>
        <v>music</v>
      </c>
      <c r="R850"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5">
        <f t="shared" si="79"/>
        <v>41.704347826086959</v>
      </c>
      <c r="Q851" t="str">
        <f t="shared" si="80"/>
        <v>music</v>
      </c>
      <c r="R851"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5">
        <f t="shared" si="79"/>
        <v>46.669172932330824</v>
      </c>
      <c r="Q852" t="str">
        <f t="shared" si="80"/>
        <v>music</v>
      </c>
      <c r="R852"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5">
        <f t="shared" si="79"/>
        <v>37.271428571428572</v>
      </c>
      <c r="Q853" t="str">
        <f t="shared" si="80"/>
        <v>music</v>
      </c>
      <c r="R853"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5">
        <f t="shared" si="79"/>
        <v>59.258064516129032</v>
      </c>
      <c r="Q854" t="str">
        <f t="shared" si="80"/>
        <v>music</v>
      </c>
      <c r="R854"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5">
        <f t="shared" si="79"/>
        <v>30</v>
      </c>
      <c r="Q855" t="str">
        <f t="shared" si="80"/>
        <v>music</v>
      </c>
      <c r="R855"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5">
        <f t="shared" si="79"/>
        <v>65.8623246492986</v>
      </c>
      <c r="Q856" t="str">
        <f t="shared" si="80"/>
        <v>music</v>
      </c>
      <c r="R856"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5">
        <f t="shared" si="79"/>
        <v>31.914893617021278</v>
      </c>
      <c r="Q857" t="str">
        <f t="shared" si="80"/>
        <v>music</v>
      </c>
      <c r="R85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5">
        <f t="shared" si="79"/>
        <v>19.464285714285715</v>
      </c>
      <c r="Q858" t="str">
        <f t="shared" si="80"/>
        <v>music</v>
      </c>
      <c r="R858"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5">
        <f t="shared" si="79"/>
        <v>50</v>
      </c>
      <c r="Q859" t="str">
        <f t="shared" si="80"/>
        <v>music</v>
      </c>
      <c r="R859"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5">
        <f t="shared" si="79"/>
        <v>22.737763157894737</v>
      </c>
      <c r="Q860" t="str">
        <f t="shared" si="80"/>
        <v>music</v>
      </c>
      <c r="R860"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5">
        <f t="shared" si="79"/>
        <v>42.724489795918366</v>
      </c>
      <c r="Q861" t="str">
        <f t="shared" si="80"/>
        <v>music</v>
      </c>
      <c r="R861"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5">
        <f t="shared" si="79"/>
        <v>52.916666666666664</v>
      </c>
      <c r="Q862" t="str">
        <f t="shared" si="80"/>
        <v>music</v>
      </c>
      <c r="R862"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5">
        <f t="shared" si="79"/>
        <v>50.5</v>
      </c>
      <c r="Q863" t="str">
        <f t="shared" si="80"/>
        <v>music</v>
      </c>
      <c r="R863"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5">
        <f t="shared" si="79"/>
        <v>42.5</v>
      </c>
      <c r="Q864" t="str">
        <f t="shared" si="80"/>
        <v>music</v>
      </c>
      <c r="R864"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5">
        <f t="shared" si="79"/>
        <v>18</v>
      </c>
      <c r="Q865" t="str">
        <f t="shared" si="80"/>
        <v>music</v>
      </c>
      <c r="R865"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5">
        <f t="shared" si="79"/>
        <v>34.177215189873415</v>
      </c>
      <c r="Q866" t="str">
        <f t="shared" si="80"/>
        <v>music</v>
      </c>
      <c r="R866"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5">
        <f t="shared" si="79"/>
        <v>22.5</v>
      </c>
      <c r="Q867" t="str">
        <f t="shared" si="80"/>
        <v>music</v>
      </c>
      <c r="R86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5">
        <f t="shared" si="79"/>
        <v>58.18181818181818</v>
      </c>
      <c r="Q868" t="str">
        <f t="shared" si="80"/>
        <v>music</v>
      </c>
      <c r="R868"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5">
        <f t="shared" si="79"/>
        <v>109.18181818181819</v>
      </c>
      <c r="Q869" t="str">
        <f t="shared" si="80"/>
        <v>music</v>
      </c>
      <c r="R869"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5">
        <f t="shared" si="79"/>
        <v>50</v>
      </c>
      <c r="Q870" t="str">
        <f t="shared" si="80"/>
        <v>music</v>
      </c>
      <c r="R870"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5">
        <f t="shared" si="79"/>
        <v>346.66666666666669</v>
      </c>
      <c r="Q871" t="str">
        <f t="shared" si="80"/>
        <v>music</v>
      </c>
      <c r="R871"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5">
        <f t="shared" si="79"/>
        <v>12.4</v>
      </c>
      <c r="Q872" t="str">
        <f t="shared" si="80"/>
        <v>music</v>
      </c>
      <c r="R872"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5">
        <f t="shared" si="79"/>
        <v>27.083333333333332</v>
      </c>
      <c r="Q873" t="str">
        <f t="shared" si="80"/>
        <v>music</v>
      </c>
      <c r="R873"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5">
        <f t="shared" si="79"/>
        <v>32.5</v>
      </c>
      <c r="Q874" t="str">
        <f t="shared" si="80"/>
        <v>music</v>
      </c>
      <c r="R874"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5">
        <f t="shared" si="79"/>
        <v>9</v>
      </c>
      <c r="Q875" t="str">
        <f t="shared" si="80"/>
        <v>music</v>
      </c>
      <c r="R875"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5">
        <f t="shared" si="79"/>
        <v>34.761904761904759</v>
      </c>
      <c r="Q876" t="str">
        <f t="shared" si="80"/>
        <v>music</v>
      </c>
      <c r="R876"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5" t="e">
        <f t="shared" si="79"/>
        <v>#DIV/0!</v>
      </c>
      <c r="Q877" t="str">
        <f t="shared" si="80"/>
        <v>music</v>
      </c>
      <c r="R87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5">
        <f t="shared" si="79"/>
        <v>28.577777777777779</v>
      </c>
      <c r="Q878" t="str">
        <f t="shared" si="80"/>
        <v>music</v>
      </c>
      <c r="R878"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5">
        <f t="shared" si="79"/>
        <v>46.586206896551722</v>
      </c>
      <c r="Q879" t="str">
        <f t="shared" si="80"/>
        <v>music</v>
      </c>
      <c r="R879"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5">
        <f t="shared" si="79"/>
        <v>32.5</v>
      </c>
      <c r="Q880" t="str">
        <f t="shared" si="80"/>
        <v>music</v>
      </c>
      <c r="R880"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5">
        <f t="shared" si="79"/>
        <v>21.466666666666665</v>
      </c>
      <c r="Q881" t="str">
        <f t="shared" si="80"/>
        <v>music</v>
      </c>
      <c r="R881"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5">
        <f t="shared" si="79"/>
        <v>14.125</v>
      </c>
      <c r="Q882" t="str">
        <f t="shared" si="80"/>
        <v>music</v>
      </c>
      <c r="R882"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5">
        <f t="shared" si="79"/>
        <v>30</v>
      </c>
      <c r="Q883" t="str">
        <f t="shared" si="80"/>
        <v>music</v>
      </c>
      <c r="R883"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5">
        <f t="shared" si="79"/>
        <v>21.571428571428573</v>
      </c>
      <c r="Q884" t="str">
        <f t="shared" si="80"/>
        <v>music</v>
      </c>
      <c r="R884"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5">
        <f t="shared" si="79"/>
        <v>83.375</v>
      </c>
      <c r="Q885" t="str">
        <f t="shared" si="80"/>
        <v>music</v>
      </c>
      <c r="R885"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5">
        <f t="shared" si="79"/>
        <v>10</v>
      </c>
      <c r="Q886" t="str">
        <f t="shared" si="80"/>
        <v>music</v>
      </c>
      <c r="R886"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5">
        <f t="shared" si="79"/>
        <v>35.714285714285715</v>
      </c>
      <c r="Q887" t="str">
        <f t="shared" si="80"/>
        <v>music</v>
      </c>
      <c r="R88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5">
        <f t="shared" si="79"/>
        <v>29.285714285714285</v>
      </c>
      <c r="Q888" t="str">
        <f t="shared" si="80"/>
        <v>music</v>
      </c>
      <c r="R888"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5" t="e">
        <f t="shared" si="79"/>
        <v>#DIV/0!</v>
      </c>
      <c r="Q889" t="str">
        <f t="shared" si="80"/>
        <v>music</v>
      </c>
      <c r="R889"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5">
        <f t="shared" si="79"/>
        <v>18</v>
      </c>
      <c r="Q890" t="str">
        <f t="shared" si="80"/>
        <v>music</v>
      </c>
      <c r="R890"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5">
        <f t="shared" si="79"/>
        <v>73.760000000000005</v>
      </c>
      <c r="Q891" t="str">
        <f t="shared" si="80"/>
        <v>music</v>
      </c>
      <c r="R891"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5">
        <f t="shared" si="79"/>
        <v>31.25</v>
      </c>
      <c r="Q892" t="str">
        <f t="shared" si="80"/>
        <v>music</v>
      </c>
      <c r="R892"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5">
        <f t="shared" si="79"/>
        <v>28.888888888888889</v>
      </c>
      <c r="Q893" t="str">
        <f t="shared" si="80"/>
        <v>music</v>
      </c>
      <c r="R893"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5">
        <f t="shared" si="79"/>
        <v>143.8235294117647</v>
      </c>
      <c r="Q894" t="str">
        <f t="shared" si="80"/>
        <v>music</v>
      </c>
      <c r="R894"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5">
        <f t="shared" si="79"/>
        <v>40</v>
      </c>
      <c r="Q895" t="str">
        <f t="shared" si="80"/>
        <v>music</v>
      </c>
      <c r="R895"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5">
        <f t="shared" si="79"/>
        <v>147.81132075471697</v>
      </c>
      <c r="Q896" t="str">
        <f t="shared" si="80"/>
        <v>music</v>
      </c>
      <c r="R896"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5">
        <f t="shared" si="79"/>
        <v>27.857142857142858</v>
      </c>
      <c r="Q897" t="str">
        <f t="shared" si="80"/>
        <v>music</v>
      </c>
      <c r="R89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5">
        <f t="shared" si="79"/>
        <v>44.444444444444443</v>
      </c>
      <c r="Q898" t="str">
        <f t="shared" si="80"/>
        <v>music</v>
      </c>
      <c r="R898"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5" t="e">
        <f t="shared" ref="P899:P962" si="85">E899/L899</f>
        <v>#DIV/0!</v>
      </c>
      <c r="Q899" t="str">
        <f t="shared" ref="Q899:Q962" si="86">LEFT(N899,FIND("/",N899)-1)</f>
        <v>music</v>
      </c>
      <c r="R899" t="str">
        <f t="shared" ref="R899:R962" si="87">RIGHT(N899,LEN(N899)-SEARCH("/",N899))</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5">
        <f t="shared" si="85"/>
        <v>35</v>
      </c>
      <c r="Q900" t="str">
        <f t="shared" si="86"/>
        <v>music</v>
      </c>
      <c r="R900"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5">
        <f t="shared" si="85"/>
        <v>35</v>
      </c>
      <c r="Q901" t="str">
        <f t="shared" si="86"/>
        <v>music</v>
      </c>
      <c r="R901"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5">
        <f t="shared" si="85"/>
        <v>10.5</v>
      </c>
      <c r="Q902" t="str">
        <f t="shared" si="86"/>
        <v>music</v>
      </c>
      <c r="R902"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5" t="e">
        <f t="shared" si="85"/>
        <v>#DIV/0!</v>
      </c>
      <c r="Q903" t="str">
        <f t="shared" si="86"/>
        <v>music</v>
      </c>
      <c r="R903"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5">
        <f t="shared" si="85"/>
        <v>30</v>
      </c>
      <c r="Q904" t="str">
        <f t="shared" si="86"/>
        <v>music</v>
      </c>
      <c r="R904"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5">
        <f t="shared" si="85"/>
        <v>40</v>
      </c>
      <c r="Q905" t="str">
        <f t="shared" si="86"/>
        <v>music</v>
      </c>
      <c r="R905"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5">
        <f t="shared" si="85"/>
        <v>50.333333333333336</v>
      </c>
      <c r="Q906" t="str">
        <f t="shared" si="86"/>
        <v>music</v>
      </c>
      <c r="R906"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5">
        <f t="shared" si="85"/>
        <v>32.666666666666664</v>
      </c>
      <c r="Q907" t="str">
        <f t="shared" si="86"/>
        <v>music</v>
      </c>
      <c r="R90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5" t="e">
        <f t="shared" si="85"/>
        <v>#DIV/0!</v>
      </c>
      <c r="Q908" t="str">
        <f t="shared" si="86"/>
        <v>music</v>
      </c>
      <c r="R908"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5" t="e">
        <f t="shared" si="85"/>
        <v>#DIV/0!</v>
      </c>
      <c r="Q909" t="str">
        <f t="shared" si="86"/>
        <v>music</v>
      </c>
      <c r="R909"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5" t="e">
        <f t="shared" si="85"/>
        <v>#DIV/0!</v>
      </c>
      <c r="Q910" t="str">
        <f t="shared" si="86"/>
        <v>music</v>
      </c>
      <c r="R910"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5">
        <f t="shared" si="85"/>
        <v>65</v>
      </c>
      <c r="Q911" t="str">
        <f t="shared" si="86"/>
        <v>music</v>
      </c>
      <c r="R911"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5">
        <f t="shared" si="85"/>
        <v>24.6</v>
      </c>
      <c r="Q912" t="str">
        <f t="shared" si="86"/>
        <v>music</v>
      </c>
      <c r="R912"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5" t="e">
        <f t="shared" si="85"/>
        <v>#DIV/0!</v>
      </c>
      <c r="Q913" t="str">
        <f t="shared" si="86"/>
        <v>music</v>
      </c>
      <c r="R913"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5">
        <f t="shared" si="85"/>
        <v>15</v>
      </c>
      <c r="Q914" t="str">
        <f t="shared" si="86"/>
        <v>music</v>
      </c>
      <c r="R914"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5">
        <f t="shared" si="85"/>
        <v>82.583333333333329</v>
      </c>
      <c r="Q915" t="str">
        <f t="shared" si="86"/>
        <v>music</v>
      </c>
      <c r="R915"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5" t="e">
        <f t="shared" si="85"/>
        <v>#DIV/0!</v>
      </c>
      <c r="Q916" t="str">
        <f t="shared" si="86"/>
        <v>music</v>
      </c>
      <c r="R916"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5">
        <f t="shared" si="85"/>
        <v>41.666666666666664</v>
      </c>
      <c r="Q917" t="str">
        <f t="shared" si="86"/>
        <v>music</v>
      </c>
      <c r="R91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5" t="e">
        <f t="shared" si="85"/>
        <v>#DIV/0!</v>
      </c>
      <c r="Q918" t="str">
        <f t="shared" si="86"/>
        <v>music</v>
      </c>
      <c r="R918"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5">
        <f t="shared" si="85"/>
        <v>30</v>
      </c>
      <c r="Q919" t="str">
        <f t="shared" si="86"/>
        <v>music</v>
      </c>
      <c r="R919"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5">
        <f t="shared" si="85"/>
        <v>19.600000000000001</v>
      </c>
      <c r="Q920" t="str">
        <f t="shared" si="86"/>
        <v>music</v>
      </c>
      <c r="R920"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5">
        <f t="shared" si="85"/>
        <v>100</v>
      </c>
      <c r="Q921" t="str">
        <f t="shared" si="86"/>
        <v>music</v>
      </c>
      <c r="R921"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5" t="e">
        <f t="shared" si="85"/>
        <v>#DIV/0!</v>
      </c>
      <c r="Q922" t="str">
        <f t="shared" si="86"/>
        <v>music</v>
      </c>
      <c r="R922"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5">
        <f t="shared" si="85"/>
        <v>231.75</v>
      </c>
      <c r="Q923" t="str">
        <f t="shared" si="86"/>
        <v>music</v>
      </c>
      <c r="R923"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5">
        <f t="shared" si="85"/>
        <v>189.33333333333334</v>
      </c>
      <c r="Q924" t="str">
        <f t="shared" si="86"/>
        <v>music</v>
      </c>
      <c r="R924"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5">
        <f t="shared" si="85"/>
        <v>55</v>
      </c>
      <c r="Q925" t="str">
        <f t="shared" si="86"/>
        <v>music</v>
      </c>
      <c r="R925"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5">
        <f t="shared" si="85"/>
        <v>21.8</v>
      </c>
      <c r="Q926" t="str">
        <f t="shared" si="86"/>
        <v>music</v>
      </c>
      <c r="R926"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5">
        <f t="shared" si="85"/>
        <v>32</v>
      </c>
      <c r="Q927" t="str">
        <f t="shared" si="86"/>
        <v>music</v>
      </c>
      <c r="R92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5" t="e">
        <f t="shared" si="85"/>
        <v>#DIV/0!</v>
      </c>
      <c r="Q928" t="str">
        <f t="shared" si="86"/>
        <v>music</v>
      </c>
      <c r="R928"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5" t="e">
        <f t="shared" si="85"/>
        <v>#DIV/0!</v>
      </c>
      <c r="Q929" t="str">
        <f t="shared" si="86"/>
        <v>music</v>
      </c>
      <c r="R929"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5">
        <f t="shared" si="85"/>
        <v>56.25</v>
      </c>
      <c r="Q930" t="str">
        <f t="shared" si="86"/>
        <v>music</v>
      </c>
      <c r="R930"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5" t="e">
        <f t="shared" si="85"/>
        <v>#DIV/0!</v>
      </c>
      <c r="Q931" t="str">
        <f t="shared" si="86"/>
        <v>music</v>
      </c>
      <c r="R931"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5">
        <f t="shared" si="85"/>
        <v>69</v>
      </c>
      <c r="Q932" t="str">
        <f t="shared" si="86"/>
        <v>music</v>
      </c>
      <c r="R932"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5">
        <f t="shared" si="85"/>
        <v>18.714285714285715</v>
      </c>
      <c r="Q933" t="str">
        <f t="shared" si="86"/>
        <v>music</v>
      </c>
      <c r="R933"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5">
        <f t="shared" si="85"/>
        <v>46.033333333333331</v>
      </c>
      <c r="Q934" t="str">
        <f t="shared" si="86"/>
        <v>music</v>
      </c>
      <c r="R934"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5">
        <f t="shared" si="85"/>
        <v>60</v>
      </c>
      <c r="Q935" t="str">
        <f t="shared" si="86"/>
        <v>music</v>
      </c>
      <c r="R935"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5">
        <f t="shared" si="85"/>
        <v>50.666666666666664</v>
      </c>
      <c r="Q936" t="str">
        <f t="shared" si="86"/>
        <v>music</v>
      </c>
      <c r="R936"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5">
        <f t="shared" si="85"/>
        <v>25</v>
      </c>
      <c r="Q937" t="str">
        <f t="shared" si="86"/>
        <v>music</v>
      </c>
      <c r="R93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5" t="e">
        <f t="shared" si="85"/>
        <v>#DIV/0!</v>
      </c>
      <c r="Q938" t="str">
        <f t="shared" si="86"/>
        <v>music</v>
      </c>
      <c r="R938"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5">
        <f t="shared" si="85"/>
        <v>20</v>
      </c>
      <c r="Q939" t="str">
        <f t="shared" si="86"/>
        <v>music</v>
      </c>
      <c r="R939"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5">
        <f t="shared" si="85"/>
        <v>25</v>
      </c>
      <c r="Q940" t="str">
        <f t="shared" si="86"/>
        <v>music</v>
      </c>
      <c r="R940"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5">
        <f t="shared" si="85"/>
        <v>20</v>
      </c>
      <c r="Q941" t="str">
        <f t="shared" si="86"/>
        <v>music</v>
      </c>
      <c r="R941"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5">
        <f t="shared" si="85"/>
        <v>110.28571428571429</v>
      </c>
      <c r="Q942" t="str">
        <f t="shared" si="86"/>
        <v>technology</v>
      </c>
      <c r="R942"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5">
        <f t="shared" si="85"/>
        <v>37.451612903225808</v>
      </c>
      <c r="Q943" t="str">
        <f t="shared" si="86"/>
        <v>technology</v>
      </c>
      <c r="R943"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5">
        <f t="shared" si="85"/>
        <v>41.75</v>
      </c>
      <c r="Q944" t="str">
        <f t="shared" si="86"/>
        <v>technology</v>
      </c>
      <c r="R944"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5">
        <f t="shared" si="85"/>
        <v>24.083333333333332</v>
      </c>
      <c r="Q945" t="str">
        <f t="shared" si="86"/>
        <v>technology</v>
      </c>
      <c r="R945"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5">
        <f t="shared" si="85"/>
        <v>69.40625</v>
      </c>
      <c r="Q946" t="str">
        <f t="shared" si="86"/>
        <v>technology</v>
      </c>
      <c r="R946"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5">
        <f t="shared" si="85"/>
        <v>155.25</v>
      </c>
      <c r="Q947" t="str">
        <f t="shared" si="86"/>
        <v>technology</v>
      </c>
      <c r="R94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5">
        <f t="shared" si="85"/>
        <v>57.2</v>
      </c>
      <c r="Q948" t="str">
        <f t="shared" si="86"/>
        <v>technology</v>
      </c>
      <c r="R948"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5" t="e">
        <f t="shared" si="85"/>
        <v>#DIV/0!</v>
      </c>
      <c r="Q949" t="str">
        <f t="shared" si="86"/>
        <v>technology</v>
      </c>
      <c r="R949"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5">
        <f t="shared" si="85"/>
        <v>60</v>
      </c>
      <c r="Q950" t="str">
        <f t="shared" si="86"/>
        <v>technology</v>
      </c>
      <c r="R950"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5">
        <f t="shared" si="85"/>
        <v>39</v>
      </c>
      <c r="Q951" t="str">
        <f t="shared" si="86"/>
        <v>technology</v>
      </c>
      <c r="R951"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5">
        <f t="shared" si="85"/>
        <v>58.416666666666664</v>
      </c>
      <c r="Q952" t="str">
        <f t="shared" si="86"/>
        <v>technology</v>
      </c>
      <c r="R952"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5">
        <f t="shared" si="85"/>
        <v>158.63636363636363</v>
      </c>
      <c r="Q953" t="str">
        <f t="shared" si="86"/>
        <v>technology</v>
      </c>
      <c r="R953"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5">
        <f t="shared" si="85"/>
        <v>99.857142857142861</v>
      </c>
      <c r="Q954" t="str">
        <f t="shared" si="86"/>
        <v>technology</v>
      </c>
      <c r="R954"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5">
        <f t="shared" si="85"/>
        <v>25.2</v>
      </c>
      <c r="Q955" t="str">
        <f t="shared" si="86"/>
        <v>technology</v>
      </c>
      <c r="R955"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5">
        <f t="shared" si="85"/>
        <v>89.191780821917803</v>
      </c>
      <c r="Q956" t="str">
        <f t="shared" si="86"/>
        <v>technology</v>
      </c>
      <c r="R956"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5">
        <f t="shared" si="85"/>
        <v>182.6236559139785</v>
      </c>
      <c r="Q957" t="str">
        <f t="shared" si="86"/>
        <v>technology</v>
      </c>
      <c r="R95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5">
        <f t="shared" si="85"/>
        <v>50.647058823529413</v>
      </c>
      <c r="Q958" t="str">
        <f t="shared" si="86"/>
        <v>technology</v>
      </c>
      <c r="R958"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5">
        <f t="shared" si="85"/>
        <v>33.285714285714285</v>
      </c>
      <c r="Q959" t="str">
        <f t="shared" si="86"/>
        <v>technology</v>
      </c>
      <c r="R959"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5">
        <f t="shared" si="85"/>
        <v>51.823529411764703</v>
      </c>
      <c r="Q960" t="str">
        <f t="shared" si="86"/>
        <v>technology</v>
      </c>
      <c r="R960"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5">
        <f t="shared" si="85"/>
        <v>113.62573099415205</v>
      </c>
      <c r="Q961" t="str">
        <f t="shared" si="86"/>
        <v>technology</v>
      </c>
      <c r="R961"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5">
        <f t="shared" si="85"/>
        <v>136.46276595744681</v>
      </c>
      <c r="Q962" t="str">
        <f t="shared" si="86"/>
        <v>technology</v>
      </c>
      <c r="R962"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5">
        <f t="shared" ref="P963:P1026" si="91">E963/L963</f>
        <v>364.35454545454547</v>
      </c>
      <c r="Q963" t="str">
        <f t="shared" ref="Q963:Q1026" si="92">LEFT(N963,FIND("/",N963)-1)</f>
        <v>technology</v>
      </c>
      <c r="R963" t="str">
        <f t="shared" ref="R963:R1026" si="93">RIGHT(N963,LEN(N963)-SEARCH("/",N963))</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5">
        <f t="shared" si="91"/>
        <v>19.243243243243242</v>
      </c>
      <c r="Q964" t="str">
        <f t="shared" si="92"/>
        <v>technology</v>
      </c>
      <c r="R964"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5">
        <f t="shared" si="91"/>
        <v>41.888888888888886</v>
      </c>
      <c r="Q965" t="str">
        <f t="shared" si="92"/>
        <v>technology</v>
      </c>
      <c r="R965"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5">
        <f t="shared" si="91"/>
        <v>30.310344827586206</v>
      </c>
      <c r="Q966" t="str">
        <f t="shared" si="92"/>
        <v>technology</v>
      </c>
      <c r="R966"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5">
        <f t="shared" si="91"/>
        <v>49.666666666666664</v>
      </c>
      <c r="Q967" t="str">
        <f t="shared" si="92"/>
        <v>technology</v>
      </c>
      <c r="R96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5">
        <f t="shared" si="91"/>
        <v>59.2</v>
      </c>
      <c r="Q968" t="str">
        <f t="shared" si="92"/>
        <v>technology</v>
      </c>
      <c r="R968"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5">
        <f t="shared" si="91"/>
        <v>43.97530864197531</v>
      </c>
      <c r="Q969" t="str">
        <f t="shared" si="92"/>
        <v>technology</v>
      </c>
      <c r="R969"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5">
        <f t="shared" si="91"/>
        <v>26.5</v>
      </c>
      <c r="Q970" t="str">
        <f t="shared" si="92"/>
        <v>technology</v>
      </c>
      <c r="R970"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5">
        <f t="shared" si="91"/>
        <v>1272.7272727272727</v>
      </c>
      <c r="Q971" t="str">
        <f t="shared" si="92"/>
        <v>technology</v>
      </c>
      <c r="R971"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5">
        <f t="shared" si="91"/>
        <v>164</v>
      </c>
      <c r="Q972" t="str">
        <f t="shared" si="92"/>
        <v>technology</v>
      </c>
      <c r="R972"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5">
        <f t="shared" si="91"/>
        <v>45.2</v>
      </c>
      <c r="Q973" t="str">
        <f t="shared" si="92"/>
        <v>technology</v>
      </c>
      <c r="R973"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5">
        <f t="shared" si="91"/>
        <v>153.88888888888889</v>
      </c>
      <c r="Q974" t="str">
        <f t="shared" si="92"/>
        <v>technology</v>
      </c>
      <c r="R974"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5">
        <f t="shared" si="91"/>
        <v>51.375</v>
      </c>
      <c r="Q975" t="str">
        <f t="shared" si="92"/>
        <v>technology</v>
      </c>
      <c r="R975"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5">
        <f t="shared" si="91"/>
        <v>93.333333333333329</v>
      </c>
      <c r="Q976" t="str">
        <f t="shared" si="92"/>
        <v>technology</v>
      </c>
      <c r="R976"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5">
        <f t="shared" si="91"/>
        <v>108.625</v>
      </c>
      <c r="Q977" t="str">
        <f t="shared" si="92"/>
        <v>technology</v>
      </c>
      <c r="R97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5">
        <f t="shared" si="91"/>
        <v>160.5</v>
      </c>
      <c r="Q978" t="str">
        <f t="shared" si="92"/>
        <v>technology</v>
      </c>
      <c r="R978"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5">
        <f t="shared" si="91"/>
        <v>75.75</v>
      </c>
      <c r="Q979" t="str">
        <f t="shared" si="92"/>
        <v>technology</v>
      </c>
      <c r="R979"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5">
        <f t="shared" si="91"/>
        <v>790.83739837398377</v>
      </c>
      <c r="Q980" t="str">
        <f t="shared" si="92"/>
        <v>technology</v>
      </c>
      <c r="R980"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5">
        <f t="shared" si="91"/>
        <v>301.93916666666667</v>
      </c>
      <c r="Q981" t="str">
        <f t="shared" si="92"/>
        <v>technology</v>
      </c>
      <c r="R981"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5">
        <f t="shared" si="91"/>
        <v>47.935483870967744</v>
      </c>
      <c r="Q982" t="str">
        <f t="shared" si="92"/>
        <v>technology</v>
      </c>
      <c r="R982"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5">
        <f t="shared" si="91"/>
        <v>2.75</v>
      </c>
      <c r="Q983" t="str">
        <f t="shared" si="92"/>
        <v>technology</v>
      </c>
      <c r="R983"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5">
        <f t="shared" si="91"/>
        <v>1</v>
      </c>
      <c r="Q984" t="str">
        <f t="shared" si="92"/>
        <v>technology</v>
      </c>
      <c r="R984"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5">
        <f t="shared" si="91"/>
        <v>171.79329608938548</v>
      </c>
      <c r="Q985" t="str">
        <f t="shared" si="92"/>
        <v>technology</v>
      </c>
      <c r="R985"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5">
        <f t="shared" si="91"/>
        <v>35.333333333333336</v>
      </c>
      <c r="Q986" t="str">
        <f t="shared" si="92"/>
        <v>technology</v>
      </c>
      <c r="R986"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5">
        <f t="shared" si="91"/>
        <v>82.086956521739125</v>
      </c>
      <c r="Q987" t="str">
        <f t="shared" si="92"/>
        <v>technology</v>
      </c>
      <c r="R98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5">
        <f t="shared" si="91"/>
        <v>110.8695652173913</v>
      </c>
      <c r="Q988" t="str">
        <f t="shared" si="92"/>
        <v>technology</v>
      </c>
      <c r="R988"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5">
        <f t="shared" si="91"/>
        <v>161.21951219512195</v>
      </c>
      <c r="Q989" t="str">
        <f t="shared" si="92"/>
        <v>technology</v>
      </c>
      <c r="R989"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5" t="e">
        <f t="shared" si="91"/>
        <v>#DIV/0!</v>
      </c>
      <c r="Q990" t="str">
        <f t="shared" si="92"/>
        <v>technology</v>
      </c>
      <c r="R990"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5">
        <f t="shared" si="91"/>
        <v>52.40625</v>
      </c>
      <c r="Q991" t="str">
        <f t="shared" si="92"/>
        <v>technology</v>
      </c>
      <c r="R991"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5">
        <f t="shared" si="91"/>
        <v>13</v>
      </c>
      <c r="Q992" t="str">
        <f t="shared" si="92"/>
        <v>technology</v>
      </c>
      <c r="R992"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5">
        <f t="shared" si="91"/>
        <v>30.285714285714285</v>
      </c>
      <c r="Q993" t="str">
        <f t="shared" si="92"/>
        <v>technology</v>
      </c>
      <c r="R993"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5">
        <f t="shared" si="91"/>
        <v>116.75</v>
      </c>
      <c r="Q994" t="str">
        <f t="shared" si="92"/>
        <v>technology</v>
      </c>
      <c r="R994"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5">
        <f t="shared" si="91"/>
        <v>89.59693877551021</v>
      </c>
      <c r="Q995" t="str">
        <f t="shared" si="92"/>
        <v>technology</v>
      </c>
      <c r="R995"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5">
        <f t="shared" si="91"/>
        <v>424.45454545454544</v>
      </c>
      <c r="Q996" t="str">
        <f t="shared" si="92"/>
        <v>technology</v>
      </c>
      <c r="R996"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5">
        <f t="shared" si="91"/>
        <v>80.666666666666671</v>
      </c>
      <c r="Q997" t="str">
        <f t="shared" si="92"/>
        <v>technology</v>
      </c>
      <c r="R99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5">
        <f t="shared" si="91"/>
        <v>13</v>
      </c>
      <c r="Q998" t="str">
        <f t="shared" si="92"/>
        <v>technology</v>
      </c>
      <c r="R998"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5">
        <f t="shared" si="91"/>
        <v>8.125</v>
      </c>
      <c r="Q999" t="str">
        <f t="shared" si="92"/>
        <v>technology</v>
      </c>
      <c r="R999"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5">
        <f t="shared" si="91"/>
        <v>153.42794759825327</v>
      </c>
      <c r="Q1000" t="str">
        <f t="shared" si="92"/>
        <v>technology</v>
      </c>
      <c r="R1000"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5">
        <f t="shared" si="91"/>
        <v>292.07499999999999</v>
      </c>
      <c r="Q1001" t="str">
        <f t="shared" si="92"/>
        <v>technology</v>
      </c>
      <c r="R1001"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5">
        <f t="shared" si="91"/>
        <v>3304</v>
      </c>
      <c r="Q1002" t="str">
        <f t="shared" si="92"/>
        <v>technology</v>
      </c>
      <c r="R1002"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5">
        <f t="shared" si="91"/>
        <v>1300</v>
      </c>
      <c r="Q1003" t="str">
        <f t="shared" si="92"/>
        <v>technology</v>
      </c>
      <c r="R1003"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5">
        <f t="shared" si="91"/>
        <v>134.54545454545453</v>
      </c>
      <c r="Q1004" t="str">
        <f t="shared" si="92"/>
        <v>technology</v>
      </c>
      <c r="R1004"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5">
        <f t="shared" si="91"/>
        <v>214.06666666666666</v>
      </c>
      <c r="Q1005" t="str">
        <f t="shared" si="92"/>
        <v>technology</v>
      </c>
      <c r="R1005"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5">
        <f t="shared" si="91"/>
        <v>216.33684210526314</v>
      </c>
      <c r="Q1006" t="str">
        <f t="shared" si="92"/>
        <v>technology</v>
      </c>
      <c r="R1006"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5">
        <f t="shared" si="91"/>
        <v>932.31055900621118</v>
      </c>
      <c r="Q1007" t="str">
        <f t="shared" si="92"/>
        <v>technology</v>
      </c>
      <c r="R100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5">
        <f t="shared" si="91"/>
        <v>29.25</v>
      </c>
      <c r="Q1008" t="str">
        <f t="shared" si="92"/>
        <v>technology</v>
      </c>
      <c r="R1008"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5">
        <f t="shared" si="91"/>
        <v>174.94736842105263</v>
      </c>
      <c r="Q1009" t="str">
        <f t="shared" si="92"/>
        <v>technology</v>
      </c>
      <c r="R1009"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5">
        <f t="shared" si="91"/>
        <v>250</v>
      </c>
      <c r="Q1010" t="str">
        <f t="shared" si="92"/>
        <v>technology</v>
      </c>
      <c r="R1010"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5">
        <f t="shared" si="91"/>
        <v>65</v>
      </c>
      <c r="Q1011" t="str">
        <f t="shared" si="92"/>
        <v>technology</v>
      </c>
      <c r="R1011"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5">
        <f t="shared" si="91"/>
        <v>55</v>
      </c>
      <c r="Q1012" t="str">
        <f t="shared" si="92"/>
        <v>technology</v>
      </c>
      <c r="R1012"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5">
        <f t="shared" si="91"/>
        <v>75</v>
      </c>
      <c r="Q1013" t="str">
        <f t="shared" si="92"/>
        <v>technology</v>
      </c>
      <c r="R1013"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5">
        <f t="shared" si="91"/>
        <v>1389.3561935483872</v>
      </c>
      <c r="Q1014" t="str">
        <f t="shared" si="92"/>
        <v>technology</v>
      </c>
      <c r="R1014"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5">
        <f t="shared" si="91"/>
        <v>95.911111111111111</v>
      </c>
      <c r="Q1015" t="str">
        <f t="shared" si="92"/>
        <v>technology</v>
      </c>
      <c r="R1015"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5">
        <f t="shared" si="91"/>
        <v>191.25</v>
      </c>
      <c r="Q1016" t="str">
        <f t="shared" si="92"/>
        <v>technology</v>
      </c>
      <c r="R1016"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5">
        <f t="shared" si="91"/>
        <v>40</v>
      </c>
      <c r="Q1017" t="str">
        <f t="shared" si="92"/>
        <v>technology</v>
      </c>
      <c r="R101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5">
        <f t="shared" si="91"/>
        <v>74.78947368421052</v>
      </c>
      <c r="Q1018" t="str">
        <f t="shared" si="92"/>
        <v>technology</v>
      </c>
      <c r="R1018"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5">
        <f t="shared" si="91"/>
        <v>161.11830985915492</v>
      </c>
      <c r="Q1019" t="str">
        <f t="shared" si="92"/>
        <v>technology</v>
      </c>
      <c r="R1019"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5">
        <f t="shared" si="91"/>
        <v>88.714285714285708</v>
      </c>
      <c r="Q1020" t="str">
        <f t="shared" si="92"/>
        <v>technology</v>
      </c>
      <c r="R1020"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5">
        <f t="shared" si="91"/>
        <v>53.25</v>
      </c>
      <c r="Q1021" t="str">
        <f t="shared" si="92"/>
        <v>technology</v>
      </c>
      <c r="R1021"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5">
        <f t="shared" si="91"/>
        <v>106.2</v>
      </c>
      <c r="Q1022" t="str">
        <f t="shared" si="92"/>
        <v>music</v>
      </c>
      <c r="R1022"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5">
        <f t="shared" si="91"/>
        <v>22.079728033472804</v>
      </c>
      <c r="Q1023" t="str">
        <f t="shared" si="92"/>
        <v>music</v>
      </c>
      <c r="R1023"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5">
        <f t="shared" si="91"/>
        <v>31.054054054054053</v>
      </c>
      <c r="Q1024" t="str">
        <f t="shared" si="92"/>
        <v>music</v>
      </c>
      <c r="R1024"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5">
        <f t="shared" si="91"/>
        <v>36.206106870229007</v>
      </c>
      <c r="Q1025" t="str">
        <f t="shared" si="92"/>
        <v>music</v>
      </c>
      <c r="R1025"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5">
        <f t="shared" si="91"/>
        <v>388.9762295081967</v>
      </c>
      <c r="Q1026" t="str">
        <f t="shared" si="92"/>
        <v>music</v>
      </c>
      <c r="R1026"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5">
        <f t="shared" ref="P1027:P1090" si="97">E1027/L1027</f>
        <v>71.848571428571432</v>
      </c>
      <c r="Q1027" t="str">
        <f t="shared" ref="Q1027:Q1090" si="98">LEFT(N1027,FIND("/",N1027)-1)</f>
        <v>music</v>
      </c>
      <c r="R1027" t="str">
        <f t="shared" ref="R1027:R1090" si="99">RIGHT(N1027,LEN(N1027)-SEARCH("/",N1027))</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5">
        <f t="shared" si="97"/>
        <v>57.381803278688523</v>
      </c>
      <c r="Q1028" t="str">
        <f t="shared" si="98"/>
        <v>music</v>
      </c>
      <c r="R1028"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5">
        <f t="shared" si="97"/>
        <v>69.666666666666671</v>
      </c>
      <c r="Q1029" t="str">
        <f t="shared" si="98"/>
        <v>music</v>
      </c>
      <c r="R1029"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5">
        <f t="shared" si="97"/>
        <v>45.988235294117644</v>
      </c>
      <c r="Q1030" t="str">
        <f t="shared" si="98"/>
        <v>music</v>
      </c>
      <c r="R1030"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5">
        <f t="shared" si="97"/>
        <v>79.262411347517727</v>
      </c>
      <c r="Q1031" t="str">
        <f t="shared" si="98"/>
        <v>music</v>
      </c>
      <c r="R1031"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5">
        <f t="shared" si="97"/>
        <v>43.031446540880502</v>
      </c>
      <c r="Q1032" t="str">
        <f t="shared" si="98"/>
        <v>music</v>
      </c>
      <c r="R1032"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5">
        <f t="shared" si="97"/>
        <v>108.48484848484848</v>
      </c>
      <c r="Q1033" t="str">
        <f t="shared" si="98"/>
        <v>music</v>
      </c>
      <c r="R1033"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5">
        <f t="shared" si="97"/>
        <v>61.029583333333335</v>
      </c>
      <c r="Q1034" t="str">
        <f t="shared" si="98"/>
        <v>music</v>
      </c>
      <c r="R1034"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5">
        <f t="shared" si="97"/>
        <v>50.592592592592595</v>
      </c>
      <c r="Q1035" t="str">
        <f t="shared" si="98"/>
        <v>music</v>
      </c>
      <c r="R1035"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5">
        <f t="shared" si="97"/>
        <v>39.157168674698795</v>
      </c>
      <c r="Q1036" t="str">
        <f t="shared" si="98"/>
        <v>music</v>
      </c>
      <c r="R1036"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5">
        <f t="shared" si="97"/>
        <v>65.15789473684211</v>
      </c>
      <c r="Q1037" t="str">
        <f t="shared" si="98"/>
        <v>music</v>
      </c>
      <c r="R103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5">
        <f t="shared" si="97"/>
        <v>23.963127962085309</v>
      </c>
      <c r="Q1038" t="str">
        <f t="shared" si="98"/>
        <v>music</v>
      </c>
      <c r="R1038"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5">
        <f t="shared" si="97"/>
        <v>48.61904761904762</v>
      </c>
      <c r="Q1039" t="str">
        <f t="shared" si="98"/>
        <v>music</v>
      </c>
      <c r="R1039"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5">
        <f t="shared" si="97"/>
        <v>35.73770491803279</v>
      </c>
      <c r="Q1040" t="str">
        <f t="shared" si="98"/>
        <v>music</v>
      </c>
      <c r="R1040"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5">
        <f t="shared" si="97"/>
        <v>21.366666666666667</v>
      </c>
      <c r="Q1041" t="str">
        <f t="shared" si="98"/>
        <v>music</v>
      </c>
      <c r="R1041"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5">
        <f t="shared" si="97"/>
        <v>250</v>
      </c>
      <c r="Q1042" t="str">
        <f t="shared" si="98"/>
        <v>journalism</v>
      </c>
      <c r="R1042"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5" t="e">
        <f t="shared" si="97"/>
        <v>#DIV/0!</v>
      </c>
      <c r="Q1043" t="str">
        <f t="shared" si="98"/>
        <v>journalism</v>
      </c>
      <c r="R1043"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5">
        <f t="shared" si="97"/>
        <v>10</v>
      </c>
      <c r="Q1044" t="str">
        <f t="shared" si="98"/>
        <v>journalism</v>
      </c>
      <c r="R1044"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5">
        <f t="shared" si="97"/>
        <v>29.236301369863014</v>
      </c>
      <c r="Q1045" t="str">
        <f t="shared" si="98"/>
        <v>journalism</v>
      </c>
      <c r="R1045"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5">
        <f t="shared" si="97"/>
        <v>3</v>
      </c>
      <c r="Q1046" t="str">
        <f t="shared" si="98"/>
        <v>journalism</v>
      </c>
      <c r="R1046"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5">
        <f t="shared" si="97"/>
        <v>33.25</v>
      </c>
      <c r="Q1047" t="str">
        <f t="shared" si="98"/>
        <v>journalism</v>
      </c>
      <c r="R104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5" t="e">
        <f t="shared" si="97"/>
        <v>#DIV/0!</v>
      </c>
      <c r="Q1048" t="str">
        <f t="shared" si="98"/>
        <v>journalism</v>
      </c>
      <c r="R1048"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5">
        <f t="shared" si="97"/>
        <v>1</v>
      </c>
      <c r="Q1049" t="str">
        <f t="shared" si="98"/>
        <v>journalism</v>
      </c>
      <c r="R1049"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5">
        <f t="shared" si="97"/>
        <v>53</v>
      </c>
      <c r="Q1050" t="str">
        <f t="shared" si="98"/>
        <v>journalism</v>
      </c>
      <c r="R1050"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5" t="e">
        <f t="shared" si="97"/>
        <v>#DIV/0!</v>
      </c>
      <c r="Q1051" t="str">
        <f t="shared" si="98"/>
        <v>journalism</v>
      </c>
      <c r="R1051"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5" t="e">
        <f t="shared" si="97"/>
        <v>#DIV/0!</v>
      </c>
      <c r="Q1052" t="str">
        <f t="shared" si="98"/>
        <v>journalism</v>
      </c>
      <c r="R1052"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5" t="e">
        <f t="shared" si="97"/>
        <v>#DIV/0!</v>
      </c>
      <c r="Q1053" t="str">
        <f t="shared" si="98"/>
        <v>journalism</v>
      </c>
      <c r="R1053"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5" t="e">
        <f t="shared" si="97"/>
        <v>#DIV/0!</v>
      </c>
      <c r="Q1054" t="str">
        <f t="shared" si="98"/>
        <v>journalism</v>
      </c>
      <c r="R1054"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5">
        <f t="shared" si="97"/>
        <v>15</v>
      </c>
      <c r="Q1055" t="str">
        <f t="shared" si="98"/>
        <v>journalism</v>
      </c>
      <c r="R1055"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5" t="e">
        <f t="shared" si="97"/>
        <v>#DIV/0!</v>
      </c>
      <c r="Q1056" t="str">
        <f t="shared" si="98"/>
        <v>journalism</v>
      </c>
      <c r="R1056"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5" t="e">
        <f t="shared" si="97"/>
        <v>#DIV/0!</v>
      </c>
      <c r="Q1057" t="str">
        <f t="shared" si="98"/>
        <v>journalism</v>
      </c>
      <c r="R105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5" t="e">
        <f t="shared" si="97"/>
        <v>#DIV/0!</v>
      </c>
      <c r="Q1058" t="str">
        <f t="shared" si="98"/>
        <v>journalism</v>
      </c>
      <c r="R1058"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5" t="e">
        <f t="shared" si="97"/>
        <v>#DIV/0!</v>
      </c>
      <c r="Q1059" t="str">
        <f t="shared" si="98"/>
        <v>journalism</v>
      </c>
      <c r="R1059"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5" t="e">
        <f t="shared" si="97"/>
        <v>#DIV/0!</v>
      </c>
      <c r="Q1060" t="str">
        <f t="shared" si="98"/>
        <v>journalism</v>
      </c>
      <c r="R1060"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5" t="e">
        <f t="shared" si="97"/>
        <v>#DIV/0!</v>
      </c>
      <c r="Q1061" t="str">
        <f t="shared" si="98"/>
        <v>journalism</v>
      </c>
      <c r="R1061"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5">
        <f t="shared" si="97"/>
        <v>50</v>
      </c>
      <c r="Q1062" t="str">
        <f t="shared" si="98"/>
        <v>journalism</v>
      </c>
      <c r="R1062"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5" t="e">
        <f t="shared" si="97"/>
        <v>#DIV/0!</v>
      </c>
      <c r="Q1063" t="str">
        <f t="shared" si="98"/>
        <v>journalism</v>
      </c>
      <c r="R1063"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5">
        <f t="shared" si="97"/>
        <v>47.5</v>
      </c>
      <c r="Q1064" t="str">
        <f t="shared" si="98"/>
        <v>journalism</v>
      </c>
      <c r="R1064"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5" t="e">
        <f t="shared" si="97"/>
        <v>#DIV/0!</v>
      </c>
      <c r="Q1065" t="str">
        <f t="shared" si="98"/>
        <v>journalism</v>
      </c>
      <c r="R1065"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5">
        <f t="shared" si="97"/>
        <v>65.666666666666671</v>
      </c>
      <c r="Q1066" t="str">
        <f t="shared" si="98"/>
        <v>games</v>
      </c>
      <c r="R1066"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5">
        <f t="shared" si="97"/>
        <v>16.2</v>
      </c>
      <c r="Q1067" t="str">
        <f t="shared" si="98"/>
        <v>games</v>
      </c>
      <c r="R106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5">
        <f t="shared" si="97"/>
        <v>34.128378378378379</v>
      </c>
      <c r="Q1068" t="str">
        <f t="shared" si="98"/>
        <v>games</v>
      </c>
      <c r="R1068"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5">
        <f t="shared" si="97"/>
        <v>13</v>
      </c>
      <c r="Q1069" t="str">
        <f t="shared" si="98"/>
        <v>games</v>
      </c>
      <c r="R1069"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5">
        <f t="shared" si="97"/>
        <v>11.25</v>
      </c>
      <c r="Q1070" t="str">
        <f t="shared" si="98"/>
        <v>games</v>
      </c>
      <c r="R1070"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5">
        <f t="shared" si="97"/>
        <v>40.476190476190474</v>
      </c>
      <c r="Q1071" t="str">
        <f t="shared" si="98"/>
        <v>games</v>
      </c>
      <c r="R1071"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5">
        <f t="shared" si="97"/>
        <v>35</v>
      </c>
      <c r="Q1072" t="str">
        <f t="shared" si="98"/>
        <v>games</v>
      </c>
      <c r="R1072"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5" t="e">
        <f t="shared" si="97"/>
        <v>#DIV/0!</v>
      </c>
      <c r="Q1073" t="str">
        <f t="shared" si="98"/>
        <v>games</v>
      </c>
      <c r="R1073"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5">
        <f t="shared" si="97"/>
        <v>12.75</v>
      </c>
      <c r="Q1074" t="str">
        <f t="shared" si="98"/>
        <v>games</v>
      </c>
      <c r="R1074"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5">
        <f t="shared" si="97"/>
        <v>10</v>
      </c>
      <c r="Q1075" t="str">
        <f t="shared" si="98"/>
        <v>games</v>
      </c>
      <c r="R1075"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5">
        <f t="shared" si="97"/>
        <v>113.56666666666666</v>
      </c>
      <c r="Q1076" t="str">
        <f t="shared" si="98"/>
        <v>games</v>
      </c>
      <c r="R1076"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5">
        <f t="shared" si="97"/>
        <v>15</v>
      </c>
      <c r="Q1077" t="str">
        <f t="shared" si="98"/>
        <v>games</v>
      </c>
      <c r="R107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5">
        <f t="shared" si="97"/>
        <v>48.281025641025643</v>
      </c>
      <c r="Q1078" t="str">
        <f t="shared" si="98"/>
        <v>games</v>
      </c>
      <c r="R1078"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5">
        <f t="shared" si="97"/>
        <v>43.976047904191617</v>
      </c>
      <c r="Q1079" t="str">
        <f t="shared" si="98"/>
        <v>games</v>
      </c>
      <c r="R1079"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5">
        <f t="shared" si="97"/>
        <v>9</v>
      </c>
      <c r="Q1080" t="str">
        <f t="shared" si="98"/>
        <v>games</v>
      </c>
      <c r="R1080"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5">
        <f t="shared" si="97"/>
        <v>37.666666666666664</v>
      </c>
      <c r="Q1081" t="str">
        <f t="shared" si="98"/>
        <v>games</v>
      </c>
      <c r="R1081"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5">
        <f t="shared" si="97"/>
        <v>18.581632653061224</v>
      </c>
      <c r="Q1082" t="str">
        <f t="shared" si="98"/>
        <v>games</v>
      </c>
      <c r="R1082"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5">
        <f t="shared" si="97"/>
        <v>3</v>
      </c>
      <c r="Q1083" t="str">
        <f t="shared" si="98"/>
        <v>games</v>
      </c>
      <c r="R1083"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5">
        <f t="shared" si="97"/>
        <v>18.666666666666668</v>
      </c>
      <c r="Q1084" t="str">
        <f t="shared" si="98"/>
        <v>games</v>
      </c>
      <c r="R1084"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5">
        <f t="shared" si="97"/>
        <v>410</v>
      </c>
      <c r="Q1085" t="str">
        <f t="shared" si="98"/>
        <v>games</v>
      </c>
      <c r="R1085"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5" t="e">
        <f t="shared" si="97"/>
        <v>#DIV/0!</v>
      </c>
      <c r="Q1086" t="str">
        <f t="shared" si="98"/>
        <v>games</v>
      </c>
      <c r="R1086"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5">
        <f t="shared" si="97"/>
        <v>114</v>
      </c>
      <c r="Q1087" t="str">
        <f t="shared" si="98"/>
        <v>games</v>
      </c>
      <c r="R108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5">
        <f t="shared" si="97"/>
        <v>7.5</v>
      </c>
      <c r="Q1088" t="str">
        <f t="shared" si="98"/>
        <v>games</v>
      </c>
      <c r="R1088"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5" t="e">
        <f t="shared" si="97"/>
        <v>#DIV/0!</v>
      </c>
      <c r="Q1089" t="str">
        <f t="shared" si="98"/>
        <v>games</v>
      </c>
      <c r="R1089"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5">
        <f t="shared" si="97"/>
        <v>43.41727891156463</v>
      </c>
      <c r="Q1090" t="str">
        <f t="shared" si="98"/>
        <v>games</v>
      </c>
      <c r="R1090"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5">
        <f t="shared" ref="P1091:P1154" si="103">E1091/L1091</f>
        <v>23.959183673469386</v>
      </c>
      <c r="Q1091" t="str">
        <f t="shared" ref="Q1091:Q1154" si="104">LEFT(N1091,FIND("/",N1091)-1)</f>
        <v>games</v>
      </c>
      <c r="R1091" t="str">
        <f t="shared" ref="R1091:R1154" si="105">RIGHT(N1091,LEN(N1091)-SEARCH("/",N1091))</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5">
        <f t="shared" si="103"/>
        <v>5</v>
      </c>
      <c r="Q1092" t="str">
        <f t="shared" si="104"/>
        <v>games</v>
      </c>
      <c r="R1092"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5">
        <f t="shared" si="103"/>
        <v>12.5</v>
      </c>
      <c r="Q1093" t="str">
        <f t="shared" si="104"/>
        <v>games</v>
      </c>
      <c r="R1093"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5">
        <f t="shared" si="103"/>
        <v>3</v>
      </c>
      <c r="Q1094" t="str">
        <f t="shared" si="104"/>
        <v>games</v>
      </c>
      <c r="R1094"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5">
        <f t="shared" si="103"/>
        <v>10.5625</v>
      </c>
      <c r="Q1095" t="str">
        <f t="shared" si="104"/>
        <v>games</v>
      </c>
      <c r="R1095"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5">
        <f t="shared" si="103"/>
        <v>122.00037037037038</v>
      </c>
      <c r="Q1096" t="str">
        <f t="shared" si="104"/>
        <v>games</v>
      </c>
      <c r="R1096"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5">
        <f t="shared" si="103"/>
        <v>267.80851063829789</v>
      </c>
      <c r="Q1097" t="str">
        <f t="shared" si="104"/>
        <v>games</v>
      </c>
      <c r="R109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5">
        <f t="shared" si="103"/>
        <v>74.206896551724142</v>
      </c>
      <c r="Q1098" t="str">
        <f t="shared" si="104"/>
        <v>games</v>
      </c>
      <c r="R1098"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5">
        <f t="shared" si="103"/>
        <v>6.7142857142857144</v>
      </c>
      <c r="Q1099" t="str">
        <f t="shared" si="104"/>
        <v>games</v>
      </c>
      <c r="R1099"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5">
        <f t="shared" si="103"/>
        <v>81.954545454545453</v>
      </c>
      <c r="Q1100" t="str">
        <f t="shared" si="104"/>
        <v>games</v>
      </c>
      <c r="R1100"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5">
        <f t="shared" si="103"/>
        <v>25</v>
      </c>
      <c r="Q1101" t="str">
        <f t="shared" si="104"/>
        <v>games</v>
      </c>
      <c r="R1101"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5">
        <f t="shared" si="103"/>
        <v>10</v>
      </c>
      <c r="Q1102" t="str">
        <f t="shared" si="104"/>
        <v>games</v>
      </c>
      <c r="R1102"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5">
        <f t="shared" si="103"/>
        <v>6.833333333333333</v>
      </c>
      <c r="Q1103" t="str">
        <f t="shared" si="104"/>
        <v>games</v>
      </c>
      <c r="R1103"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5">
        <f t="shared" si="103"/>
        <v>17.708333333333332</v>
      </c>
      <c r="Q1104" t="str">
        <f t="shared" si="104"/>
        <v>games</v>
      </c>
      <c r="R1104"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5">
        <f t="shared" si="103"/>
        <v>16.2</v>
      </c>
      <c r="Q1105" t="str">
        <f t="shared" si="104"/>
        <v>games</v>
      </c>
      <c r="R1105"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5">
        <f t="shared" si="103"/>
        <v>80.297297297297291</v>
      </c>
      <c r="Q1106" t="str">
        <f t="shared" si="104"/>
        <v>games</v>
      </c>
      <c r="R1106"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5">
        <f t="shared" si="103"/>
        <v>71.55</v>
      </c>
      <c r="Q1107" t="str">
        <f t="shared" si="104"/>
        <v>games</v>
      </c>
      <c r="R110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5">
        <f t="shared" si="103"/>
        <v>23.571428571428573</v>
      </c>
      <c r="Q1108" t="str">
        <f t="shared" si="104"/>
        <v>games</v>
      </c>
      <c r="R1108"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5" t="e">
        <f t="shared" si="103"/>
        <v>#DIV/0!</v>
      </c>
      <c r="Q1109" t="str">
        <f t="shared" si="104"/>
        <v>games</v>
      </c>
      <c r="R1109"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5">
        <f t="shared" si="103"/>
        <v>34.88095238095238</v>
      </c>
      <c r="Q1110" t="str">
        <f t="shared" si="104"/>
        <v>games</v>
      </c>
      <c r="R1110"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5">
        <f t="shared" si="103"/>
        <v>15</v>
      </c>
      <c r="Q1111" t="str">
        <f t="shared" si="104"/>
        <v>games</v>
      </c>
      <c r="R1111"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5">
        <f t="shared" si="103"/>
        <v>23.181818181818183</v>
      </c>
      <c r="Q1112" t="str">
        <f t="shared" si="104"/>
        <v>games</v>
      </c>
      <c r="R1112"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5">
        <f t="shared" si="103"/>
        <v>1</v>
      </c>
      <c r="Q1113" t="str">
        <f t="shared" si="104"/>
        <v>games</v>
      </c>
      <c r="R1113"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5">
        <f t="shared" si="103"/>
        <v>100.23371794871794</v>
      </c>
      <c r="Q1114" t="str">
        <f t="shared" si="104"/>
        <v>games</v>
      </c>
      <c r="R1114"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5">
        <f t="shared" si="103"/>
        <v>5</v>
      </c>
      <c r="Q1115" t="str">
        <f t="shared" si="104"/>
        <v>games</v>
      </c>
      <c r="R1115"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5">
        <f t="shared" si="103"/>
        <v>3.3333333333333335</v>
      </c>
      <c r="Q1116" t="str">
        <f t="shared" si="104"/>
        <v>games</v>
      </c>
      <c r="R1116"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5">
        <f t="shared" si="103"/>
        <v>13.25</v>
      </c>
      <c r="Q1117" t="str">
        <f t="shared" si="104"/>
        <v>games</v>
      </c>
      <c r="R111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5">
        <f t="shared" si="103"/>
        <v>17.852</v>
      </c>
      <c r="Q1118" t="str">
        <f t="shared" si="104"/>
        <v>games</v>
      </c>
      <c r="R1118"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5">
        <f t="shared" si="103"/>
        <v>10.375</v>
      </c>
      <c r="Q1119" t="str">
        <f t="shared" si="104"/>
        <v>games</v>
      </c>
      <c r="R1119"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5">
        <f t="shared" si="103"/>
        <v>36.333333333333336</v>
      </c>
      <c r="Q1120" t="str">
        <f t="shared" si="104"/>
        <v>games</v>
      </c>
      <c r="R1120"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5">
        <f t="shared" si="103"/>
        <v>5</v>
      </c>
      <c r="Q1121" t="str">
        <f t="shared" si="104"/>
        <v>games</v>
      </c>
      <c r="R1121"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5" t="e">
        <f t="shared" si="103"/>
        <v>#DIV/0!</v>
      </c>
      <c r="Q1122" t="str">
        <f t="shared" si="104"/>
        <v>games</v>
      </c>
      <c r="R1122"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5">
        <f t="shared" si="103"/>
        <v>5.8</v>
      </c>
      <c r="Q1123" t="str">
        <f t="shared" si="104"/>
        <v>games</v>
      </c>
      <c r="R1123"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5" t="e">
        <f t="shared" si="103"/>
        <v>#DIV/0!</v>
      </c>
      <c r="Q1124" t="str">
        <f t="shared" si="104"/>
        <v>games</v>
      </c>
      <c r="R1124"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5">
        <f t="shared" si="103"/>
        <v>3.6666666666666665</v>
      </c>
      <c r="Q1125" t="str">
        <f t="shared" si="104"/>
        <v>games</v>
      </c>
      <c r="R1125"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5">
        <f t="shared" si="103"/>
        <v>60.714285714285715</v>
      </c>
      <c r="Q1126" t="str">
        <f t="shared" si="104"/>
        <v>games</v>
      </c>
      <c r="R1126"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5" t="e">
        <f t="shared" si="103"/>
        <v>#DIV/0!</v>
      </c>
      <c r="Q1127" t="str">
        <f t="shared" si="104"/>
        <v>games</v>
      </c>
      <c r="R112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5">
        <f t="shared" si="103"/>
        <v>5</v>
      </c>
      <c r="Q1128" t="str">
        <f t="shared" si="104"/>
        <v>games</v>
      </c>
      <c r="R1128"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5">
        <f t="shared" si="103"/>
        <v>25.434782608695652</v>
      </c>
      <c r="Q1129" t="str">
        <f t="shared" si="104"/>
        <v>games</v>
      </c>
      <c r="R1129"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5">
        <f t="shared" si="103"/>
        <v>1</v>
      </c>
      <c r="Q1130" t="str">
        <f t="shared" si="104"/>
        <v>games</v>
      </c>
      <c r="R1130"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5">
        <f t="shared" si="103"/>
        <v>10.5</v>
      </c>
      <c r="Q1131" t="str">
        <f t="shared" si="104"/>
        <v>games</v>
      </c>
      <c r="R1131"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5">
        <f t="shared" si="103"/>
        <v>3.6666666666666665</v>
      </c>
      <c r="Q1132" t="str">
        <f t="shared" si="104"/>
        <v>games</v>
      </c>
      <c r="R1132"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5" t="e">
        <f t="shared" si="103"/>
        <v>#DIV/0!</v>
      </c>
      <c r="Q1133" t="str">
        <f t="shared" si="104"/>
        <v>games</v>
      </c>
      <c r="R1133"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5">
        <f t="shared" si="103"/>
        <v>110.61538461538461</v>
      </c>
      <c r="Q1134" t="str">
        <f t="shared" si="104"/>
        <v>games</v>
      </c>
      <c r="R1134"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5">
        <f t="shared" si="103"/>
        <v>20</v>
      </c>
      <c r="Q1135" t="str">
        <f t="shared" si="104"/>
        <v>games</v>
      </c>
      <c r="R1135"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5">
        <f t="shared" si="103"/>
        <v>1</v>
      </c>
      <c r="Q1136" t="str">
        <f t="shared" si="104"/>
        <v>games</v>
      </c>
      <c r="R1136"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5">
        <f t="shared" si="103"/>
        <v>50</v>
      </c>
      <c r="Q1137" t="str">
        <f t="shared" si="104"/>
        <v>games</v>
      </c>
      <c r="R113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5">
        <f t="shared" si="103"/>
        <v>45</v>
      </c>
      <c r="Q1138" t="str">
        <f t="shared" si="104"/>
        <v>games</v>
      </c>
      <c r="R1138"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5">
        <f t="shared" si="103"/>
        <v>253.2051282051282</v>
      </c>
      <c r="Q1139" t="str">
        <f t="shared" si="104"/>
        <v>games</v>
      </c>
      <c r="R1139"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5">
        <f t="shared" si="103"/>
        <v>31.25</v>
      </c>
      <c r="Q1140" t="str">
        <f t="shared" si="104"/>
        <v>games</v>
      </c>
      <c r="R1140"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5">
        <f t="shared" si="103"/>
        <v>5</v>
      </c>
      <c r="Q1141" t="str">
        <f t="shared" si="104"/>
        <v>games</v>
      </c>
      <c r="R1141"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5" t="e">
        <f t="shared" si="103"/>
        <v>#DIV/0!</v>
      </c>
      <c r="Q1142" t="str">
        <f t="shared" si="104"/>
        <v>games</v>
      </c>
      <c r="R1142"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5" t="e">
        <f t="shared" si="103"/>
        <v>#DIV/0!</v>
      </c>
      <c r="Q1143" t="str">
        <f t="shared" si="104"/>
        <v>games</v>
      </c>
      <c r="R1143"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5" t="e">
        <f t="shared" si="103"/>
        <v>#DIV/0!</v>
      </c>
      <c r="Q1144" t="str">
        <f t="shared" si="104"/>
        <v>games</v>
      </c>
      <c r="R1144"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5">
        <f t="shared" si="103"/>
        <v>23.25</v>
      </c>
      <c r="Q1145" t="str">
        <f t="shared" si="104"/>
        <v>games</v>
      </c>
      <c r="R1145"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5" t="e">
        <f t="shared" si="103"/>
        <v>#DIV/0!</v>
      </c>
      <c r="Q1146" t="str">
        <f t="shared" si="104"/>
        <v>food</v>
      </c>
      <c r="R1146"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5">
        <f t="shared" si="103"/>
        <v>100</v>
      </c>
      <c r="Q1147" t="str">
        <f t="shared" si="104"/>
        <v>food</v>
      </c>
      <c r="R114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5">
        <f t="shared" si="103"/>
        <v>44.166666666666664</v>
      </c>
      <c r="Q1148" t="str">
        <f t="shared" si="104"/>
        <v>food</v>
      </c>
      <c r="R1148"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5" t="e">
        <f t="shared" si="103"/>
        <v>#DIV/0!</v>
      </c>
      <c r="Q1149" t="str">
        <f t="shared" si="104"/>
        <v>food</v>
      </c>
      <c r="R1149"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5">
        <f t="shared" si="103"/>
        <v>24.333333333333332</v>
      </c>
      <c r="Q1150" t="str">
        <f t="shared" si="104"/>
        <v>food</v>
      </c>
      <c r="R1150"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5">
        <f t="shared" si="103"/>
        <v>37.5</v>
      </c>
      <c r="Q1151" t="str">
        <f t="shared" si="104"/>
        <v>food</v>
      </c>
      <c r="R1151"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5">
        <f t="shared" si="103"/>
        <v>42</v>
      </c>
      <c r="Q1152" t="str">
        <f t="shared" si="104"/>
        <v>food</v>
      </c>
      <c r="R1152"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5" t="e">
        <f t="shared" si="103"/>
        <v>#DIV/0!</v>
      </c>
      <c r="Q1153" t="str">
        <f t="shared" si="104"/>
        <v>food</v>
      </c>
      <c r="R1153"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5">
        <f t="shared" si="103"/>
        <v>60.733333333333334</v>
      </c>
      <c r="Q1154" t="str">
        <f t="shared" si="104"/>
        <v>food</v>
      </c>
      <c r="R1154"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5">
        <f t="shared" ref="P1155:P1218" si="109">E1155/L1155</f>
        <v>50</v>
      </c>
      <c r="Q1155" t="str">
        <f t="shared" ref="Q1155:Q1218" si="110">LEFT(N1155,FIND("/",N1155)-1)</f>
        <v>food</v>
      </c>
      <c r="R1155" t="str">
        <f t="shared" ref="R1155:R1218" si="111">RIGHT(N1155,LEN(N1155)-SEARCH("/",N1155))</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5">
        <f t="shared" si="109"/>
        <v>108.33333333333333</v>
      </c>
      <c r="Q1156" t="str">
        <f t="shared" si="110"/>
        <v>food</v>
      </c>
      <c r="R1156"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5">
        <f t="shared" si="109"/>
        <v>23.5</v>
      </c>
      <c r="Q1157" t="str">
        <f t="shared" si="110"/>
        <v>food</v>
      </c>
      <c r="R115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5" t="e">
        <f t="shared" si="109"/>
        <v>#DIV/0!</v>
      </c>
      <c r="Q1158" t="str">
        <f t="shared" si="110"/>
        <v>food</v>
      </c>
      <c r="R1158"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5">
        <f t="shared" si="109"/>
        <v>50.333333333333336</v>
      </c>
      <c r="Q1159" t="str">
        <f t="shared" si="110"/>
        <v>food</v>
      </c>
      <c r="R1159"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5">
        <f t="shared" si="109"/>
        <v>11.666666666666666</v>
      </c>
      <c r="Q1160" t="str">
        <f t="shared" si="110"/>
        <v>food</v>
      </c>
      <c r="R1160"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5" t="e">
        <f t="shared" si="109"/>
        <v>#DIV/0!</v>
      </c>
      <c r="Q1161" t="str">
        <f t="shared" si="110"/>
        <v>food</v>
      </c>
      <c r="R1161"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5">
        <f t="shared" si="109"/>
        <v>60.789473684210527</v>
      </c>
      <c r="Q1162" t="str">
        <f t="shared" si="110"/>
        <v>food</v>
      </c>
      <c r="R1162"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5" t="e">
        <f t="shared" si="109"/>
        <v>#DIV/0!</v>
      </c>
      <c r="Q1163" t="str">
        <f t="shared" si="110"/>
        <v>food</v>
      </c>
      <c r="R1163"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5">
        <f t="shared" si="109"/>
        <v>17.5</v>
      </c>
      <c r="Q1164" t="str">
        <f t="shared" si="110"/>
        <v>food</v>
      </c>
      <c r="R1164"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5" t="e">
        <f t="shared" si="109"/>
        <v>#DIV/0!</v>
      </c>
      <c r="Q1165" t="str">
        <f t="shared" si="110"/>
        <v>food</v>
      </c>
      <c r="R1165"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5" t="e">
        <f t="shared" si="109"/>
        <v>#DIV/0!</v>
      </c>
      <c r="Q1166" t="str">
        <f t="shared" si="110"/>
        <v>food</v>
      </c>
      <c r="R1166"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5">
        <f t="shared" si="109"/>
        <v>82.82</v>
      </c>
      <c r="Q1167" t="str">
        <f t="shared" si="110"/>
        <v>food</v>
      </c>
      <c r="R116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5">
        <f t="shared" si="109"/>
        <v>358.875</v>
      </c>
      <c r="Q1168" t="str">
        <f t="shared" si="110"/>
        <v>food</v>
      </c>
      <c r="R1168"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5">
        <f t="shared" si="109"/>
        <v>61.1875</v>
      </c>
      <c r="Q1169" t="str">
        <f t="shared" si="110"/>
        <v>food</v>
      </c>
      <c r="R1169"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5">
        <f t="shared" si="109"/>
        <v>340</v>
      </c>
      <c r="Q1170" t="str">
        <f t="shared" si="110"/>
        <v>food</v>
      </c>
      <c r="R1170"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5">
        <f t="shared" si="109"/>
        <v>5.666666666666667</v>
      </c>
      <c r="Q1171" t="str">
        <f t="shared" si="110"/>
        <v>food</v>
      </c>
      <c r="R1171"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5">
        <f t="shared" si="109"/>
        <v>50</v>
      </c>
      <c r="Q1172" t="str">
        <f t="shared" si="110"/>
        <v>food</v>
      </c>
      <c r="R1172"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5">
        <f t="shared" si="109"/>
        <v>25</v>
      </c>
      <c r="Q1173" t="str">
        <f t="shared" si="110"/>
        <v>food</v>
      </c>
      <c r="R1173"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5" t="e">
        <f t="shared" si="109"/>
        <v>#DIV/0!</v>
      </c>
      <c r="Q1174" t="str">
        <f t="shared" si="110"/>
        <v>food</v>
      </c>
      <c r="R1174"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5">
        <f t="shared" si="109"/>
        <v>30</v>
      </c>
      <c r="Q1175" t="str">
        <f t="shared" si="110"/>
        <v>food</v>
      </c>
      <c r="R1175"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5">
        <f t="shared" si="109"/>
        <v>46.631578947368418</v>
      </c>
      <c r="Q1176" t="str">
        <f t="shared" si="110"/>
        <v>food</v>
      </c>
      <c r="R1176"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5">
        <f t="shared" si="109"/>
        <v>65</v>
      </c>
      <c r="Q1177" t="str">
        <f t="shared" si="110"/>
        <v>food</v>
      </c>
      <c r="R117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5">
        <f t="shared" si="109"/>
        <v>10</v>
      </c>
      <c r="Q1178" t="str">
        <f t="shared" si="110"/>
        <v>food</v>
      </c>
      <c r="R1178"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5" t="e">
        <f t="shared" si="109"/>
        <v>#DIV/0!</v>
      </c>
      <c r="Q1179" t="str">
        <f t="shared" si="110"/>
        <v>food</v>
      </c>
      <c r="R1179"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5">
        <f t="shared" si="109"/>
        <v>5</v>
      </c>
      <c r="Q1180" t="str">
        <f t="shared" si="110"/>
        <v>food</v>
      </c>
      <c r="R1180"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5">
        <f t="shared" si="109"/>
        <v>640</v>
      </c>
      <c r="Q1181" t="str">
        <f t="shared" si="110"/>
        <v>food</v>
      </c>
      <c r="R1181"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5">
        <f t="shared" si="109"/>
        <v>69.117647058823536</v>
      </c>
      <c r="Q1182" t="str">
        <f t="shared" si="110"/>
        <v>food</v>
      </c>
      <c r="R1182"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5">
        <f t="shared" si="109"/>
        <v>1.3333333333333333</v>
      </c>
      <c r="Q1183" t="str">
        <f t="shared" si="110"/>
        <v>food</v>
      </c>
      <c r="R1183"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5">
        <f t="shared" si="109"/>
        <v>10.5</v>
      </c>
      <c r="Q1184" t="str">
        <f t="shared" si="110"/>
        <v>food</v>
      </c>
      <c r="R1184"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5">
        <f t="shared" si="109"/>
        <v>33.333333333333336</v>
      </c>
      <c r="Q1185" t="str">
        <f t="shared" si="110"/>
        <v>food</v>
      </c>
      <c r="R1185"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5">
        <f t="shared" si="109"/>
        <v>61.562666666666665</v>
      </c>
      <c r="Q1186" t="str">
        <f t="shared" si="110"/>
        <v>photography</v>
      </c>
      <c r="R1186"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5">
        <f t="shared" si="109"/>
        <v>118.73873873873873</v>
      </c>
      <c r="Q1187" t="str">
        <f t="shared" si="110"/>
        <v>photography</v>
      </c>
      <c r="R118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5">
        <f t="shared" si="109"/>
        <v>65.081300813008127</v>
      </c>
      <c r="Q1188" t="str">
        <f t="shared" si="110"/>
        <v>photography</v>
      </c>
      <c r="R1188"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5">
        <f t="shared" si="109"/>
        <v>130.15714285714284</v>
      </c>
      <c r="Q1189" t="str">
        <f t="shared" si="110"/>
        <v>photography</v>
      </c>
      <c r="R1189"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5">
        <f t="shared" si="109"/>
        <v>37.776470588235291</v>
      </c>
      <c r="Q1190" t="str">
        <f t="shared" si="110"/>
        <v>photography</v>
      </c>
      <c r="R1190"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5">
        <f t="shared" si="109"/>
        <v>112.79069767441861</v>
      </c>
      <c r="Q1191" t="str">
        <f t="shared" si="110"/>
        <v>photography</v>
      </c>
      <c r="R1191"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5">
        <f t="shared" si="109"/>
        <v>51.92307692307692</v>
      </c>
      <c r="Q1192" t="str">
        <f t="shared" si="110"/>
        <v>photography</v>
      </c>
      <c r="R1192"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5">
        <f t="shared" si="109"/>
        <v>89.242424242424249</v>
      </c>
      <c r="Q1193" t="str">
        <f t="shared" si="110"/>
        <v>photography</v>
      </c>
      <c r="R1193"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5">
        <f t="shared" si="109"/>
        <v>19.333333333333332</v>
      </c>
      <c r="Q1194" t="str">
        <f t="shared" si="110"/>
        <v>photography</v>
      </c>
      <c r="R1194"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5">
        <f t="shared" si="109"/>
        <v>79.967032967032964</v>
      </c>
      <c r="Q1195" t="str">
        <f t="shared" si="110"/>
        <v>photography</v>
      </c>
      <c r="R1195"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5">
        <f t="shared" si="109"/>
        <v>56.414565826330531</v>
      </c>
      <c r="Q1196" t="str">
        <f t="shared" si="110"/>
        <v>photography</v>
      </c>
      <c r="R1196"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5">
        <f t="shared" si="109"/>
        <v>79.411764705882348</v>
      </c>
      <c r="Q1197" t="str">
        <f t="shared" si="110"/>
        <v>photography</v>
      </c>
      <c r="R119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5">
        <f t="shared" si="109"/>
        <v>76.439453125</v>
      </c>
      <c r="Q1198" t="str">
        <f t="shared" si="110"/>
        <v>photography</v>
      </c>
      <c r="R1198"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5">
        <f t="shared" si="109"/>
        <v>121</v>
      </c>
      <c r="Q1199" t="str">
        <f t="shared" si="110"/>
        <v>photography</v>
      </c>
      <c r="R1199"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5">
        <f t="shared" si="109"/>
        <v>54.616766467065865</v>
      </c>
      <c r="Q1200" t="str">
        <f t="shared" si="110"/>
        <v>photography</v>
      </c>
      <c r="R1200"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5">
        <f t="shared" si="109"/>
        <v>299.22222222222223</v>
      </c>
      <c r="Q1201" t="str">
        <f t="shared" si="110"/>
        <v>photography</v>
      </c>
      <c r="R1201"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5">
        <f t="shared" si="109"/>
        <v>58.533980582524272</v>
      </c>
      <c r="Q1202" t="str">
        <f t="shared" si="110"/>
        <v>photography</v>
      </c>
      <c r="R1202"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5">
        <f t="shared" si="109"/>
        <v>55.371801801801809</v>
      </c>
      <c r="Q1203" t="str">
        <f t="shared" si="110"/>
        <v>photography</v>
      </c>
      <c r="R1203"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5">
        <f t="shared" si="109"/>
        <v>183.80442804428046</v>
      </c>
      <c r="Q1204" t="str">
        <f t="shared" si="110"/>
        <v>photography</v>
      </c>
      <c r="R1204"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5">
        <f t="shared" si="109"/>
        <v>165.34653465346534</v>
      </c>
      <c r="Q1205" t="str">
        <f t="shared" si="110"/>
        <v>photography</v>
      </c>
      <c r="R1205"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5">
        <f t="shared" si="109"/>
        <v>234.78947368421052</v>
      </c>
      <c r="Q1206" t="str">
        <f t="shared" si="110"/>
        <v>photography</v>
      </c>
      <c r="R1206"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5">
        <f t="shared" si="109"/>
        <v>211.48387096774192</v>
      </c>
      <c r="Q1207" t="str">
        <f t="shared" si="110"/>
        <v>photography</v>
      </c>
      <c r="R120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5">
        <f t="shared" si="109"/>
        <v>32.34375</v>
      </c>
      <c r="Q1208" t="str">
        <f t="shared" si="110"/>
        <v>photography</v>
      </c>
      <c r="R1208"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5">
        <f t="shared" si="109"/>
        <v>123.37588652482269</v>
      </c>
      <c r="Q1209" t="str">
        <f t="shared" si="110"/>
        <v>photography</v>
      </c>
      <c r="R1209"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5">
        <f t="shared" si="109"/>
        <v>207.06666666666666</v>
      </c>
      <c r="Q1210" t="str">
        <f t="shared" si="110"/>
        <v>photography</v>
      </c>
      <c r="R1210"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5">
        <f t="shared" si="109"/>
        <v>138.2608695652174</v>
      </c>
      <c r="Q1211" t="str">
        <f t="shared" si="110"/>
        <v>photography</v>
      </c>
      <c r="R1211"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5">
        <f t="shared" si="109"/>
        <v>493.81553398058253</v>
      </c>
      <c r="Q1212" t="str">
        <f t="shared" si="110"/>
        <v>photography</v>
      </c>
      <c r="R1212"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5">
        <f t="shared" si="109"/>
        <v>168.5</v>
      </c>
      <c r="Q1213" t="str">
        <f t="shared" si="110"/>
        <v>photography</v>
      </c>
      <c r="R1213"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5">
        <f t="shared" si="109"/>
        <v>38.867469879518069</v>
      </c>
      <c r="Q1214" t="str">
        <f t="shared" si="110"/>
        <v>photography</v>
      </c>
      <c r="R1214"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5">
        <f t="shared" si="109"/>
        <v>61.527777777777779</v>
      </c>
      <c r="Q1215" t="str">
        <f t="shared" si="110"/>
        <v>photography</v>
      </c>
      <c r="R1215"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5">
        <f t="shared" si="109"/>
        <v>105.44</v>
      </c>
      <c r="Q1216" t="str">
        <f t="shared" si="110"/>
        <v>photography</v>
      </c>
      <c r="R1216"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5">
        <f t="shared" si="109"/>
        <v>71.592003642987251</v>
      </c>
      <c r="Q1217" t="str">
        <f t="shared" si="110"/>
        <v>photography</v>
      </c>
      <c r="R121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5">
        <f t="shared" si="109"/>
        <v>91.882882882882882</v>
      </c>
      <c r="Q1218" t="str">
        <f t="shared" si="110"/>
        <v>photography</v>
      </c>
      <c r="R1218"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5">
        <f t="shared" ref="P1219:P1282" si="115">E1219/L1219</f>
        <v>148.57377049180329</v>
      </c>
      <c r="Q1219" t="str">
        <f t="shared" ref="Q1219:Q1282" si="116">LEFT(N1219,FIND("/",N1219)-1)</f>
        <v>photography</v>
      </c>
      <c r="R1219" t="str">
        <f t="shared" ref="R1219:R1282" si="117">RIGHT(N1219,LEN(N1219)-SEARCH("/",N1219))</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5">
        <f t="shared" si="115"/>
        <v>174.2134831460674</v>
      </c>
      <c r="Q1220" t="str">
        <f t="shared" si="116"/>
        <v>photography</v>
      </c>
      <c r="R1220"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5">
        <f t="shared" si="115"/>
        <v>102.86166007905139</v>
      </c>
      <c r="Q1221" t="str">
        <f t="shared" si="116"/>
        <v>photography</v>
      </c>
      <c r="R1221"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5">
        <f t="shared" si="115"/>
        <v>111.17857142857143</v>
      </c>
      <c r="Q1222" t="str">
        <f t="shared" si="116"/>
        <v>photography</v>
      </c>
      <c r="R1222"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5">
        <f t="shared" si="115"/>
        <v>23.796213592233013</v>
      </c>
      <c r="Q1223" t="str">
        <f t="shared" si="116"/>
        <v>photography</v>
      </c>
      <c r="R1223"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5">
        <f t="shared" si="115"/>
        <v>81.268115942028984</v>
      </c>
      <c r="Q1224" t="str">
        <f t="shared" si="116"/>
        <v>photography</v>
      </c>
      <c r="R1224"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5">
        <f t="shared" si="115"/>
        <v>116.21465968586388</v>
      </c>
      <c r="Q1225" t="str">
        <f t="shared" si="116"/>
        <v>photography</v>
      </c>
      <c r="R1225"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5">
        <f t="shared" si="115"/>
        <v>58.888888888888886</v>
      </c>
      <c r="Q1226" t="str">
        <f t="shared" si="116"/>
        <v>music</v>
      </c>
      <c r="R1226"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5">
        <f t="shared" si="115"/>
        <v>44</v>
      </c>
      <c r="Q1227" t="str">
        <f t="shared" si="116"/>
        <v>music</v>
      </c>
      <c r="R122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5">
        <f t="shared" si="115"/>
        <v>48.424999999999997</v>
      </c>
      <c r="Q1228" t="str">
        <f t="shared" si="116"/>
        <v>music</v>
      </c>
      <c r="R1228"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5" t="e">
        <f t="shared" si="115"/>
        <v>#DIV/0!</v>
      </c>
      <c r="Q1229" t="str">
        <f t="shared" si="116"/>
        <v>music</v>
      </c>
      <c r="R1229"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5">
        <f t="shared" si="115"/>
        <v>61.041666666666664</v>
      </c>
      <c r="Q1230" t="str">
        <f t="shared" si="116"/>
        <v>music</v>
      </c>
      <c r="R1230"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5">
        <f t="shared" si="115"/>
        <v>25</v>
      </c>
      <c r="Q1231" t="str">
        <f t="shared" si="116"/>
        <v>music</v>
      </c>
      <c r="R1231"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5" t="e">
        <f t="shared" si="115"/>
        <v>#DIV/0!</v>
      </c>
      <c r="Q1232" t="str">
        <f t="shared" si="116"/>
        <v>music</v>
      </c>
      <c r="R1232"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5" t="e">
        <f t="shared" si="115"/>
        <v>#DIV/0!</v>
      </c>
      <c r="Q1233" t="str">
        <f t="shared" si="116"/>
        <v>music</v>
      </c>
      <c r="R1233"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5">
        <f t="shared" si="115"/>
        <v>40</v>
      </c>
      <c r="Q1234" t="str">
        <f t="shared" si="116"/>
        <v>music</v>
      </c>
      <c r="R1234"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5">
        <f t="shared" si="115"/>
        <v>19.333333333333332</v>
      </c>
      <c r="Q1235" t="str">
        <f t="shared" si="116"/>
        <v>music</v>
      </c>
      <c r="R1235"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5" t="e">
        <f t="shared" si="115"/>
        <v>#DIV/0!</v>
      </c>
      <c r="Q1236" t="str">
        <f t="shared" si="116"/>
        <v>music</v>
      </c>
      <c r="R1236"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5">
        <f t="shared" si="115"/>
        <v>35</v>
      </c>
      <c r="Q1237" t="str">
        <f t="shared" si="116"/>
        <v>music</v>
      </c>
      <c r="R123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5" t="e">
        <f t="shared" si="115"/>
        <v>#DIV/0!</v>
      </c>
      <c r="Q1238" t="str">
        <f t="shared" si="116"/>
        <v>music</v>
      </c>
      <c r="R1238"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5" t="e">
        <f t="shared" si="115"/>
        <v>#DIV/0!</v>
      </c>
      <c r="Q1239" t="str">
        <f t="shared" si="116"/>
        <v>music</v>
      </c>
      <c r="R1239"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5">
        <f t="shared" si="115"/>
        <v>59.333333333333336</v>
      </c>
      <c r="Q1240" t="str">
        <f t="shared" si="116"/>
        <v>music</v>
      </c>
      <c r="R1240"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5" t="e">
        <f t="shared" si="115"/>
        <v>#DIV/0!</v>
      </c>
      <c r="Q1241" t="str">
        <f t="shared" si="116"/>
        <v>music</v>
      </c>
      <c r="R1241"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5">
        <f t="shared" si="115"/>
        <v>30.125</v>
      </c>
      <c r="Q1242" t="str">
        <f t="shared" si="116"/>
        <v>music</v>
      </c>
      <c r="R1242"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5">
        <f t="shared" si="115"/>
        <v>74.617647058823536</v>
      </c>
      <c r="Q1243" t="str">
        <f t="shared" si="116"/>
        <v>music</v>
      </c>
      <c r="R1243"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5">
        <f t="shared" si="115"/>
        <v>5</v>
      </c>
      <c r="Q1244" t="str">
        <f t="shared" si="116"/>
        <v>music</v>
      </c>
      <c r="R1244"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5">
        <f t="shared" si="115"/>
        <v>44.5</v>
      </c>
      <c r="Q1245" t="str">
        <f t="shared" si="116"/>
        <v>music</v>
      </c>
      <c r="R1245"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5">
        <f t="shared" si="115"/>
        <v>46.133333333333333</v>
      </c>
      <c r="Q1246" t="str">
        <f t="shared" si="116"/>
        <v>music</v>
      </c>
      <c r="R1246"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5">
        <f t="shared" si="115"/>
        <v>141.47058823529412</v>
      </c>
      <c r="Q1247" t="str">
        <f t="shared" si="116"/>
        <v>music</v>
      </c>
      <c r="R124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5">
        <f t="shared" si="115"/>
        <v>75.483870967741936</v>
      </c>
      <c r="Q1248" t="str">
        <f t="shared" si="116"/>
        <v>music</v>
      </c>
      <c r="R1248"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5">
        <f t="shared" si="115"/>
        <v>85.5</v>
      </c>
      <c r="Q1249" t="str">
        <f t="shared" si="116"/>
        <v>music</v>
      </c>
      <c r="R1249"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5">
        <f t="shared" si="115"/>
        <v>64.254237288135599</v>
      </c>
      <c r="Q1250" t="str">
        <f t="shared" si="116"/>
        <v>music</v>
      </c>
      <c r="R1250"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5">
        <f t="shared" si="115"/>
        <v>64.46913580246914</v>
      </c>
      <c r="Q1251" t="str">
        <f t="shared" si="116"/>
        <v>music</v>
      </c>
      <c r="R1251"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5">
        <f t="shared" si="115"/>
        <v>118.2007874015748</v>
      </c>
      <c r="Q1252" t="str">
        <f t="shared" si="116"/>
        <v>music</v>
      </c>
      <c r="R1252"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5">
        <f t="shared" si="115"/>
        <v>82.540540540540547</v>
      </c>
      <c r="Q1253" t="str">
        <f t="shared" si="116"/>
        <v>music</v>
      </c>
      <c r="R1253"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5">
        <f t="shared" si="115"/>
        <v>34.170212765957444</v>
      </c>
      <c r="Q1254" t="str">
        <f t="shared" si="116"/>
        <v>music</v>
      </c>
      <c r="R1254"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5">
        <f t="shared" si="115"/>
        <v>42.73322081575246</v>
      </c>
      <c r="Q1255" t="str">
        <f t="shared" si="116"/>
        <v>music</v>
      </c>
      <c r="R1255"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5">
        <f t="shared" si="115"/>
        <v>94.489361702127653</v>
      </c>
      <c r="Q1256" t="str">
        <f t="shared" si="116"/>
        <v>music</v>
      </c>
      <c r="R1256"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5">
        <f t="shared" si="115"/>
        <v>55.697247706422019</v>
      </c>
      <c r="Q1257" t="str">
        <f t="shared" si="116"/>
        <v>music</v>
      </c>
      <c r="R125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5">
        <f t="shared" si="115"/>
        <v>98.030831024930734</v>
      </c>
      <c r="Q1258" t="str">
        <f t="shared" si="116"/>
        <v>music</v>
      </c>
      <c r="R1258"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5">
        <f t="shared" si="115"/>
        <v>92.102272727272734</v>
      </c>
      <c r="Q1259" t="str">
        <f t="shared" si="116"/>
        <v>music</v>
      </c>
      <c r="R1259"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5">
        <f t="shared" si="115"/>
        <v>38.175462686567165</v>
      </c>
      <c r="Q1260" t="str">
        <f t="shared" si="116"/>
        <v>music</v>
      </c>
      <c r="R1260"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5">
        <f t="shared" si="115"/>
        <v>27.145833333333332</v>
      </c>
      <c r="Q1261" t="str">
        <f t="shared" si="116"/>
        <v>music</v>
      </c>
      <c r="R1261"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5">
        <f t="shared" si="115"/>
        <v>50.689189189189186</v>
      </c>
      <c r="Q1262" t="str">
        <f t="shared" si="116"/>
        <v>music</v>
      </c>
      <c r="R1262"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5">
        <f t="shared" si="115"/>
        <v>38.942307692307693</v>
      </c>
      <c r="Q1263" t="str">
        <f t="shared" si="116"/>
        <v>music</v>
      </c>
      <c r="R1263"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5">
        <f t="shared" si="115"/>
        <v>77.638095238095232</v>
      </c>
      <c r="Q1264" t="str">
        <f t="shared" si="116"/>
        <v>music</v>
      </c>
      <c r="R1264"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5">
        <f t="shared" si="115"/>
        <v>43.536585365853661</v>
      </c>
      <c r="Q1265" t="str">
        <f t="shared" si="116"/>
        <v>music</v>
      </c>
      <c r="R1265"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5">
        <f t="shared" si="115"/>
        <v>31.823529411764707</v>
      </c>
      <c r="Q1266" t="str">
        <f t="shared" si="116"/>
        <v>music</v>
      </c>
      <c r="R1266"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5">
        <f t="shared" si="115"/>
        <v>63.184393939393942</v>
      </c>
      <c r="Q1267" t="str">
        <f t="shared" si="116"/>
        <v>music</v>
      </c>
      <c r="R126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5">
        <f t="shared" si="115"/>
        <v>190.9</v>
      </c>
      <c r="Q1268" t="str">
        <f t="shared" si="116"/>
        <v>music</v>
      </c>
      <c r="R1268"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5">
        <f t="shared" si="115"/>
        <v>140.85534591194968</v>
      </c>
      <c r="Q1269" t="str">
        <f t="shared" si="116"/>
        <v>music</v>
      </c>
      <c r="R1269"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5">
        <f t="shared" si="115"/>
        <v>76.92307692307692</v>
      </c>
      <c r="Q1270" t="str">
        <f t="shared" si="116"/>
        <v>music</v>
      </c>
      <c r="R1270"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5">
        <f t="shared" si="115"/>
        <v>99.15533980582525</v>
      </c>
      <c r="Q1271" t="str">
        <f t="shared" si="116"/>
        <v>music</v>
      </c>
      <c r="R1271"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5">
        <f t="shared" si="115"/>
        <v>67.881656804733723</v>
      </c>
      <c r="Q1272" t="str">
        <f t="shared" si="116"/>
        <v>music</v>
      </c>
      <c r="R1272"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5">
        <f t="shared" si="115"/>
        <v>246.29032258064515</v>
      </c>
      <c r="Q1273" t="str">
        <f t="shared" si="116"/>
        <v>music</v>
      </c>
      <c r="R1273"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5">
        <f t="shared" si="115"/>
        <v>189.28571428571428</v>
      </c>
      <c r="Q1274" t="str">
        <f t="shared" si="116"/>
        <v>music</v>
      </c>
      <c r="R1274"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5">
        <f t="shared" si="115"/>
        <v>76.666666666666671</v>
      </c>
      <c r="Q1275" t="str">
        <f t="shared" si="116"/>
        <v>music</v>
      </c>
      <c r="R1275"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5">
        <f t="shared" si="115"/>
        <v>82.963254817987149</v>
      </c>
      <c r="Q1276" t="str">
        <f t="shared" si="116"/>
        <v>music</v>
      </c>
      <c r="R1276"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5">
        <f t="shared" si="115"/>
        <v>62.522107969151669</v>
      </c>
      <c r="Q1277" t="str">
        <f t="shared" si="116"/>
        <v>music</v>
      </c>
      <c r="R127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5">
        <f t="shared" si="115"/>
        <v>46.06808823529412</v>
      </c>
      <c r="Q1278" t="str">
        <f t="shared" si="116"/>
        <v>music</v>
      </c>
      <c r="R1278"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5">
        <f t="shared" si="115"/>
        <v>38.543946731234868</v>
      </c>
      <c r="Q1279" t="str">
        <f t="shared" si="116"/>
        <v>music</v>
      </c>
      <c r="R1279"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5">
        <f t="shared" si="115"/>
        <v>53.005263157894738</v>
      </c>
      <c r="Q1280" t="str">
        <f t="shared" si="116"/>
        <v>music</v>
      </c>
      <c r="R1280"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5">
        <f t="shared" si="115"/>
        <v>73.355396825396824</v>
      </c>
      <c r="Q1281" t="str">
        <f t="shared" si="116"/>
        <v>music</v>
      </c>
      <c r="R1281"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5">
        <f t="shared" si="115"/>
        <v>127.97523076923076</v>
      </c>
      <c r="Q1282" t="str">
        <f t="shared" si="116"/>
        <v>music</v>
      </c>
      <c r="R1282"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5">
        <f t="shared" ref="P1283:P1346" si="121">E1283/L1283</f>
        <v>104.72972972972973</v>
      </c>
      <c r="Q1283" t="str">
        <f t="shared" ref="Q1283:Q1346" si="122">LEFT(N1283,FIND("/",N1283)-1)</f>
        <v>music</v>
      </c>
      <c r="R1283" t="str">
        <f t="shared" ref="R1283:R1346" si="123">RIGHT(N1283,LEN(N1283)-SEARCH("/",N1283))</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5">
        <f t="shared" si="121"/>
        <v>67.671532846715323</v>
      </c>
      <c r="Q1284" t="str">
        <f t="shared" si="122"/>
        <v>music</v>
      </c>
      <c r="R1284"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5">
        <f t="shared" si="121"/>
        <v>95.931818181818187</v>
      </c>
      <c r="Q1285" t="str">
        <f t="shared" si="122"/>
        <v>music</v>
      </c>
      <c r="R1285"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5">
        <f t="shared" si="121"/>
        <v>65.161290322580641</v>
      </c>
      <c r="Q1286" t="str">
        <f t="shared" si="122"/>
        <v>theater</v>
      </c>
      <c r="R1286"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5">
        <f t="shared" si="121"/>
        <v>32.269841269841272</v>
      </c>
      <c r="Q1287" t="str">
        <f t="shared" si="122"/>
        <v>theater</v>
      </c>
      <c r="R128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5">
        <f t="shared" si="121"/>
        <v>81.25</v>
      </c>
      <c r="Q1288" t="str">
        <f t="shared" si="122"/>
        <v>theater</v>
      </c>
      <c r="R1288"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5">
        <f t="shared" si="121"/>
        <v>24.2</v>
      </c>
      <c r="Q1289" t="str">
        <f t="shared" si="122"/>
        <v>theater</v>
      </c>
      <c r="R1289"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5">
        <f t="shared" si="121"/>
        <v>65.868852459016395</v>
      </c>
      <c r="Q1290" t="str">
        <f t="shared" si="122"/>
        <v>theater</v>
      </c>
      <c r="R1290"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5">
        <f t="shared" si="121"/>
        <v>36.07692307692308</v>
      </c>
      <c r="Q1291" t="str">
        <f t="shared" si="122"/>
        <v>theater</v>
      </c>
      <c r="R1291"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5">
        <f t="shared" si="121"/>
        <v>44.186046511627907</v>
      </c>
      <c r="Q1292" t="str">
        <f t="shared" si="122"/>
        <v>theater</v>
      </c>
      <c r="R1292"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5">
        <f t="shared" si="121"/>
        <v>104.07142857142857</v>
      </c>
      <c r="Q1293" t="str">
        <f t="shared" si="122"/>
        <v>theater</v>
      </c>
      <c r="R1293"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5">
        <f t="shared" si="121"/>
        <v>35.96153846153846</v>
      </c>
      <c r="Q1294" t="str">
        <f t="shared" si="122"/>
        <v>theater</v>
      </c>
      <c r="R1294"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5">
        <f t="shared" si="121"/>
        <v>127.79166666666667</v>
      </c>
      <c r="Q1295" t="str">
        <f t="shared" si="122"/>
        <v>theater</v>
      </c>
      <c r="R1295"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5">
        <f t="shared" si="121"/>
        <v>27.727272727272727</v>
      </c>
      <c r="Q1296" t="str">
        <f t="shared" si="122"/>
        <v>theater</v>
      </c>
      <c r="R1296"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5">
        <f t="shared" si="121"/>
        <v>39.828125</v>
      </c>
      <c r="Q1297" t="str">
        <f t="shared" si="122"/>
        <v>theater</v>
      </c>
      <c r="R129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5">
        <f t="shared" si="121"/>
        <v>52.173913043478258</v>
      </c>
      <c r="Q1298" t="str">
        <f t="shared" si="122"/>
        <v>theater</v>
      </c>
      <c r="R1298"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5">
        <f t="shared" si="121"/>
        <v>92.037815126050418</v>
      </c>
      <c r="Q1299" t="str">
        <f t="shared" si="122"/>
        <v>theater</v>
      </c>
      <c r="R1299"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5">
        <f t="shared" si="121"/>
        <v>63.424242424242422</v>
      </c>
      <c r="Q1300" t="str">
        <f t="shared" si="122"/>
        <v>theater</v>
      </c>
      <c r="R1300"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5">
        <f t="shared" si="121"/>
        <v>135.625</v>
      </c>
      <c r="Q1301" t="str">
        <f t="shared" si="122"/>
        <v>theater</v>
      </c>
      <c r="R1301"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5">
        <f t="shared" si="121"/>
        <v>168.75</v>
      </c>
      <c r="Q1302" t="str">
        <f t="shared" si="122"/>
        <v>theater</v>
      </c>
      <c r="R1302"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5">
        <f t="shared" si="121"/>
        <v>70.862068965517238</v>
      </c>
      <c r="Q1303" t="str">
        <f t="shared" si="122"/>
        <v>theater</v>
      </c>
      <c r="R1303"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5">
        <f t="shared" si="121"/>
        <v>50</v>
      </c>
      <c r="Q1304" t="str">
        <f t="shared" si="122"/>
        <v>theater</v>
      </c>
      <c r="R1304"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5">
        <f t="shared" si="121"/>
        <v>42.214166666666671</v>
      </c>
      <c r="Q1305" t="str">
        <f t="shared" si="122"/>
        <v>theater</v>
      </c>
      <c r="R1305"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5">
        <f t="shared" si="121"/>
        <v>152.41346153846155</v>
      </c>
      <c r="Q1306" t="str">
        <f t="shared" si="122"/>
        <v>technology</v>
      </c>
      <c r="R1306"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5">
        <f t="shared" si="121"/>
        <v>90.616279069767444</v>
      </c>
      <c r="Q1307" t="str">
        <f t="shared" si="122"/>
        <v>technology</v>
      </c>
      <c r="R130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5">
        <f t="shared" si="121"/>
        <v>201.60393258426967</v>
      </c>
      <c r="Q1308" t="str">
        <f t="shared" si="122"/>
        <v>technology</v>
      </c>
      <c r="R1308"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5">
        <f t="shared" si="121"/>
        <v>127.93333333333334</v>
      </c>
      <c r="Q1309" t="str">
        <f t="shared" si="122"/>
        <v>technology</v>
      </c>
      <c r="R1309"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5">
        <f t="shared" si="121"/>
        <v>29.894736842105264</v>
      </c>
      <c r="Q1310" t="str">
        <f t="shared" si="122"/>
        <v>technology</v>
      </c>
      <c r="R1310"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5">
        <f t="shared" si="121"/>
        <v>367.97142857142859</v>
      </c>
      <c r="Q1311" t="str">
        <f t="shared" si="122"/>
        <v>technology</v>
      </c>
      <c r="R1311"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5">
        <f t="shared" si="121"/>
        <v>129.16666666666666</v>
      </c>
      <c r="Q1312" t="str">
        <f t="shared" si="122"/>
        <v>technology</v>
      </c>
      <c r="R1312"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5">
        <f t="shared" si="121"/>
        <v>800.7</v>
      </c>
      <c r="Q1313" t="str">
        <f t="shared" si="122"/>
        <v>technology</v>
      </c>
      <c r="R1313"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5">
        <f t="shared" si="121"/>
        <v>28</v>
      </c>
      <c r="Q1314" t="str">
        <f t="shared" si="122"/>
        <v>technology</v>
      </c>
      <c r="R1314"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5">
        <f t="shared" si="121"/>
        <v>102.01639344262296</v>
      </c>
      <c r="Q1315" t="str">
        <f t="shared" si="122"/>
        <v>technology</v>
      </c>
      <c r="R1315"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5">
        <f t="shared" si="121"/>
        <v>184.36363636363637</v>
      </c>
      <c r="Q1316" t="str">
        <f t="shared" si="122"/>
        <v>technology</v>
      </c>
      <c r="R1316"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5">
        <f t="shared" si="121"/>
        <v>162.91935483870967</v>
      </c>
      <c r="Q1317" t="str">
        <f t="shared" si="122"/>
        <v>technology</v>
      </c>
      <c r="R131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5">
        <f t="shared" si="121"/>
        <v>1</v>
      </c>
      <c r="Q1318" t="str">
        <f t="shared" si="122"/>
        <v>technology</v>
      </c>
      <c r="R1318"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5">
        <f t="shared" si="121"/>
        <v>603.52631578947364</v>
      </c>
      <c r="Q1319" t="str">
        <f t="shared" si="122"/>
        <v>technology</v>
      </c>
      <c r="R1319"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5">
        <f t="shared" si="121"/>
        <v>45.407407407407405</v>
      </c>
      <c r="Q1320" t="str">
        <f t="shared" si="122"/>
        <v>technology</v>
      </c>
      <c r="R1320"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5">
        <f t="shared" si="121"/>
        <v>97.333333333333329</v>
      </c>
      <c r="Q1321" t="str">
        <f t="shared" si="122"/>
        <v>technology</v>
      </c>
      <c r="R1321"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5">
        <f t="shared" si="121"/>
        <v>167.66666666666666</v>
      </c>
      <c r="Q1322" t="str">
        <f t="shared" si="122"/>
        <v>technology</v>
      </c>
      <c r="R1322"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5">
        <f t="shared" si="121"/>
        <v>859.85714285714289</v>
      </c>
      <c r="Q1323" t="str">
        <f t="shared" si="122"/>
        <v>technology</v>
      </c>
      <c r="R1323"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5">
        <f t="shared" si="121"/>
        <v>26.5</v>
      </c>
      <c r="Q1324" t="str">
        <f t="shared" si="122"/>
        <v>technology</v>
      </c>
      <c r="R1324"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5">
        <f t="shared" si="121"/>
        <v>30.272727272727273</v>
      </c>
      <c r="Q1325" t="str">
        <f t="shared" si="122"/>
        <v>technology</v>
      </c>
      <c r="R1325"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5">
        <f t="shared" si="121"/>
        <v>54.666666666666664</v>
      </c>
      <c r="Q1326" t="str">
        <f t="shared" si="122"/>
        <v>technology</v>
      </c>
      <c r="R1326"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5">
        <f t="shared" si="121"/>
        <v>60.75</v>
      </c>
      <c r="Q1327" t="str">
        <f t="shared" si="122"/>
        <v>technology</v>
      </c>
      <c r="R132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5">
        <f t="shared" si="121"/>
        <v>102.72727272727273</v>
      </c>
      <c r="Q1328" t="str">
        <f t="shared" si="122"/>
        <v>technology</v>
      </c>
      <c r="R1328"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5">
        <f t="shared" si="121"/>
        <v>41.585365853658537</v>
      </c>
      <c r="Q1329" t="str">
        <f t="shared" si="122"/>
        <v>technology</v>
      </c>
      <c r="R1329"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5">
        <f t="shared" si="121"/>
        <v>116.53333333333333</v>
      </c>
      <c r="Q1330" t="str">
        <f t="shared" si="122"/>
        <v>technology</v>
      </c>
      <c r="R1330"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5">
        <f t="shared" si="121"/>
        <v>45.333333333333336</v>
      </c>
      <c r="Q1331" t="str">
        <f t="shared" si="122"/>
        <v>technology</v>
      </c>
      <c r="R1331"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5">
        <f t="shared" si="121"/>
        <v>157.46</v>
      </c>
      <c r="Q1332" t="str">
        <f t="shared" si="122"/>
        <v>technology</v>
      </c>
      <c r="R1332"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5">
        <f t="shared" si="121"/>
        <v>100.5</v>
      </c>
      <c r="Q1333" t="str">
        <f t="shared" si="122"/>
        <v>technology</v>
      </c>
      <c r="R1333"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5" t="e">
        <f t="shared" si="121"/>
        <v>#DIV/0!</v>
      </c>
      <c r="Q1334" t="str">
        <f t="shared" si="122"/>
        <v>technology</v>
      </c>
      <c r="R1334"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5" t="e">
        <f t="shared" si="121"/>
        <v>#DIV/0!</v>
      </c>
      <c r="Q1335" t="str">
        <f t="shared" si="122"/>
        <v>technology</v>
      </c>
      <c r="R1335"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5">
        <f t="shared" si="121"/>
        <v>51.822463768115945</v>
      </c>
      <c r="Q1336" t="str">
        <f t="shared" si="122"/>
        <v>technology</v>
      </c>
      <c r="R1336"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5">
        <f t="shared" si="121"/>
        <v>308.75</v>
      </c>
      <c r="Q1337" t="str">
        <f t="shared" si="122"/>
        <v>technology</v>
      </c>
      <c r="R133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5">
        <f t="shared" si="121"/>
        <v>379.22767857142856</v>
      </c>
      <c r="Q1338" t="str">
        <f t="shared" si="122"/>
        <v>technology</v>
      </c>
      <c r="R1338"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5">
        <f t="shared" si="121"/>
        <v>176.36428571428573</v>
      </c>
      <c r="Q1339" t="str">
        <f t="shared" si="122"/>
        <v>technology</v>
      </c>
      <c r="R1339"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5">
        <f t="shared" si="121"/>
        <v>66.066666666666663</v>
      </c>
      <c r="Q1340" t="str">
        <f t="shared" si="122"/>
        <v>technology</v>
      </c>
      <c r="R1340"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5">
        <f t="shared" si="121"/>
        <v>89.648648648648646</v>
      </c>
      <c r="Q1341" t="str">
        <f t="shared" si="122"/>
        <v>technology</v>
      </c>
      <c r="R1341"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5" t="e">
        <f t="shared" si="121"/>
        <v>#DIV/0!</v>
      </c>
      <c r="Q1342" t="str">
        <f t="shared" si="122"/>
        <v>technology</v>
      </c>
      <c r="R1342"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5">
        <f t="shared" si="121"/>
        <v>382.39130434782606</v>
      </c>
      <c r="Q1343" t="str">
        <f t="shared" si="122"/>
        <v>technology</v>
      </c>
      <c r="R1343"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5">
        <f t="shared" si="121"/>
        <v>100</v>
      </c>
      <c r="Q1344" t="str">
        <f t="shared" si="122"/>
        <v>technology</v>
      </c>
      <c r="R1344"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5">
        <f t="shared" si="121"/>
        <v>158.35603715170279</v>
      </c>
      <c r="Q1345" t="str">
        <f t="shared" si="122"/>
        <v>technology</v>
      </c>
      <c r="R1345"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5">
        <f t="shared" si="121"/>
        <v>40.762589928057551</v>
      </c>
      <c r="Q1346" t="str">
        <f t="shared" si="122"/>
        <v>publishing</v>
      </c>
      <c r="R1346"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5">
        <f t="shared" ref="P1347:P1410" si="127">E1347/L1347</f>
        <v>53.571428571428569</v>
      </c>
      <c r="Q1347" t="str">
        <f t="shared" ref="Q1347:Q1410" si="128">LEFT(N1347,FIND("/",N1347)-1)</f>
        <v>publishing</v>
      </c>
      <c r="R1347" t="str">
        <f t="shared" ref="R1347:R1410" si="129">RIGHT(N1347,LEN(N1347)-SEARCH("/",N1347))</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5">
        <f t="shared" si="127"/>
        <v>48.449664429530202</v>
      </c>
      <c r="Q1348" t="str">
        <f t="shared" si="128"/>
        <v>publishing</v>
      </c>
      <c r="R1348"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5">
        <f t="shared" si="127"/>
        <v>82.41935483870968</v>
      </c>
      <c r="Q1349" t="str">
        <f t="shared" si="128"/>
        <v>publishing</v>
      </c>
      <c r="R1349"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5">
        <f t="shared" si="127"/>
        <v>230.19230769230768</v>
      </c>
      <c r="Q1350" t="str">
        <f t="shared" si="128"/>
        <v>publishing</v>
      </c>
      <c r="R1350"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5">
        <f t="shared" si="127"/>
        <v>59.360465116279073</v>
      </c>
      <c r="Q1351" t="str">
        <f t="shared" si="128"/>
        <v>publishing</v>
      </c>
      <c r="R1351"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5">
        <f t="shared" si="127"/>
        <v>66.698717948717942</v>
      </c>
      <c r="Q1352" t="str">
        <f t="shared" si="128"/>
        <v>publishing</v>
      </c>
      <c r="R1352"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5">
        <f t="shared" si="127"/>
        <v>168.77500000000001</v>
      </c>
      <c r="Q1353" t="str">
        <f t="shared" si="128"/>
        <v>publishing</v>
      </c>
      <c r="R1353"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5">
        <f t="shared" si="127"/>
        <v>59.973568281938327</v>
      </c>
      <c r="Q1354" t="str">
        <f t="shared" si="128"/>
        <v>publishing</v>
      </c>
      <c r="R1354"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5">
        <f t="shared" si="127"/>
        <v>31.80952380952381</v>
      </c>
      <c r="Q1355" t="str">
        <f t="shared" si="128"/>
        <v>publishing</v>
      </c>
      <c r="R1355"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5">
        <f t="shared" si="127"/>
        <v>24.421875</v>
      </c>
      <c r="Q1356" t="str">
        <f t="shared" si="128"/>
        <v>publishing</v>
      </c>
      <c r="R1356"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5">
        <f t="shared" si="127"/>
        <v>25.347107438016529</v>
      </c>
      <c r="Q1357" t="str">
        <f t="shared" si="128"/>
        <v>publishing</v>
      </c>
      <c r="R135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5">
        <f t="shared" si="127"/>
        <v>71.443218390804603</v>
      </c>
      <c r="Q1358" t="str">
        <f t="shared" si="128"/>
        <v>publishing</v>
      </c>
      <c r="R1358"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5">
        <f t="shared" si="127"/>
        <v>38.553846153846152</v>
      </c>
      <c r="Q1359" t="str">
        <f t="shared" si="128"/>
        <v>publishing</v>
      </c>
      <c r="R1359"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5">
        <f t="shared" si="127"/>
        <v>68.367346938775512</v>
      </c>
      <c r="Q1360" t="str">
        <f t="shared" si="128"/>
        <v>publishing</v>
      </c>
      <c r="R1360"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5">
        <f t="shared" si="127"/>
        <v>40.210526315789473</v>
      </c>
      <c r="Q1361" t="str">
        <f t="shared" si="128"/>
        <v>publishing</v>
      </c>
      <c r="R1361"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5">
        <f t="shared" si="127"/>
        <v>32.074074074074076</v>
      </c>
      <c r="Q1362" t="str">
        <f t="shared" si="128"/>
        <v>publishing</v>
      </c>
      <c r="R1362"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5">
        <f t="shared" si="127"/>
        <v>28.632575757575758</v>
      </c>
      <c r="Q1363" t="str">
        <f t="shared" si="128"/>
        <v>publishing</v>
      </c>
      <c r="R1363"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5">
        <f t="shared" si="127"/>
        <v>43.64</v>
      </c>
      <c r="Q1364" t="str">
        <f t="shared" si="128"/>
        <v>publishing</v>
      </c>
      <c r="R1364"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5">
        <f t="shared" si="127"/>
        <v>40</v>
      </c>
      <c r="Q1365" t="str">
        <f t="shared" si="128"/>
        <v>publishing</v>
      </c>
      <c r="R1365"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5">
        <f t="shared" si="127"/>
        <v>346.04166666666669</v>
      </c>
      <c r="Q1366" t="str">
        <f t="shared" si="128"/>
        <v>music</v>
      </c>
      <c r="R1366"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5">
        <f t="shared" si="127"/>
        <v>81.739130434782609</v>
      </c>
      <c r="Q1367" t="str">
        <f t="shared" si="128"/>
        <v>music</v>
      </c>
      <c r="R136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5">
        <f t="shared" si="127"/>
        <v>64.535306122448986</v>
      </c>
      <c r="Q1368" t="str">
        <f t="shared" si="128"/>
        <v>music</v>
      </c>
      <c r="R1368"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5">
        <f t="shared" si="127"/>
        <v>63.477777777777774</v>
      </c>
      <c r="Q1369" t="str">
        <f t="shared" si="128"/>
        <v>music</v>
      </c>
      <c r="R1369"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5">
        <f t="shared" si="127"/>
        <v>63.620689655172413</v>
      </c>
      <c r="Q1370" t="str">
        <f t="shared" si="128"/>
        <v>music</v>
      </c>
      <c r="R1370"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5">
        <f t="shared" si="127"/>
        <v>83.967068965517228</v>
      </c>
      <c r="Q1371" t="str">
        <f t="shared" si="128"/>
        <v>music</v>
      </c>
      <c r="R1371"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5">
        <f t="shared" si="127"/>
        <v>77.75</v>
      </c>
      <c r="Q1372" t="str">
        <f t="shared" si="128"/>
        <v>music</v>
      </c>
      <c r="R1372"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5">
        <f t="shared" si="127"/>
        <v>107.07142857142857</v>
      </c>
      <c r="Q1373" t="str">
        <f t="shared" si="128"/>
        <v>music</v>
      </c>
      <c r="R1373"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5">
        <f t="shared" si="127"/>
        <v>38.75</v>
      </c>
      <c r="Q1374" t="str">
        <f t="shared" si="128"/>
        <v>music</v>
      </c>
      <c r="R1374"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5">
        <f t="shared" si="127"/>
        <v>201.94230769230768</v>
      </c>
      <c r="Q1375" t="str">
        <f t="shared" si="128"/>
        <v>music</v>
      </c>
      <c r="R1375"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5">
        <f t="shared" si="127"/>
        <v>43.060606060606062</v>
      </c>
      <c r="Q1376" t="str">
        <f t="shared" si="128"/>
        <v>music</v>
      </c>
      <c r="R1376"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5">
        <f t="shared" si="127"/>
        <v>62.871559633027523</v>
      </c>
      <c r="Q1377" t="str">
        <f t="shared" si="128"/>
        <v>music</v>
      </c>
      <c r="R137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5">
        <f t="shared" si="127"/>
        <v>55.607142857142854</v>
      </c>
      <c r="Q1378" t="str">
        <f t="shared" si="128"/>
        <v>music</v>
      </c>
      <c r="R1378"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5">
        <f t="shared" si="127"/>
        <v>48.70967741935484</v>
      </c>
      <c r="Q1379" t="str">
        <f t="shared" si="128"/>
        <v>music</v>
      </c>
      <c r="R1379"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5">
        <f t="shared" si="127"/>
        <v>30.578947368421051</v>
      </c>
      <c r="Q1380" t="str">
        <f t="shared" si="128"/>
        <v>music</v>
      </c>
      <c r="R1380"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5">
        <f t="shared" si="127"/>
        <v>73.907284768211923</v>
      </c>
      <c r="Q1381" t="str">
        <f t="shared" si="128"/>
        <v>music</v>
      </c>
      <c r="R1381"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5">
        <f t="shared" si="127"/>
        <v>21.2</v>
      </c>
      <c r="Q1382" t="str">
        <f t="shared" si="128"/>
        <v>music</v>
      </c>
      <c r="R1382"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5">
        <f t="shared" si="127"/>
        <v>73.356164383561648</v>
      </c>
      <c r="Q1383" t="str">
        <f t="shared" si="128"/>
        <v>music</v>
      </c>
      <c r="R1383"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5">
        <f t="shared" si="127"/>
        <v>56.412162162162161</v>
      </c>
      <c r="Q1384" t="str">
        <f t="shared" si="128"/>
        <v>music</v>
      </c>
      <c r="R1384"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5">
        <f t="shared" si="127"/>
        <v>50.247311827956992</v>
      </c>
      <c r="Q1385" t="str">
        <f t="shared" si="128"/>
        <v>music</v>
      </c>
      <c r="R1385"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5">
        <f t="shared" si="127"/>
        <v>68.936507936507937</v>
      </c>
      <c r="Q1386" t="str">
        <f t="shared" si="128"/>
        <v>music</v>
      </c>
      <c r="R1386"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5">
        <f t="shared" si="127"/>
        <v>65.914104477611943</v>
      </c>
      <c r="Q1387" t="str">
        <f t="shared" si="128"/>
        <v>music</v>
      </c>
      <c r="R138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5">
        <f t="shared" si="127"/>
        <v>62.5</v>
      </c>
      <c r="Q1388" t="str">
        <f t="shared" si="128"/>
        <v>music</v>
      </c>
      <c r="R1388"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5">
        <f t="shared" si="127"/>
        <v>70.064102564102569</v>
      </c>
      <c r="Q1389" t="str">
        <f t="shared" si="128"/>
        <v>music</v>
      </c>
      <c r="R1389"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5">
        <f t="shared" si="127"/>
        <v>60.181874999999998</v>
      </c>
      <c r="Q1390" t="str">
        <f t="shared" si="128"/>
        <v>music</v>
      </c>
      <c r="R1390"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5">
        <f t="shared" si="127"/>
        <v>21.382352941176471</v>
      </c>
      <c r="Q1391" t="str">
        <f t="shared" si="128"/>
        <v>music</v>
      </c>
      <c r="R1391"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5">
        <f t="shared" si="127"/>
        <v>160.78947368421052</v>
      </c>
      <c r="Q1392" t="str">
        <f t="shared" si="128"/>
        <v>music</v>
      </c>
      <c r="R1392"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5">
        <f t="shared" si="127"/>
        <v>42.384615384615387</v>
      </c>
      <c r="Q1393" t="str">
        <f t="shared" si="128"/>
        <v>music</v>
      </c>
      <c r="R1393"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5">
        <f t="shared" si="127"/>
        <v>27.317307692307693</v>
      </c>
      <c r="Q1394" t="str">
        <f t="shared" si="128"/>
        <v>music</v>
      </c>
      <c r="R1394"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5">
        <f t="shared" si="127"/>
        <v>196.82692307692307</v>
      </c>
      <c r="Q1395" t="str">
        <f t="shared" si="128"/>
        <v>music</v>
      </c>
      <c r="R1395"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5">
        <f t="shared" si="127"/>
        <v>53.882352941176471</v>
      </c>
      <c r="Q1396" t="str">
        <f t="shared" si="128"/>
        <v>music</v>
      </c>
      <c r="R1396"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5">
        <f t="shared" si="127"/>
        <v>47.756097560975611</v>
      </c>
      <c r="Q1397" t="str">
        <f t="shared" si="128"/>
        <v>music</v>
      </c>
      <c r="R139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5">
        <f t="shared" si="127"/>
        <v>88.191780821917803</v>
      </c>
      <c r="Q1398" t="str">
        <f t="shared" si="128"/>
        <v>music</v>
      </c>
      <c r="R1398"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5">
        <f t="shared" si="127"/>
        <v>72.056962025316452</v>
      </c>
      <c r="Q1399" t="str">
        <f t="shared" si="128"/>
        <v>music</v>
      </c>
      <c r="R1399"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5">
        <f t="shared" si="127"/>
        <v>74.246153846153845</v>
      </c>
      <c r="Q1400" t="str">
        <f t="shared" si="128"/>
        <v>music</v>
      </c>
      <c r="R1400"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5">
        <f t="shared" si="127"/>
        <v>61.701086956521742</v>
      </c>
      <c r="Q1401" t="str">
        <f t="shared" si="128"/>
        <v>music</v>
      </c>
      <c r="R1401"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5">
        <f t="shared" si="127"/>
        <v>17.235294117647058</v>
      </c>
      <c r="Q1402" t="str">
        <f t="shared" si="128"/>
        <v>music</v>
      </c>
      <c r="R1402"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5">
        <f t="shared" si="127"/>
        <v>51.720833333333331</v>
      </c>
      <c r="Q1403" t="str">
        <f t="shared" si="128"/>
        <v>music</v>
      </c>
      <c r="R1403"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5">
        <f t="shared" si="127"/>
        <v>24.150442477876105</v>
      </c>
      <c r="Q1404" t="str">
        <f t="shared" si="128"/>
        <v>music</v>
      </c>
      <c r="R1404"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5">
        <f t="shared" si="127"/>
        <v>62.166666666666664</v>
      </c>
      <c r="Q1405" t="str">
        <f t="shared" si="128"/>
        <v>music</v>
      </c>
      <c r="R1405"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5">
        <f t="shared" si="127"/>
        <v>48.2</v>
      </c>
      <c r="Q1406" t="str">
        <f t="shared" si="128"/>
        <v>publishing</v>
      </c>
      <c r="R1406"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5">
        <f t="shared" si="127"/>
        <v>6.1764705882352944</v>
      </c>
      <c r="Q1407" t="str">
        <f t="shared" si="128"/>
        <v>publishing</v>
      </c>
      <c r="R140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5">
        <f t="shared" si="127"/>
        <v>5</v>
      </c>
      <c r="Q1408" t="str">
        <f t="shared" si="128"/>
        <v>publishing</v>
      </c>
      <c r="R1408"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5">
        <f t="shared" si="127"/>
        <v>7.5</v>
      </c>
      <c r="Q1409" t="str">
        <f t="shared" si="128"/>
        <v>publishing</v>
      </c>
      <c r="R1409"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5">
        <f t="shared" si="127"/>
        <v>12</v>
      </c>
      <c r="Q1410" t="str">
        <f t="shared" si="128"/>
        <v>publishing</v>
      </c>
      <c r="R1410"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5" t="e">
        <f t="shared" ref="P1411:P1474" si="133">E1411/L1411</f>
        <v>#DIV/0!</v>
      </c>
      <c r="Q1411" t="str">
        <f t="shared" ref="Q1411:Q1474" si="134">LEFT(N1411,FIND("/",N1411)-1)</f>
        <v>publishing</v>
      </c>
      <c r="R1411" t="str">
        <f t="shared" ref="R1411:R1474" si="135">RIGHT(N1411,LEN(N1411)-SEARCH("/",N1411))</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5">
        <f t="shared" si="133"/>
        <v>1</v>
      </c>
      <c r="Q1412" t="str">
        <f t="shared" si="134"/>
        <v>publishing</v>
      </c>
      <c r="R1412"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5">
        <f t="shared" si="133"/>
        <v>2.3333333333333335</v>
      </c>
      <c r="Q1413" t="str">
        <f t="shared" si="134"/>
        <v>publishing</v>
      </c>
      <c r="R1413"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5">
        <f t="shared" si="133"/>
        <v>24.615384615384617</v>
      </c>
      <c r="Q1414" t="str">
        <f t="shared" si="134"/>
        <v>publishing</v>
      </c>
      <c r="R1414"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5">
        <f t="shared" si="133"/>
        <v>100</v>
      </c>
      <c r="Q1415" t="str">
        <f t="shared" si="134"/>
        <v>publishing</v>
      </c>
      <c r="R1415"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5">
        <f t="shared" si="133"/>
        <v>1</v>
      </c>
      <c r="Q1416" t="str">
        <f t="shared" si="134"/>
        <v>publishing</v>
      </c>
      <c r="R1416"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5">
        <f t="shared" si="133"/>
        <v>88.888888888888886</v>
      </c>
      <c r="Q1417" t="str">
        <f t="shared" si="134"/>
        <v>publishing</v>
      </c>
      <c r="R141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5" t="e">
        <f t="shared" si="133"/>
        <v>#DIV/0!</v>
      </c>
      <c r="Q1418" t="str">
        <f t="shared" si="134"/>
        <v>publishing</v>
      </c>
      <c r="R1418"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5">
        <f t="shared" si="133"/>
        <v>27.5</v>
      </c>
      <c r="Q1419" t="str">
        <f t="shared" si="134"/>
        <v>publishing</v>
      </c>
      <c r="R1419"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5">
        <f t="shared" si="133"/>
        <v>6</v>
      </c>
      <c r="Q1420" t="str">
        <f t="shared" si="134"/>
        <v>publishing</v>
      </c>
      <c r="R1420"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5">
        <f t="shared" si="133"/>
        <v>44.5</v>
      </c>
      <c r="Q1421" t="str">
        <f t="shared" si="134"/>
        <v>publishing</v>
      </c>
      <c r="R1421"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5">
        <f t="shared" si="133"/>
        <v>1</v>
      </c>
      <c r="Q1422" t="str">
        <f t="shared" si="134"/>
        <v>publishing</v>
      </c>
      <c r="R1422"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5">
        <f t="shared" si="133"/>
        <v>100</v>
      </c>
      <c r="Q1423" t="str">
        <f t="shared" si="134"/>
        <v>publishing</v>
      </c>
      <c r="R1423"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5">
        <f t="shared" si="133"/>
        <v>13</v>
      </c>
      <c r="Q1424" t="str">
        <f t="shared" si="134"/>
        <v>publishing</v>
      </c>
      <c r="R1424"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5">
        <f t="shared" si="133"/>
        <v>100</v>
      </c>
      <c r="Q1425" t="str">
        <f t="shared" si="134"/>
        <v>publishing</v>
      </c>
      <c r="R1425"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5">
        <f t="shared" si="133"/>
        <v>109.07142857142857</v>
      </c>
      <c r="Q1426" t="str">
        <f t="shared" si="134"/>
        <v>publishing</v>
      </c>
      <c r="R1426"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5" t="e">
        <f t="shared" si="133"/>
        <v>#DIV/0!</v>
      </c>
      <c r="Q1427" t="str">
        <f t="shared" si="134"/>
        <v>publishing</v>
      </c>
      <c r="R142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5" t="e">
        <f t="shared" si="133"/>
        <v>#DIV/0!</v>
      </c>
      <c r="Q1428" t="str">
        <f t="shared" si="134"/>
        <v>publishing</v>
      </c>
      <c r="R1428"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5">
        <f t="shared" si="133"/>
        <v>104.75</v>
      </c>
      <c r="Q1429" t="str">
        <f t="shared" si="134"/>
        <v>publishing</v>
      </c>
      <c r="R1429"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5">
        <f t="shared" si="133"/>
        <v>15</v>
      </c>
      <c r="Q1430" t="str">
        <f t="shared" si="134"/>
        <v>publishing</v>
      </c>
      <c r="R1430"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5" t="e">
        <f t="shared" si="133"/>
        <v>#DIV/0!</v>
      </c>
      <c r="Q1431" t="str">
        <f t="shared" si="134"/>
        <v>publishing</v>
      </c>
      <c r="R1431"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5">
        <f t="shared" si="133"/>
        <v>80.599999999999994</v>
      </c>
      <c r="Q1432" t="str">
        <f t="shared" si="134"/>
        <v>publishing</v>
      </c>
      <c r="R1432"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5">
        <f t="shared" si="133"/>
        <v>115.55319148936171</v>
      </c>
      <c r="Q1433" t="str">
        <f t="shared" si="134"/>
        <v>publishing</v>
      </c>
      <c r="R1433"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5" t="e">
        <f t="shared" si="133"/>
        <v>#DIV/0!</v>
      </c>
      <c r="Q1434" t="str">
        <f t="shared" si="134"/>
        <v>publishing</v>
      </c>
      <c r="R1434"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5">
        <f t="shared" si="133"/>
        <v>80.5</v>
      </c>
      <c r="Q1435" t="str">
        <f t="shared" si="134"/>
        <v>publishing</v>
      </c>
      <c r="R1435"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5">
        <f t="shared" si="133"/>
        <v>744.5454545454545</v>
      </c>
      <c r="Q1436" t="str">
        <f t="shared" si="134"/>
        <v>publishing</v>
      </c>
      <c r="R1436"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5">
        <f t="shared" si="133"/>
        <v>7.5</v>
      </c>
      <c r="Q1437" t="str">
        <f t="shared" si="134"/>
        <v>publishing</v>
      </c>
      <c r="R143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5">
        <f t="shared" si="133"/>
        <v>38.5</v>
      </c>
      <c r="Q1438" t="str">
        <f t="shared" si="134"/>
        <v>publishing</v>
      </c>
      <c r="R1438"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5">
        <f t="shared" si="133"/>
        <v>36.68181818181818</v>
      </c>
      <c r="Q1439" t="str">
        <f t="shared" si="134"/>
        <v>publishing</v>
      </c>
      <c r="R1439"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5">
        <f t="shared" si="133"/>
        <v>75</v>
      </c>
      <c r="Q1440" t="str">
        <f t="shared" si="134"/>
        <v>publishing</v>
      </c>
      <c r="R1440"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5">
        <f t="shared" si="133"/>
        <v>30</v>
      </c>
      <c r="Q1441" t="str">
        <f t="shared" si="134"/>
        <v>publishing</v>
      </c>
      <c r="R1441"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5">
        <f t="shared" si="133"/>
        <v>1</v>
      </c>
      <c r="Q1442" t="str">
        <f t="shared" si="134"/>
        <v>publishing</v>
      </c>
      <c r="R1442"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5">
        <f t="shared" si="133"/>
        <v>673.33333333333337</v>
      </c>
      <c r="Q1443" t="str">
        <f t="shared" si="134"/>
        <v>publishing</v>
      </c>
      <c r="R1443"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5" t="e">
        <f t="shared" si="133"/>
        <v>#DIV/0!</v>
      </c>
      <c r="Q1444" t="str">
        <f t="shared" si="134"/>
        <v>publishing</v>
      </c>
      <c r="R1444"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5" t="e">
        <f t="shared" si="133"/>
        <v>#DIV/0!</v>
      </c>
      <c r="Q1445" t="str">
        <f t="shared" si="134"/>
        <v>publishing</v>
      </c>
      <c r="R1445"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5" t="e">
        <f t="shared" si="133"/>
        <v>#DIV/0!</v>
      </c>
      <c r="Q1446" t="str">
        <f t="shared" si="134"/>
        <v>publishing</v>
      </c>
      <c r="R1446"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5" t="e">
        <f t="shared" si="133"/>
        <v>#DIV/0!</v>
      </c>
      <c r="Q1447" t="str">
        <f t="shared" si="134"/>
        <v>publishing</v>
      </c>
      <c r="R144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5" t="e">
        <f t="shared" si="133"/>
        <v>#DIV/0!</v>
      </c>
      <c r="Q1448" t="str">
        <f t="shared" si="134"/>
        <v>publishing</v>
      </c>
      <c r="R1448"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5">
        <f t="shared" si="133"/>
        <v>25</v>
      </c>
      <c r="Q1449" t="str">
        <f t="shared" si="134"/>
        <v>publishing</v>
      </c>
      <c r="R1449"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5" t="e">
        <f t="shared" si="133"/>
        <v>#DIV/0!</v>
      </c>
      <c r="Q1450" t="str">
        <f t="shared" si="134"/>
        <v>publishing</v>
      </c>
      <c r="R1450"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5" t="e">
        <f t="shared" si="133"/>
        <v>#DIV/0!</v>
      </c>
      <c r="Q1451" t="str">
        <f t="shared" si="134"/>
        <v>publishing</v>
      </c>
      <c r="R1451"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5">
        <f t="shared" si="133"/>
        <v>1</v>
      </c>
      <c r="Q1452" t="str">
        <f t="shared" si="134"/>
        <v>publishing</v>
      </c>
      <c r="R1452"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5">
        <f t="shared" si="133"/>
        <v>1</v>
      </c>
      <c r="Q1453" t="str">
        <f t="shared" si="134"/>
        <v>publishing</v>
      </c>
      <c r="R1453"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5" t="e">
        <f t="shared" si="133"/>
        <v>#DIV/0!</v>
      </c>
      <c r="Q1454" t="str">
        <f t="shared" si="134"/>
        <v>publishing</v>
      </c>
      <c r="R1454"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5" t="e">
        <f t="shared" si="133"/>
        <v>#DIV/0!</v>
      </c>
      <c r="Q1455" t="str">
        <f t="shared" si="134"/>
        <v>publishing</v>
      </c>
      <c r="R1455"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5">
        <f t="shared" si="133"/>
        <v>15</v>
      </c>
      <c r="Q1456" t="str">
        <f t="shared" si="134"/>
        <v>publishing</v>
      </c>
      <c r="R1456"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5">
        <f t="shared" si="133"/>
        <v>225</v>
      </c>
      <c r="Q1457" t="str">
        <f t="shared" si="134"/>
        <v>publishing</v>
      </c>
      <c r="R145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5">
        <f t="shared" si="133"/>
        <v>48.333333333333336</v>
      </c>
      <c r="Q1458" t="str">
        <f t="shared" si="134"/>
        <v>publishing</v>
      </c>
      <c r="R1458"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5" t="e">
        <f t="shared" si="133"/>
        <v>#DIV/0!</v>
      </c>
      <c r="Q1459" t="str">
        <f t="shared" si="134"/>
        <v>publishing</v>
      </c>
      <c r="R1459"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5" t="e">
        <f t="shared" si="133"/>
        <v>#DIV/0!</v>
      </c>
      <c r="Q1460" t="str">
        <f t="shared" si="134"/>
        <v>publishing</v>
      </c>
      <c r="R1460"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5" t="e">
        <f t="shared" si="133"/>
        <v>#DIV/0!</v>
      </c>
      <c r="Q1461" t="str">
        <f t="shared" si="134"/>
        <v>publishing</v>
      </c>
      <c r="R1461"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5" t="e">
        <f t="shared" si="133"/>
        <v>#DIV/0!</v>
      </c>
      <c r="Q1462" t="str">
        <f t="shared" si="134"/>
        <v>publishing</v>
      </c>
      <c r="R1462"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5">
        <f t="shared" si="133"/>
        <v>44.66673529411765</v>
      </c>
      <c r="Q1463" t="str">
        <f t="shared" si="134"/>
        <v>publishing</v>
      </c>
      <c r="R1463"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5">
        <f t="shared" si="133"/>
        <v>28.937999999999999</v>
      </c>
      <c r="Q1464" t="str">
        <f t="shared" si="134"/>
        <v>publishing</v>
      </c>
      <c r="R1464"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5">
        <f t="shared" si="133"/>
        <v>35.44</v>
      </c>
      <c r="Q1465" t="str">
        <f t="shared" si="134"/>
        <v>publishing</v>
      </c>
      <c r="R1465"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5">
        <f t="shared" si="133"/>
        <v>34.871794871794869</v>
      </c>
      <c r="Q1466" t="str">
        <f t="shared" si="134"/>
        <v>publishing</v>
      </c>
      <c r="R1466"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5">
        <f t="shared" si="133"/>
        <v>52.622732513451197</v>
      </c>
      <c r="Q1467" t="str">
        <f t="shared" si="134"/>
        <v>publishing</v>
      </c>
      <c r="R146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5">
        <f t="shared" si="133"/>
        <v>69.598266129032254</v>
      </c>
      <c r="Q1468" t="str">
        <f t="shared" si="134"/>
        <v>publishing</v>
      </c>
      <c r="R1468"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5">
        <f t="shared" si="133"/>
        <v>76.72</v>
      </c>
      <c r="Q1469" t="str">
        <f t="shared" si="134"/>
        <v>publishing</v>
      </c>
      <c r="R1469"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5">
        <f t="shared" si="133"/>
        <v>33.191126279863482</v>
      </c>
      <c r="Q1470" t="str">
        <f t="shared" si="134"/>
        <v>publishing</v>
      </c>
      <c r="R1470"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5">
        <f t="shared" si="133"/>
        <v>149.46417445482865</v>
      </c>
      <c r="Q1471" t="str">
        <f t="shared" si="134"/>
        <v>publishing</v>
      </c>
      <c r="R1471"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5">
        <f t="shared" si="133"/>
        <v>23.172839506172838</v>
      </c>
      <c r="Q1472" t="str">
        <f t="shared" si="134"/>
        <v>publishing</v>
      </c>
      <c r="R1472"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5">
        <f t="shared" si="133"/>
        <v>96.877551020408163</v>
      </c>
      <c r="Q1473" t="str">
        <f t="shared" si="134"/>
        <v>publishing</v>
      </c>
      <c r="R1473"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5">
        <f t="shared" si="133"/>
        <v>103.20238095238095</v>
      </c>
      <c r="Q1474" t="str">
        <f t="shared" si="134"/>
        <v>publishing</v>
      </c>
      <c r="R1474"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5">
        <f t="shared" ref="P1475:P1538" si="139">E1475/L1475</f>
        <v>38.462553191489363</v>
      </c>
      <c r="Q1475" t="str">
        <f t="shared" ref="Q1475:Q1538" si="140">LEFT(N1475,FIND("/",N1475)-1)</f>
        <v>publishing</v>
      </c>
      <c r="R1475" t="str">
        <f t="shared" ref="R1475:R1538" si="141">RIGHT(N1475,LEN(N1475)-SEARCH("/",N1475))</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5">
        <f t="shared" si="139"/>
        <v>44.315789473684212</v>
      </c>
      <c r="Q1476" t="str">
        <f t="shared" si="140"/>
        <v>publishing</v>
      </c>
      <c r="R1476"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5">
        <f t="shared" si="139"/>
        <v>64.173356009070289</v>
      </c>
      <c r="Q1477" t="str">
        <f t="shared" si="140"/>
        <v>publishing</v>
      </c>
      <c r="R147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5">
        <f t="shared" si="139"/>
        <v>43.333275109170302</v>
      </c>
      <c r="Q1478" t="str">
        <f t="shared" si="140"/>
        <v>publishing</v>
      </c>
      <c r="R1478"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5">
        <f t="shared" si="139"/>
        <v>90.495934959349597</v>
      </c>
      <c r="Q1479" t="str">
        <f t="shared" si="140"/>
        <v>publishing</v>
      </c>
      <c r="R1479"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5">
        <f t="shared" si="139"/>
        <v>29.187190495010373</v>
      </c>
      <c r="Q1480" t="str">
        <f t="shared" si="140"/>
        <v>publishing</v>
      </c>
      <c r="R1480"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5">
        <f t="shared" si="139"/>
        <v>30.95774647887324</v>
      </c>
      <c r="Q1481" t="str">
        <f t="shared" si="140"/>
        <v>publishing</v>
      </c>
      <c r="R1481"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5">
        <f t="shared" si="139"/>
        <v>92.157795275590544</v>
      </c>
      <c r="Q1482" t="str">
        <f t="shared" si="140"/>
        <v>publishing</v>
      </c>
      <c r="R1482"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5">
        <f t="shared" si="139"/>
        <v>17.5</v>
      </c>
      <c r="Q1483" t="str">
        <f t="shared" si="140"/>
        <v>publishing</v>
      </c>
      <c r="R1483"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5">
        <f t="shared" si="139"/>
        <v>5</v>
      </c>
      <c r="Q1484" t="str">
        <f t="shared" si="140"/>
        <v>publishing</v>
      </c>
      <c r="R1484"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5">
        <f t="shared" si="139"/>
        <v>25</v>
      </c>
      <c r="Q1485" t="str">
        <f t="shared" si="140"/>
        <v>publishing</v>
      </c>
      <c r="R1485"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5" t="e">
        <f t="shared" si="139"/>
        <v>#DIV/0!</v>
      </c>
      <c r="Q1486" t="str">
        <f t="shared" si="140"/>
        <v>publishing</v>
      </c>
      <c r="R1486"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5">
        <f t="shared" si="139"/>
        <v>50</v>
      </c>
      <c r="Q1487" t="str">
        <f t="shared" si="140"/>
        <v>publishing</v>
      </c>
      <c r="R148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5">
        <f t="shared" si="139"/>
        <v>16</v>
      </c>
      <c r="Q1488" t="str">
        <f t="shared" si="140"/>
        <v>publishing</v>
      </c>
      <c r="R1488"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5" t="e">
        <f t="shared" si="139"/>
        <v>#DIV/0!</v>
      </c>
      <c r="Q1489" t="str">
        <f t="shared" si="140"/>
        <v>publishing</v>
      </c>
      <c r="R1489"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5">
        <f t="shared" si="139"/>
        <v>60</v>
      </c>
      <c r="Q1490" t="str">
        <f t="shared" si="140"/>
        <v>publishing</v>
      </c>
      <c r="R1490"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5" t="e">
        <f t="shared" si="139"/>
        <v>#DIV/0!</v>
      </c>
      <c r="Q1491" t="str">
        <f t="shared" si="140"/>
        <v>publishing</v>
      </c>
      <c r="R1491"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5">
        <f t="shared" si="139"/>
        <v>47.10526315789474</v>
      </c>
      <c r="Q1492" t="str">
        <f t="shared" si="140"/>
        <v>publishing</v>
      </c>
      <c r="R1492"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5">
        <f t="shared" si="139"/>
        <v>100</v>
      </c>
      <c r="Q1493" t="str">
        <f t="shared" si="140"/>
        <v>publishing</v>
      </c>
      <c r="R1493"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5">
        <f t="shared" si="139"/>
        <v>15</v>
      </c>
      <c r="Q1494" t="str">
        <f t="shared" si="140"/>
        <v>publishing</v>
      </c>
      <c r="R1494"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5" t="e">
        <f t="shared" si="139"/>
        <v>#DIV/0!</v>
      </c>
      <c r="Q1495" t="str">
        <f t="shared" si="140"/>
        <v>publishing</v>
      </c>
      <c r="R1495"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5">
        <f t="shared" si="139"/>
        <v>40.454545454545453</v>
      </c>
      <c r="Q1496" t="str">
        <f t="shared" si="140"/>
        <v>publishing</v>
      </c>
      <c r="R1496"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5" t="e">
        <f t="shared" si="139"/>
        <v>#DIV/0!</v>
      </c>
      <c r="Q1497" t="str">
        <f t="shared" si="140"/>
        <v>publishing</v>
      </c>
      <c r="R149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5" t="e">
        <f t="shared" si="139"/>
        <v>#DIV/0!</v>
      </c>
      <c r="Q1498" t="str">
        <f t="shared" si="140"/>
        <v>publishing</v>
      </c>
      <c r="R1498"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5">
        <f t="shared" si="139"/>
        <v>1</v>
      </c>
      <c r="Q1499" t="str">
        <f t="shared" si="140"/>
        <v>publishing</v>
      </c>
      <c r="R1499"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5">
        <f t="shared" si="139"/>
        <v>19</v>
      </c>
      <c r="Q1500" t="str">
        <f t="shared" si="140"/>
        <v>publishing</v>
      </c>
      <c r="R1500"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5">
        <f t="shared" si="139"/>
        <v>5</v>
      </c>
      <c r="Q1501" t="str">
        <f t="shared" si="140"/>
        <v>publishing</v>
      </c>
      <c r="R1501"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5">
        <f t="shared" si="139"/>
        <v>46.733333333333334</v>
      </c>
      <c r="Q1502" t="str">
        <f t="shared" si="140"/>
        <v>publishing</v>
      </c>
      <c r="R1502"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5">
        <f t="shared" si="139"/>
        <v>97.731073446327684</v>
      </c>
      <c r="Q1503" t="str">
        <f t="shared" si="140"/>
        <v>photography</v>
      </c>
      <c r="R1503"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5">
        <f t="shared" si="139"/>
        <v>67.835866261398181</v>
      </c>
      <c r="Q1504" t="str">
        <f t="shared" si="140"/>
        <v>photography</v>
      </c>
      <c r="R1504"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5">
        <f t="shared" si="139"/>
        <v>56.98492957746479</v>
      </c>
      <c r="Q1505" t="str">
        <f t="shared" si="140"/>
        <v>photography</v>
      </c>
      <c r="R1505"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5">
        <f t="shared" si="139"/>
        <v>67.159851301115239</v>
      </c>
      <c r="Q1506" t="str">
        <f t="shared" si="140"/>
        <v>photography</v>
      </c>
      <c r="R1506"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5">
        <f t="shared" si="139"/>
        <v>48.037681159420288</v>
      </c>
      <c r="Q1507" t="str">
        <f t="shared" si="140"/>
        <v>photography</v>
      </c>
      <c r="R150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5">
        <f t="shared" si="139"/>
        <v>38.860465116279073</v>
      </c>
      <c r="Q1508" t="str">
        <f t="shared" si="140"/>
        <v>photography</v>
      </c>
      <c r="R1508"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5">
        <f t="shared" si="139"/>
        <v>78.181818181818187</v>
      </c>
      <c r="Q1509" t="str">
        <f t="shared" si="140"/>
        <v>photography</v>
      </c>
      <c r="R1509"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5">
        <f t="shared" si="139"/>
        <v>97.113744075829388</v>
      </c>
      <c r="Q1510" t="str">
        <f t="shared" si="140"/>
        <v>photography</v>
      </c>
      <c r="R1510"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5">
        <f t="shared" si="139"/>
        <v>110.39397959183674</v>
      </c>
      <c r="Q1511" t="str">
        <f t="shared" si="140"/>
        <v>photography</v>
      </c>
      <c r="R1511"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5">
        <f t="shared" si="139"/>
        <v>39.91506172839506</v>
      </c>
      <c r="Q1512" t="str">
        <f t="shared" si="140"/>
        <v>photography</v>
      </c>
      <c r="R1512"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5">
        <f t="shared" si="139"/>
        <v>75.975728155339809</v>
      </c>
      <c r="Q1513" t="str">
        <f t="shared" si="140"/>
        <v>photography</v>
      </c>
      <c r="R1513"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5">
        <f t="shared" si="139"/>
        <v>58.379104477611939</v>
      </c>
      <c r="Q1514" t="str">
        <f t="shared" si="140"/>
        <v>photography</v>
      </c>
      <c r="R1514"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5">
        <f t="shared" si="139"/>
        <v>55.82093023255814</v>
      </c>
      <c r="Q1515" t="str">
        <f t="shared" si="140"/>
        <v>photography</v>
      </c>
      <c r="R1515"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5">
        <f t="shared" si="139"/>
        <v>151.24431818181819</v>
      </c>
      <c r="Q1516" t="str">
        <f t="shared" si="140"/>
        <v>photography</v>
      </c>
      <c r="R1516"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5">
        <f t="shared" si="139"/>
        <v>849.67027027027029</v>
      </c>
      <c r="Q1517" t="str">
        <f t="shared" si="140"/>
        <v>photography</v>
      </c>
      <c r="R151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5">
        <f t="shared" si="139"/>
        <v>159.24137931034483</v>
      </c>
      <c r="Q1518" t="str">
        <f t="shared" si="140"/>
        <v>photography</v>
      </c>
      <c r="R1518"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5">
        <f t="shared" si="139"/>
        <v>39.507317073170732</v>
      </c>
      <c r="Q1519" t="str">
        <f t="shared" si="140"/>
        <v>photography</v>
      </c>
      <c r="R1519"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5">
        <f t="shared" si="139"/>
        <v>130.52966101694915</v>
      </c>
      <c r="Q1520" t="str">
        <f t="shared" si="140"/>
        <v>photography</v>
      </c>
      <c r="R1520"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5">
        <f t="shared" si="139"/>
        <v>64.156896551724131</v>
      </c>
      <c r="Q1521" t="str">
        <f t="shared" si="140"/>
        <v>photography</v>
      </c>
      <c r="R1521"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5">
        <f t="shared" si="139"/>
        <v>111.52694610778443</v>
      </c>
      <c r="Q1522" t="str">
        <f t="shared" si="140"/>
        <v>photography</v>
      </c>
      <c r="R1522"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5">
        <f t="shared" si="139"/>
        <v>170.44680851063831</v>
      </c>
      <c r="Q1523" t="str">
        <f t="shared" si="140"/>
        <v>photography</v>
      </c>
      <c r="R1523"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5">
        <f t="shared" si="139"/>
        <v>133.7391592920354</v>
      </c>
      <c r="Q1524" t="str">
        <f t="shared" si="140"/>
        <v>photography</v>
      </c>
      <c r="R1524"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5">
        <f t="shared" si="139"/>
        <v>95.834024896265561</v>
      </c>
      <c r="Q1525" t="str">
        <f t="shared" si="140"/>
        <v>photography</v>
      </c>
      <c r="R1525"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5">
        <f t="shared" si="139"/>
        <v>221.78571428571428</v>
      </c>
      <c r="Q1526" t="str">
        <f t="shared" si="140"/>
        <v>photography</v>
      </c>
      <c r="R1526"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5">
        <f t="shared" si="139"/>
        <v>32.315357142857138</v>
      </c>
      <c r="Q1527" t="str">
        <f t="shared" si="140"/>
        <v>photography</v>
      </c>
      <c r="R152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5">
        <f t="shared" si="139"/>
        <v>98.839285714285708</v>
      </c>
      <c r="Q1528" t="str">
        <f t="shared" si="140"/>
        <v>photography</v>
      </c>
      <c r="R1528"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5">
        <f t="shared" si="139"/>
        <v>55.222142857142863</v>
      </c>
      <c r="Q1529" t="str">
        <f t="shared" si="140"/>
        <v>photography</v>
      </c>
      <c r="R1529"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5">
        <f t="shared" si="139"/>
        <v>52.793750000000003</v>
      </c>
      <c r="Q1530" t="str">
        <f t="shared" si="140"/>
        <v>photography</v>
      </c>
      <c r="R1530"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5">
        <f t="shared" si="139"/>
        <v>135.66666666666666</v>
      </c>
      <c r="Q1531" t="str">
        <f t="shared" si="140"/>
        <v>photography</v>
      </c>
      <c r="R1531"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5">
        <f t="shared" si="139"/>
        <v>53.991990846681922</v>
      </c>
      <c r="Q1532" t="str">
        <f t="shared" si="140"/>
        <v>photography</v>
      </c>
      <c r="R1532"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5">
        <f t="shared" si="139"/>
        <v>56.643835616438359</v>
      </c>
      <c r="Q1533" t="str">
        <f t="shared" si="140"/>
        <v>photography</v>
      </c>
      <c r="R1533"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5">
        <f t="shared" si="139"/>
        <v>82.316326530612244</v>
      </c>
      <c r="Q1534" t="str">
        <f t="shared" si="140"/>
        <v>photography</v>
      </c>
      <c r="R1534"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5">
        <f t="shared" si="139"/>
        <v>88.26081081081081</v>
      </c>
      <c r="Q1535" t="str">
        <f t="shared" si="140"/>
        <v>photography</v>
      </c>
      <c r="R1535"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5">
        <f t="shared" si="139"/>
        <v>84.905149051490511</v>
      </c>
      <c r="Q1536" t="str">
        <f t="shared" si="140"/>
        <v>photography</v>
      </c>
      <c r="R1536"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5">
        <f t="shared" si="139"/>
        <v>48.154545454545456</v>
      </c>
      <c r="Q1537" t="str">
        <f t="shared" si="140"/>
        <v>photography</v>
      </c>
      <c r="R153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5">
        <f t="shared" si="139"/>
        <v>66.015406593406595</v>
      </c>
      <c r="Q1538" t="str">
        <f t="shared" si="140"/>
        <v>photography</v>
      </c>
      <c r="R1538"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5">
        <f t="shared" ref="P1539:P1602" si="145">E1539/L1539</f>
        <v>96.375</v>
      </c>
      <c r="Q1539" t="str">
        <f t="shared" ref="Q1539:Q1602" si="146">LEFT(N1539,FIND("/",N1539)-1)</f>
        <v>photography</v>
      </c>
      <c r="R1539" t="str">
        <f t="shared" ref="R1539:R1602" si="147">RIGHT(N1539,LEN(N1539)-SEARCH("/",N1539))</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5">
        <f t="shared" si="145"/>
        <v>156.17391304347825</v>
      </c>
      <c r="Q1540" t="str">
        <f t="shared" si="146"/>
        <v>photography</v>
      </c>
      <c r="R1540"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5">
        <f t="shared" si="145"/>
        <v>95.764859154929582</v>
      </c>
      <c r="Q1541" t="str">
        <f t="shared" si="146"/>
        <v>photography</v>
      </c>
      <c r="R1541"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5">
        <f t="shared" si="145"/>
        <v>180.40816326530611</v>
      </c>
      <c r="Q1542" t="str">
        <f t="shared" si="146"/>
        <v>photography</v>
      </c>
      <c r="R1542"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5">
        <f t="shared" si="145"/>
        <v>3</v>
      </c>
      <c r="Q1543" t="str">
        <f t="shared" si="146"/>
        <v>photography</v>
      </c>
      <c r="R1543"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5">
        <f t="shared" si="145"/>
        <v>20</v>
      </c>
      <c r="Q1544" t="str">
        <f t="shared" si="146"/>
        <v>photography</v>
      </c>
      <c r="R1544"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5">
        <f t="shared" si="145"/>
        <v>10</v>
      </c>
      <c r="Q1545" t="str">
        <f t="shared" si="146"/>
        <v>photography</v>
      </c>
      <c r="R1545"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5" t="e">
        <f t="shared" si="145"/>
        <v>#DIV/0!</v>
      </c>
      <c r="Q1546" t="str">
        <f t="shared" si="146"/>
        <v>photography</v>
      </c>
      <c r="R1546"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5">
        <f t="shared" si="145"/>
        <v>1</v>
      </c>
      <c r="Q1547" t="str">
        <f t="shared" si="146"/>
        <v>photography</v>
      </c>
      <c r="R154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5">
        <f t="shared" si="145"/>
        <v>26.272727272727273</v>
      </c>
      <c r="Q1548" t="str">
        <f t="shared" si="146"/>
        <v>photography</v>
      </c>
      <c r="R1548"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5" t="e">
        <f t="shared" si="145"/>
        <v>#DIV/0!</v>
      </c>
      <c r="Q1549" t="str">
        <f t="shared" si="146"/>
        <v>photography</v>
      </c>
      <c r="R1549"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5">
        <f t="shared" si="145"/>
        <v>60</v>
      </c>
      <c r="Q1550" t="str">
        <f t="shared" si="146"/>
        <v>photography</v>
      </c>
      <c r="R1550"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5">
        <f t="shared" si="145"/>
        <v>28.333333333333332</v>
      </c>
      <c r="Q1551" t="str">
        <f t="shared" si="146"/>
        <v>photography</v>
      </c>
      <c r="R1551"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5">
        <f t="shared" si="145"/>
        <v>14.428571428571429</v>
      </c>
      <c r="Q1552" t="str">
        <f t="shared" si="146"/>
        <v>photography</v>
      </c>
      <c r="R1552"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5" t="e">
        <f t="shared" si="145"/>
        <v>#DIV/0!</v>
      </c>
      <c r="Q1553" t="str">
        <f t="shared" si="146"/>
        <v>photography</v>
      </c>
      <c r="R1553"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5">
        <f t="shared" si="145"/>
        <v>132.1875</v>
      </c>
      <c r="Q1554" t="str">
        <f t="shared" si="146"/>
        <v>photography</v>
      </c>
      <c r="R1554"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5" t="e">
        <f t="shared" si="145"/>
        <v>#DIV/0!</v>
      </c>
      <c r="Q1555" t="str">
        <f t="shared" si="146"/>
        <v>photography</v>
      </c>
      <c r="R1555"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5" t="e">
        <f t="shared" si="145"/>
        <v>#DIV/0!</v>
      </c>
      <c r="Q1556" t="str">
        <f t="shared" si="146"/>
        <v>photography</v>
      </c>
      <c r="R1556"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5" t="e">
        <f t="shared" si="145"/>
        <v>#DIV/0!</v>
      </c>
      <c r="Q1557" t="str">
        <f t="shared" si="146"/>
        <v>photography</v>
      </c>
      <c r="R155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5">
        <f t="shared" si="145"/>
        <v>56.416666666666664</v>
      </c>
      <c r="Q1558" t="str">
        <f t="shared" si="146"/>
        <v>photography</v>
      </c>
      <c r="R1558"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5">
        <f t="shared" si="145"/>
        <v>100</v>
      </c>
      <c r="Q1559" t="str">
        <f t="shared" si="146"/>
        <v>photography</v>
      </c>
      <c r="R1559"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5">
        <f t="shared" si="145"/>
        <v>11.666666666666666</v>
      </c>
      <c r="Q1560" t="str">
        <f t="shared" si="146"/>
        <v>photography</v>
      </c>
      <c r="R1560"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5">
        <f t="shared" si="145"/>
        <v>50</v>
      </c>
      <c r="Q1561" t="str">
        <f t="shared" si="146"/>
        <v>photography</v>
      </c>
      <c r="R1561"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5">
        <f t="shared" si="145"/>
        <v>23.5</v>
      </c>
      <c r="Q1562" t="str">
        <f t="shared" si="146"/>
        <v>photography</v>
      </c>
      <c r="R1562"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5">
        <f t="shared" si="145"/>
        <v>67</v>
      </c>
      <c r="Q1563" t="str">
        <f t="shared" si="146"/>
        <v>publishing</v>
      </c>
      <c r="R1563"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5" t="e">
        <f t="shared" si="145"/>
        <v>#DIV/0!</v>
      </c>
      <c r="Q1564" t="str">
        <f t="shared" si="146"/>
        <v>publishing</v>
      </c>
      <c r="R1564"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5">
        <f t="shared" si="145"/>
        <v>42.5</v>
      </c>
      <c r="Q1565" t="str">
        <f t="shared" si="146"/>
        <v>publishing</v>
      </c>
      <c r="R1565"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5">
        <f t="shared" si="145"/>
        <v>10</v>
      </c>
      <c r="Q1566" t="str">
        <f t="shared" si="146"/>
        <v>publishing</v>
      </c>
      <c r="R1566"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5">
        <f t="shared" si="145"/>
        <v>100</v>
      </c>
      <c r="Q1567" t="str">
        <f t="shared" si="146"/>
        <v>publishing</v>
      </c>
      <c r="R156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5">
        <f t="shared" si="145"/>
        <v>108.05084745762711</v>
      </c>
      <c r="Q1568" t="str">
        <f t="shared" si="146"/>
        <v>publishing</v>
      </c>
      <c r="R1568"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5">
        <f t="shared" si="145"/>
        <v>26.923076923076923</v>
      </c>
      <c r="Q1569" t="str">
        <f t="shared" si="146"/>
        <v>publishing</v>
      </c>
      <c r="R1569"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5">
        <f t="shared" si="145"/>
        <v>155</v>
      </c>
      <c r="Q1570" t="str">
        <f t="shared" si="146"/>
        <v>publishing</v>
      </c>
      <c r="R1570"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5" t="e">
        <f t="shared" si="145"/>
        <v>#DIV/0!</v>
      </c>
      <c r="Q1571" t="str">
        <f t="shared" si="146"/>
        <v>publishing</v>
      </c>
      <c r="R1571"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5">
        <f t="shared" si="145"/>
        <v>47.769230769230766</v>
      </c>
      <c r="Q1572" t="str">
        <f t="shared" si="146"/>
        <v>publishing</v>
      </c>
      <c r="R1572"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5">
        <f t="shared" si="145"/>
        <v>20</v>
      </c>
      <c r="Q1573" t="str">
        <f t="shared" si="146"/>
        <v>publishing</v>
      </c>
      <c r="R1573"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5">
        <f t="shared" si="145"/>
        <v>41.666666666666664</v>
      </c>
      <c r="Q1574" t="str">
        <f t="shared" si="146"/>
        <v>publishing</v>
      </c>
      <c r="R1574"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5">
        <f t="shared" si="145"/>
        <v>74.333333333333329</v>
      </c>
      <c r="Q1575" t="str">
        <f t="shared" si="146"/>
        <v>publishing</v>
      </c>
      <c r="R1575"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5">
        <f t="shared" si="145"/>
        <v>84.333333333333329</v>
      </c>
      <c r="Q1576" t="str">
        <f t="shared" si="146"/>
        <v>publishing</v>
      </c>
      <c r="R1576"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5">
        <f t="shared" si="145"/>
        <v>65.457142857142856</v>
      </c>
      <c r="Q1577" t="str">
        <f t="shared" si="146"/>
        <v>publishing</v>
      </c>
      <c r="R157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5">
        <f t="shared" si="145"/>
        <v>65</v>
      </c>
      <c r="Q1578" t="str">
        <f t="shared" si="146"/>
        <v>publishing</v>
      </c>
      <c r="R1578"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5">
        <f t="shared" si="145"/>
        <v>27.5</v>
      </c>
      <c r="Q1579" t="str">
        <f t="shared" si="146"/>
        <v>publishing</v>
      </c>
      <c r="R1579"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5">
        <f t="shared" si="145"/>
        <v>51.25</v>
      </c>
      <c r="Q1580" t="str">
        <f t="shared" si="146"/>
        <v>publishing</v>
      </c>
      <c r="R1580"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5">
        <f t="shared" si="145"/>
        <v>14</v>
      </c>
      <c r="Q1581" t="str">
        <f t="shared" si="146"/>
        <v>publishing</v>
      </c>
      <c r="R1581"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5" t="e">
        <f t="shared" si="145"/>
        <v>#DIV/0!</v>
      </c>
      <c r="Q1582" t="str">
        <f t="shared" si="146"/>
        <v>publishing</v>
      </c>
      <c r="R1582"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5">
        <f t="shared" si="145"/>
        <v>5</v>
      </c>
      <c r="Q1583" t="str">
        <f t="shared" si="146"/>
        <v>photography</v>
      </c>
      <c r="R1583"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5">
        <f t="shared" si="145"/>
        <v>31</v>
      </c>
      <c r="Q1584" t="str">
        <f t="shared" si="146"/>
        <v>photography</v>
      </c>
      <c r="R1584"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5">
        <f t="shared" si="145"/>
        <v>15</v>
      </c>
      <c r="Q1585" t="str">
        <f t="shared" si="146"/>
        <v>photography</v>
      </c>
      <c r="R1585"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5" t="e">
        <f t="shared" si="145"/>
        <v>#DIV/0!</v>
      </c>
      <c r="Q1586" t="str">
        <f t="shared" si="146"/>
        <v>photography</v>
      </c>
      <c r="R1586"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5">
        <f t="shared" si="145"/>
        <v>131.66666666666666</v>
      </c>
      <c r="Q1587" t="str">
        <f t="shared" si="146"/>
        <v>photography</v>
      </c>
      <c r="R158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5" t="e">
        <f t="shared" si="145"/>
        <v>#DIV/0!</v>
      </c>
      <c r="Q1588" t="str">
        <f t="shared" si="146"/>
        <v>photography</v>
      </c>
      <c r="R1588"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5">
        <f t="shared" si="145"/>
        <v>1</v>
      </c>
      <c r="Q1589" t="str">
        <f t="shared" si="146"/>
        <v>photography</v>
      </c>
      <c r="R1589"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5" t="e">
        <f t="shared" si="145"/>
        <v>#DIV/0!</v>
      </c>
      <c r="Q1590" t="str">
        <f t="shared" si="146"/>
        <v>photography</v>
      </c>
      <c r="R1590"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5" t="e">
        <f t="shared" si="145"/>
        <v>#DIV/0!</v>
      </c>
      <c r="Q1591" t="str">
        <f t="shared" si="146"/>
        <v>photography</v>
      </c>
      <c r="R1591"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5">
        <f t="shared" si="145"/>
        <v>510</v>
      </c>
      <c r="Q1592" t="str">
        <f t="shared" si="146"/>
        <v>photography</v>
      </c>
      <c r="R1592"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5">
        <f t="shared" si="145"/>
        <v>44.478260869565219</v>
      </c>
      <c r="Q1593" t="str">
        <f t="shared" si="146"/>
        <v>photography</v>
      </c>
      <c r="R1593"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5" t="e">
        <f t="shared" si="145"/>
        <v>#DIV/0!</v>
      </c>
      <c r="Q1594" t="str">
        <f t="shared" si="146"/>
        <v>photography</v>
      </c>
      <c r="R1594"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5">
        <f t="shared" si="145"/>
        <v>1</v>
      </c>
      <c r="Q1595" t="str">
        <f t="shared" si="146"/>
        <v>photography</v>
      </c>
      <c r="R1595"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5">
        <f t="shared" si="145"/>
        <v>20.5</v>
      </c>
      <c r="Q1596" t="str">
        <f t="shared" si="146"/>
        <v>photography</v>
      </c>
      <c r="R1596"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5">
        <f t="shared" si="145"/>
        <v>40</v>
      </c>
      <c r="Q1597" t="str">
        <f t="shared" si="146"/>
        <v>photography</v>
      </c>
      <c r="R159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5">
        <f t="shared" si="145"/>
        <v>25</v>
      </c>
      <c r="Q1598" t="str">
        <f t="shared" si="146"/>
        <v>photography</v>
      </c>
      <c r="R1598"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5" t="e">
        <f t="shared" si="145"/>
        <v>#DIV/0!</v>
      </c>
      <c r="Q1599" t="str">
        <f t="shared" si="146"/>
        <v>photography</v>
      </c>
      <c r="R1599"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5">
        <f t="shared" si="145"/>
        <v>1</v>
      </c>
      <c r="Q1600" t="str">
        <f t="shared" si="146"/>
        <v>photography</v>
      </c>
      <c r="R1600"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5" t="e">
        <f t="shared" si="145"/>
        <v>#DIV/0!</v>
      </c>
      <c r="Q1601" t="str">
        <f t="shared" si="146"/>
        <v>photography</v>
      </c>
      <c r="R1601"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5">
        <f t="shared" si="145"/>
        <v>40.777777777777779</v>
      </c>
      <c r="Q1602" t="str">
        <f t="shared" si="146"/>
        <v>photography</v>
      </c>
      <c r="R1602"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5">
        <f t="shared" ref="P1603:P1666" si="151">E1603/L1603</f>
        <v>48.325535714285714</v>
      </c>
      <c r="Q1603" t="str">
        <f t="shared" ref="Q1603:Q1666" si="152">LEFT(N1603,FIND("/",N1603)-1)</f>
        <v>music</v>
      </c>
      <c r="R1603" t="str">
        <f t="shared" ref="R1603:R1666" si="153">RIGHT(N1603,LEN(N1603)-SEARCH("/",N1603))</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5">
        <f t="shared" si="151"/>
        <v>46.953125</v>
      </c>
      <c r="Q1604" t="str">
        <f t="shared" si="152"/>
        <v>music</v>
      </c>
      <c r="R1604"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5">
        <f t="shared" si="151"/>
        <v>66.688666666666663</v>
      </c>
      <c r="Q1605" t="str">
        <f t="shared" si="152"/>
        <v>music</v>
      </c>
      <c r="R1605"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5">
        <f t="shared" si="151"/>
        <v>48.842857142857142</v>
      </c>
      <c r="Q1606" t="str">
        <f t="shared" si="152"/>
        <v>music</v>
      </c>
      <c r="R1606"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5">
        <f t="shared" si="151"/>
        <v>137.30909090909091</v>
      </c>
      <c r="Q1607" t="str">
        <f t="shared" si="152"/>
        <v>music</v>
      </c>
      <c r="R160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5">
        <f t="shared" si="151"/>
        <v>87.829673913043479</v>
      </c>
      <c r="Q1608" t="str">
        <f t="shared" si="152"/>
        <v>music</v>
      </c>
      <c r="R1608"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5">
        <f t="shared" si="151"/>
        <v>70.785365853658533</v>
      </c>
      <c r="Q1609" t="str">
        <f t="shared" si="152"/>
        <v>music</v>
      </c>
      <c r="R1609"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5">
        <f t="shared" si="151"/>
        <v>52.826086956521742</v>
      </c>
      <c r="Q1610" t="str">
        <f t="shared" si="152"/>
        <v>music</v>
      </c>
      <c r="R1610"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5">
        <f t="shared" si="151"/>
        <v>443.75</v>
      </c>
      <c r="Q1611" t="str">
        <f t="shared" si="152"/>
        <v>music</v>
      </c>
      <c r="R1611"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5">
        <f t="shared" si="151"/>
        <v>48.544642857142854</v>
      </c>
      <c r="Q1612" t="str">
        <f t="shared" si="152"/>
        <v>music</v>
      </c>
      <c r="R1612"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5">
        <f t="shared" si="151"/>
        <v>37.074074074074076</v>
      </c>
      <c r="Q1613" t="str">
        <f t="shared" si="152"/>
        <v>music</v>
      </c>
      <c r="R1613"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5">
        <f t="shared" si="151"/>
        <v>50</v>
      </c>
      <c r="Q1614" t="str">
        <f t="shared" si="152"/>
        <v>music</v>
      </c>
      <c r="R1614"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5">
        <f t="shared" si="151"/>
        <v>39.03846153846154</v>
      </c>
      <c r="Q1615" t="str">
        <f t="shared" si="152"/>
        <v>music</v>
      </c>
      <c r="R1615"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5">
        <f t="shared" si="151"/>
        <v>66.688311688311686</v>
      </c>
      <c r="Q1616" t="str">
        <f t="shared" si="152"/>
        <v>music</v>
      </c>
      <c r="R1616"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5">
        <f t="shared" si="151"/>
        <v>67.132352941176464</v>
      </c>
      <c r="Q1617" t="str">
        <f t="shared" si="152"/>
        <v>music</v>
      </c>
      <c r="R161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5">
        <f t="shared" si="151"/>
        <v>66.369426751592357</v>
      </c>
      <c r="Q1618" t="str">
        <f t="shared" si="152"/>
        <v>music</v>
      </c>
      <c r="R1618"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5">
        <f t="shared" si="151"/>
        <v>64.620253164556956</v>
      </c>
      <c r="Q1619" t="str">
        <f t="shared" si="152"/>
        <v>music</v>
      </c>
      <c r="R1619"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5">
        <f t="shared" si="151"/>
        <v>58.370370370370374</v>
      </c>
      <c r="Q1620" t="str">
        <f t="shared" si="152"/>
        <v>music</v>
      </c>
      <c r="R1620"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5">
        <f t="shared" si="151"/>
        <v>86.956521739130437</v>
      </c>
      <c r="Q1621" t="str">
        <f t="shared" si="152"/>
        <v>music</v>
      </c>
      <c r="R1621"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5">
        <f t="shared" si="151"/>
        <v>66.470588235294116</v>
      </c>
      <c r="Q1622" t="str">
        <f t="shared" si="152"/>
        <v>music</v>
      </c>
      <c r="R1622"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5">
        <f t="shared" si="151"/>
        <v>163.78378378378378</v>
      </c>
      <c r="Q1623" t="str">
        <f t="shared" si="152"/>
        <v>music</v>
      </c>
      <c r="R1623"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5">
        <f t="shared" si="151"/>
        <v>107.98461538461538</v>
      </c>
      <c r="Q1624" t="str">
        <f t="shared" si="152"/>
        <v>music</v>
      </c>
      <c r="R1624"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5">
        <f t="shared" si="151"/>
        <v>42.111111111111114</v>
      </c>
      <c r="Q1625" t="str">
        <f t="shared" si="152"/>
        <v>music</v>
      </c>
      <c r="R1625"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5">
        <f t="shared" si="151"/>
        <v>47.2</v>
      </c>
      <c r="Q1626" t="str">
        <f t="shared" si="152"/>
        <v>music</v>
      </c>
      <c r="R1626"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5">
        <f t="shared" si="151"/>
        <v>112.01923076923077</v>
      </c>
      <c r="Q1627" t="str">
        <f t="shared" si="152"/>
        <v>music</v>
      </c>
      <c r="R162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5">
        <f t="shared" si="151"/>
        <v>74.953703703703709</v>
      </c>
      <c r="Q1628" t="str">
        <f t="shared" si="152"/>
        <v>music</v>
      </c>
      <c r="R1628"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5">
        <f t="shared" si="151"/>
        <v>61.578947368421055</v>
      </c>
      <c r="Q1629" t="str">
        <f t="shared" si="152"/>
        <v>music</v>
      </c>
      <c r="R1629"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5">
        <f t="shared" si="151"/>
        <v>45.875</v>
      </c>
      <c r="Q1630" t="str">
        <f t="shared" si="152"/>
        <v>music</v>
      </c>
      <c r="R1630"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5">
        <f t="shared" si="151"/>
        <v>75.853658536585371</v>
      </c>
      <c r="Q1631" t="str">
        <f t="shared" si="152"/>
        <v>music</v>
      </c>
      <c r="R1631"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5">
        <f t="shared" si="151"/>
        <v>84.206349206349202</v>
      </c>
      <c r="Q1632" t="str">
        <f t="shared" si="152"/>
        <v>music</v>
      </c>
      <c r="R1632"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5">
        <f t="shared" si="151"/>
        <v>117.22556390977444</v>
      </c>
      <c r="Q1633" t="str">
        <f t="shared" si="152"/>
        <v>music</v>
      </c>
      <c r="R1633"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5">
        <f t="shared" si="151"/>
        <v>86.489361702127653</v>
      </c>
      <c r="Q1634" t="str">
        <f t="shared" si="152"/>
        <v>music</v>
      </c>
      <c r="R1634"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5">
        <f t="shared" si="151"/>
        <v>172.41379310344828</v>
      </c>
      <c r="Q1635" t="str">
        <f t="shared" si="152"/>
        <v>music</v>
      </c>
      <c r="R1635"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5">
        <f t="shared" si="151"/>
        <v>62.8125</v>
      </c>
      <c r="Q1636" t="str">
        <f t="shared" si="152"/>
        <v>music</v>
      </c>
      <c r="R1636"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5">
        <f t="shared" si="151"/>
        <v>67.729729729729726</v>
      </c>
      <c r="Q1637" t="str">
        <f t="shared" si="152"/>
        <v>music</v>
      </c>
      <c r="R163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5">
        <f t="shared" si="151"/>
        <v>53.5632183908046</v>
      </c>
      <c r="Q1638" t="str">
        <f t="shared" si="152"/>
        <v>music</v>
      </c>
      <c r="R1638"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5">
        <f t="shared" si="151"/>
        <v>34.6</v>
      </c>
      <c r="Q1639" t="str">
        <f t="shared" si="152"/>
        <v>music</v>
      </c>
      <c r="R1639"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5">
        <f t="shared" si="151"/>
        <v>38.888888888888886</v>
      </c>
      <c r="Q1640" t="str">
        <f t="shared" si="152"/>
        <v>music</v>
      </c>
      <c r="R1640"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5">
        <f t="shared" si="151"/>
        <v>94.736842105263165</v>
      </c>
      <c r="Q1641" t="str">
        <f t="shared" si="152"/>
        <v>music</v>
      </c>
      <c r="R1641"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5">
        <f t="shared" si="151"/>
        <v>39.967058823529413</v>
      </c>
      <c r="Q1642" t="str">
        <f t="shared" si="152"/>
        <v>music</v>
      </c>
      <c r="R1642"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5">
        <f t="shared" si="151"/>
        <v>97.5</v>
      </c>
      <c r="Q1643" t="str">
        <f t="shared" si="152"/>
        <v>music</v>
      </c>
      <c r="R1643"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5">
        <f t="shared" si="151"/>
        <v>42.857142857142854</v>
      </c>
      <c r="Q1644" t="str">
        <f t="shared" si="152"/>
        <v>music</v>
      </c>
      <c r="R1644"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5">
        <f t="shared" si="151"/>
        <v>168.51351351351352</v>
      </c>
      <c r="Q1645" t="str">
        <f t="shared" si="152"/>
        <v>music</v>
      </c>
      <c r="R1645"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5">
        <f t="shared" si="151"/>
        <v>85.546875</v>
      </c>
      <c r="Q1646" t="str">
        <f t="shared" si="152"/>
        <v>music</v>
      </c>
      <c r="R1646"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5">
        <f t="shared" si="151"/>
        <v>554</v>
      </c>
      <c r="Q1647" t="str">
        <f t="shared" si="152"/>
        <v>music</v>
      </c>
      <c r="R164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5">
        <f t="shared" si="151"/>
        <v>26.554216867469879</v>
      </c>
      <c r="Q1648" t="str">
        <f t="shared" si="152"/>
        <v>music</v>
      </c>
      <c r="R1648"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5">
        <f t="shared" si="151"/>
        <v>113.82608695652173</v>
      </c>
      <c r="Q1649" t="str">
        <f t="shared" si="152"/>
        <v>music</v>
      </c>
      <c r="R1649"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5">
        <f t="shared" si="151"/>
        <v>32.011111111111113</v>
      </c>
      <c r="Q1650" t="str">
        <f t="shared" si="152"/>
        <v>music</v>
      </c>
      <c r="R1650"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5">
        <f t="shared" si="151"/>
        <v>47.189259259259259</v>
      </c>
      <c r="Q1651" t="str">
        <f t="shared" si="152"/>
        <v>music</v>
      </c>
      <c r="R1651"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5">
        <f t="shared" si="151"/>
        <v>88.46875</v>
      </c>
      <c r="Q1652" t="str">
        <f t="shared" si="152"/>
        <v>music</v>
      </c>
      <c r="R1652"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5">
        <f t="shared" si="151"/>
        <v>100.75</v>
      </c>
      <c r="Q1653" t="str">
        <f t="shared" si="152"/>
        <v>music</v>
      </c>
      <c r="R1653"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5">
        <f t="shared" si="151"/>
        <v>64.714285714285708</v>
      </c>
      <c r="Q1654" t="str">
        <f t="shared" si="152"/>
        <v>music</v>
      </c>
      <c r="R1654"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5">
        <f t="shared" si="151"/>
        <v>51.854285714285716</v>
      </c>
      <c r="Q1655" t="str">
        <f t="shared" si="152"/>
        <v>music</v>
      </c>
      <c r="R1655"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5">
        <f t="shared" si="151"/>
        <v>38.794117647058826</v>
      </c>
      <c r="Q1656" t="str">
        <f t="shared" si="152"/>
        <v>music</v>
      </c>
      <c r="R1656"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5">
        <f t="shared" si="151"/>
        <v>44.645833333333336</v>
      </c>
      <c r="Q1657" t="str">
        <f t="shared" si="152"/>
        <v>music</v>
      </c>
      <c r="R165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5">
        <f t="shared" si="151"/>
        <v>156.77333333333334</v>
      </c>
      <c r="Q1658" t="str">
        <f t="shared" si="152"/>
        <v>music</v>
      </c>
      <c r="R1658"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5">
        <f t="shared" si="151"/>
        <v>118.70339366515837</v>
      </c>
      <c r="Q1659" t="str">
        <f t="shared" si="152"/>
        <v>music</v>
      </c>
      <c r="R1659"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5">
        <f t="shared" si="151"/>
        <v>74.149532710280369</v>
      </c>
      <c r="Q1660" t="str">
        <f t="shared" si="152"/>
        <v>music</v>
      </c>
      <c r="R1660"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5">
        <f t="shared" si="151"/>
        <v>12.533333333333333</v>
      </c>
      <c r="Q1661" t="str">
        <f t="shared" si="152"/>
        <v>music</v>
      </c>
      <c r="R1661"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5">
        <f t="shared" si="151"/>
        <v>27.861111111111111</v>
      </c>
      <c r="Q1662" t="str">
        <f t="shared" si="152"/>
        <v>music</v>
      </c>
      <c r="R1662"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5">
        <f t="shared" si="151"/>
        <v>80.178217821782184</v>
      </c>
      <c r="Q1663" t="str">
        <f t="shared" si="152"/>
        <v>music</v>
      </c>
      <c r="R1663"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5">
        <f t="shared" si="151"/>
        <v>132.43548387096774</v>
      </c>
      <c r="Q1664" t="str">
        <f t="shared" si="152"/>
        <v>music</v>
      </c>
      <c r="R1664"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5">
        <f t="shared" si="151"/>
        <v>33.75</v>
      </c>
      <c r="Q1665" t="str">
        <f t="shared" si="152"/>
        <v>music</v>
      </c>
      <c r="R1665"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5">
        <f t="shared" si="151"/>
        <v>34.384494382022467</v>
      </c>
      <c r="Q1666" t="str">
        <f t="shared" si="152"/>
        <v>music</v>
      </c>
      <c r="R1666"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5">
        <f t="shared" ref="P1667:P1730" si="157">E1667/L1667</f>
        <v>44.956989247311824</v>
      </c>
      <c r="Q1667" t="str">
        <f t="shared" ref="Q1667:Q1730" si="158">LEFT(N1667,FIND("/",N1667)-1)</f>
        <v>music</v>
      </c>
      <c r="R1667" t="str">
        <f t="shared" ref="R1667:R1730" si="159">RIGHT(N1667,LEN(N1667)-SEARCH("/",N1667))</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5">
        <f t="shared" si="157"/>
        <v>41.04081632653061</v>
      </c>
      <c r="Q1668" t="str">
        <f t="shared" si="158"/>
        <v>music</v>
      </c>
      <c r="R1668"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5">
        <f t="shared" si="157"/>
        <v>52.597560975609753</v>
      </c>
      <c r="Q1669" t="str">
        <f t="shared" si="158"/>
        <v>music</v>
      </c>
      <c r="R1669"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5">
        <f t="shared" si="157"/>
        <v>70.784482758620683</v>
      </c>
      <c r="Q1670" t="str">
        <f t="shared" si="158"/>
        <v>music</v>
      </c>
      <c r="R1670"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5">
        <f t="shared" si="157"/>
        <v>53.75</v>
      </c>
      <c r="Q1671" t="str">
        <f t="shared" si="158"/>
        <v>music</v>
      </c>
      <c r="R1671"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5">
        <f t="shared" si="157"/>
        <v>44.608695652173914</v>
      </c>
      <c r="Q1672" t="str">
        <f t="shared" si="158"/>
        <v>music</v>
      </c>
      <c r="R1672"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5">
        <f t="shared" si="157"/>
        <v>26.148961038961041</v>
      </c>
      <c r="Q1673" t="str">
        <f t="shared" si="158"/>
        <v>music</v>
      </c>
      <c r="R1673"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5">
        <f t="shared" si="157"/>
        <v>39.183673469387756</v>
      </c>
      <c r="Q1674" t="str">
        <f t="shared" si="158"/>
        <v>music</v>
      </c>
      <c r="R1674"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5">
        <f t="shared" si="157"/>
        <v>45.593220338983052</v>
      </c>
      <c r="Q1675" t="str">
        <f t="shared" si="158"/>
        <v>music</v>
      </c>
      <c r="R1675"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5">
        <f t="shared" si="157"/>
        <v>89.247787610619469</v>
      </c>
      <c r="Q1676" t="str">
        <f t="shared" si="158"/>
        <v>music</v>
      </c>
      <c r="R1676"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5">
        <f t="shared" si="157"/>
        <v>40.416470588235299</v>
      </c>
      <c r="Q1677" t="str">
        <f t="shared" si="158"/>
        <v>music</v>
      </c>
      <c r="R167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5">
        <f t="shared" si="157"/>
        <v>82.38095238095238</v>
      </c>
      <c r="Q1678" t="str">
        <f t="shared" si="158"/>
        <v>music</v>
      </c>
      <c r="R1678"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5">
        <f t="shared" si="157"/>
        <v>159.52380952380952</v>
      </c>
      <c r="Q1679" t="str">
        <f t="shared" si="158"/>
        <v>music</v>
      </c>
      <c r="R1679"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5">
        <f t="shared" si="157"/>
        <v>36.244897959183675</v>
      </c>
      <c r="Q1680" t="str">
        <f t="shared" si="158"/>
        <v>music</v>
      </c>
      <c r="R1680"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5">
        <f t="shared" si="157"/>
        <v>62.5</v>
      </c>
      <c r="Q1681" t="str">
        <f t="shared" si="158"/>
        <v>music</v>
      </c>
      <c r="R1681"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5">
        <f t="shared" si="157"/>
        <v>47</v>
      </c>
      <c r="Q1682" t="str">
        <f t="shared" si="158"/>
        <v>music</v>
      </c>
      <c r="R1682"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5">
        <f t="shared" si="157"/>
        <v>74.575090497737563</v>
      </c>
      <c r="Q1683" t="str">
        <f t="shared" si="158"/>
        <v>music</v>
      </c>
      <c r="R1683"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5" t="e">
        <f t="shared" si="157"/>
        <v>#DIV/0!</v>
      </c>
      <c r="Q1684" t="str">
        <f t="shared" si="158"/>
        <v>music</v>
      </c>
      <c r="R1684"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5">
        <f t="shared" si="157"/>
        <v>76</v>
      </c>
      <c r="Q1685" t="str">
        <f t="shared" si="158"/>
        <v>music</v>
      </c>
      <c r="R1685"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5">
        <f t="shared" si="157"/>
        <v>86.43564356435644</v>
      </c>
      <c r="Q1686" t="str">
        <f t="shared" si="158"/>
        <v>music</v>
      </c>
      <c r="R1686"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5">
        <f t="shared" si="157"/>
        <v>24</v>
      </c>
      <c r="Q1687" t="str">
        <f t="shared" si="158"/>
        <v>music</v>
      </c>
      <c r="R168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5">
        <f t="shared" si="157"/>
        <v>18</v>
      </c>
      <c r="Q1688" t="str">
        <f t="shared" si="158"/>
        <v>music</v>
      </c>
      <c r="R1688"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5">
        <f t="shared" si="157"/>
        <v>80.128205128205124</v>
      </c>
      <c r="Q1689" t="str">
        <f t="shared" si="158"/>
        <v>music</v>
      </c>
      <c r="R1689"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5">
        <f t="shared" si="157"/>
        <v>253.14285714285714</v>
      </c>
      <c r="Q1690" t="str">
        <f t="shared" si="158"/>
        <v>music</v>
      </c>
      <c r="R1690"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5">
        <f t="shared" si="157"/>
        <v>171.42857142857142</v>
      </c>
      <c r="Q1691" t="str">
        <f t="shared" si="158"/>
        <v>music</v>
      </c>
      <c r="R1691"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5">
        <f t="shared" si="157"/>
        <v>57.727272727272727</v>
      </c>
      <c r="Q1692" t="str">
        <f t="shared" si="158"/>
        <v>music</v>
      </c>
      <c r="R1692"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5">
        <f t="shared" si="157"/>
        <v>264.26315789473682</v>
      </c>
      <c r="Q1693" t="str">
        <f t="shared" si="158"/>
        <v>music</v>
      </c>
      <c r="R1693"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5">
        <f t="shared" si="157"/>
        <v>159.33333333333334</v>
      </c>
      <c r="Q1694" t="str">
        <f t="shared" si="158"/>
        <v>music</v>
      </c>
      <c r="R1694"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5">
        <f t="shared" si="157"/>
        <v>35</v>
      </c>
      <c r="Q1695" t="str">
        <f t="shared" si="158"/>
        <v>music</v>
      </c>
      <c r="R1695"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5">
        <f t="shared" si="157"/>
        <v>5</v>
      </c>
      <c r="Q1696" t="str">
        <f t="shared" si="158"/>
        <v>music</v>
      </c>
      <c r="R1696"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5">
        <f t="shared" si="157"/>
        <v>61.086956521739133</v>
      </c>
      <c r="Q1697" t="str">
        <f t="shared" si="158"/>
        <v>music</v>
      </c>
      <c r="R169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5" t="e">
        <f t="shared" si="157"/>
        <v>#DIV/0!</v>
      </c>
      <c r="Q1698" t="str">
        <f t="shared" si="158"/>
        <v>music</v>
      </c>
      <c r="R1698"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5">
        <f t="shared" si="157"/>
        <v>114.81818181818181</v>
      </c>
      <c r="Q1699" t="str">
        <f t="shared" si="158"/>
        <v>music</v>
      </c>
      <c r="R1699"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5" t="e">
        <f t="shared" si="157"/>
        <v>#DIV/0!</v>
      </c>
      <c r="Q1700" t="str">
        <f t="shared" si="158"/>
        <v>music</v>
      </c>
      <c r="R1700"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5">
        <f t="shared" si="157"/>
        <v>54</v>
      </c>
      <c r="Q1701" t="str">
        <f t="shared" si="158"/>
        <v>music</v>
      </c>
      <c r="R1701"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5">
        <f t="shared" si="157"/>
        <v>65.974683544303801</v>
      </c>
      <c r="Q1702" t="str">
        <f t="shared" si="158"/>
        <v>music</v>
      </c>
      <c r="R1702"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5">
        <f t="shared" si="157"/>
        <v>5</v>
      </c>
      <c r="Q1703" t="str">
        <f t="shared" si="158"/>
        <v>music</v>
      </c>
      <c r="R1703"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5">
        <f t="shared" si="157"/>
        <v>1</v>
      </c>
      <c r="Q1704" t="str">
        <f t="shared" si="158"/>
        <v>music</v>
      </c>
      <c r="R1704"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5">
        <f t="shared" si="157"/>
        <v>25.5</v>
      </c>
      <c r="Q1705" t="str">
        <f t="shared" si="158"/>
        <v>music</v>
      </c>
      <c r="R1705"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5">
        <f t="shared" si="157"/>
        <v>118.36363636363636</v>
      </c>
      <c r="Q1706" t="str">
        <f t="shared" si="158"/>
        <v>music</v>
      </c>
      <c r="R1706"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5" t="e">
        <f t="shared" si="157"/>
        <v>#DIV/0!</v>
      </c>
      <c r="Q1707" t="str">
        <f t="shared" si="158"/>
        <v>music</v>
      </c>
      <c r="R170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5" t="e">
        <f t="shared" si="157"/>
        <v>#DIV/0!</v>
      </c>
      <c r="Q1708" t="str">
        <f t="shared" si="158"/>
        <v>music</v>
      </c>
      <c r="R1708"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5">
        <f t="shared" si="157"/>
        <v>54.111111111111114</v>
      </c>
      <c r="Q1709" t="str">
        <f t="shared" si="158"/>
        <v>music</v>
      </c>
      <c r="R1709"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5" t="e">
        <f t="shared" si="157"/>
        <v>#DIV/0!</v>
      </c>
      <c r="Q1710" t="str">
        <f t="shared" si="158"/>
        <v>music</v>
      </c>
      <c r="R1710"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5">
        <f t="shared" si="157"/>
        <v>21.25</v>
      </c>
      <c r="Q1711" t="str">
        <f t="shared" si="158"/>
        <v>music</v>
      </c>
      <c r="R1711"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5">
        <f t="shared" si="157"/>
        <v>34</v>
      </c>
      <c r="Q1712" t="str">
        <f t="shared" si="158"/>
        <v>music</v>
      </c>
      <c r="R1712"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5">
        <f t="shared" si="157"/>
        <v>525</v>
      </c>
      <c r="Q1713" t="str">
        <f t="shared" si="158"/>
        <v>music</v>
      </c>
      <c r="R1713"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5" t="e">
        <f t="shared" si="157"/>
        <v>#DIV/0!</v>
      </c>
      <c r="Q1714" t="str">
        <f t="shared" si="158"/>
        <v>music</v>
      </c>
      <c r="R1714"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5">
        <f t="shared" si="157"/>
        <v>50</v>
      </c>
      <c r="Q1715" t="str">
        <f t="shared" si="158"/>
        <v>music</v>
      </c>
      <c r="R1715"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5">
        <f t="shared" si="157"/>
        <v>115.70588235294117</v>
      </c>
      <c r="Q1716" t="str">
        <f t="shared" si="158"/>
        <v>music</v>
      </c>
      <c r="R1716"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5">
        <f t="shared" si="157"/>
        <v>5.5</v>
      </c>
      <c r="Q1717" t="str">
        <f t="shared" si="158"/>
        <v>music</v>
      </c>
      <c r="R171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5">
        <f t="shared" si="157"/>
        <v>50</v>
      </c>
      <c r="Q1718" t="str">
        <f t="shared" si="158"/>
        <v>music</v>
      </c>
      <c r="R1718"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5">
        <f t="shared" si="157"/>
        <v>34.024390243902438</v>
      </c>
      <c r="Q1719" t="str">
        <f t="shared" si="158"/>
        <v>music</v>
      </c>
      <c r="R1719"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5">
        <f t="shared" si="157"/>
        <v>37.5</v>
      </c>
      <c r="Q1720" t="str">
        <f t="shared" si="158"/>
        <v>music</v>
      </c>
      <c r="R1720"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5">
        <f t="shared" si="157"/>
        <v>11.666666666666666</v>
      </c>
      <c r="Q1721" t="str">
        <f t="shared" si="158"/>
        <v>music</v>
      </c>
      <c r="R1721"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5">
        <f t="shared" si="157"/>
        <v>28.125</v>
      </c>
      <c r="Q1722" t="str">
        <f t="shared" si="158"/>
        <v>music</v>
      </c>
      <c r="R1722"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5" t="e">
        <f t="shared" si="157"/>
        <v>#DIV/0!</v>
      </c>
      <c r="Q1723" t="str">
        <f t="shared" si="158"/>
        <v>music</v>
      </c>
      <c r="R1723"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5">
        <f t="shared" si="157"/>
        <v>1</v>
      </c>
      <c r="Q1724" t="str">
        <f t="shared" si="158"/>
        <v>music</v>
      </c>
      <c r="R1724"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5">
        <f t="shared" si="157"/>
        <v>216.66666666666666</v>
      </c>
      <c r="Q1725" t="str">
        <f t="shared" si="158"/>
        <v>music</v>
      </c>
      <c r="R1725"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5">
        <f t="shared" si="157"/>
        <v>8.75</v>
      </c>
      <c r="Q1726" t="str">
        <f t="shared" si="158"/>
        <v>music</v>
      </c>
      <c r="R1726"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5">
        <f t="shared" si="157"/>
        <v>62.222222222222221</v>
      </c>
      <c r="Q1727" t="str">
        <f t="shared" si="158"/>
        <v>music</v>
      </c>
      <c r="R172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5">
        <f t="shared" si="157"/>
        <v>137.25</v>
      </c>
      <c r="Q1728" t="str">
        <f t="shared" si="158"/>
        <v>music</v>
      </c>
      <c r="R1728"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5">
        <f t="shared" si="157"/>
        <v>1</v>
      </c>
      <c r="Q1729" t="str">
        <f t="shared" si="158"/>
        <v>music</v>
      </c>
      <c r="R1729"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5">
        <f t="shared" si="157"/>
        <v>122.14285714285714</v>
      </c>
      <c r="Q1730" t="str">
        <f t="shared" si="158"/>
        <v>music</v>
      </c>
      <c r="R1730"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5" t="e">
        <f t="shared" ref="P1731:P1794" si="163">E1731/L1731</f>
        <v>#DIV/0!</v>
      </c>
      <c r="Q1731" t="str">
        <f t="shared" ref="Q1731:Q1794" si="164">LEFT(N1731,FIND("/",N1731)-1)</f>
        <v>music</v>
      </c>
      <c r="R1731" t="str">
        <f t="shared" ref="R1731:R1794" si="165">RIGHT(N1731,LEN(N1731)-SEARCH("/",N1731))</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5" t="e">
        <f t="shared" si="163"/>
        <v>#DIV/0!</v>
      </c>
      <c r="Q1732" t="str">
        <f t="shared" si="164"/>
        <v>music</v>
      </c>
      <c r="R1732"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5" t="e">
        <f t="shared" si="163"/>
        <v>#DIV/0!</v>
      </c>
      <c r="Q1733" t="str">
        <f t="shared" si="164"/>
        <v>music</v>
      </c>
      <c r="R1733"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5" t="e">
        <f t="shared" si="163"/>
        <v>#DIV/0!</v>
      </c>
      <c r="Q1734" t="str">
        <f t="shared" si="164"/>
        <v>music</v>
      </c>
      <c r="R1734"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5" t="e">
        <f t="shared" si="163"/>
        <v>#DIV/0!</v>
      </c>
      <c r="Q1735" t="str">
        <f t="shared" si="164"/>
        <v>music</v>
      </c>
      <c r="R1735"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5">
        <f t="shared" si="163"/>
        <v>1</v>
      </c>
      <c r="Q1736" t="str">
        <f t="shared" si="164"/>
        <v>music</v>
      </c>
      <c r="R1736"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5">
        <f t="shared" si="163"/>
        <v>55</v>
      </c>
      <c r="Q1737" t="str">
        <f t="shared" si="164"/>
        <v>music</v>
      </c>
      <c r="R173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5">
        <f t="shared" si="163"/>
        <v>22</v>
      </c>
      <c r="Q1738" t="str">
        <f t="shared" si="164"/>
        <v>music</v>
      </c>
      <c r="R1738"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5">
        <f t="shared" si="163"/>
        <v>56.666666666666664</v>
      </c>
      <c r="Q1739" t="str">
        <f t="shared" si="164"/>
        <v>music</v>
      </c>
      <c r="R1739"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5">
        <f t="shared" si="163"/>
        <v>20</v>
      </c>
      <c r="Q1740" t="str">
        <f t="shared" si="164"/>
        <v>music</v>
      </c>
      <c r="R1740"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5">
        <f t="shared" si="163"/>
        <v>1</v>
      </c>
      <c r="Q1741" t="str">
        <f t="shared" si="164"/>
        <v>music</v>
      </c>
      <c r="R1741"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5" t="e">
        <f t="shared" si="163"/>
        <v>#DIV/0!</v>
      </c>
      <c r="Q1742" t="str">
        <f t="shared" si="164"/>
        <v>music</v>
      </c>
      <c r="R1742"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5">
        <f t="shared" si="163"/>
        <v>25.576923076923077</v>
      </c>
      <c r="Q1743" t="str">
        <f t="shared" si="164"/>
        <v>photography</v>
      </c>
      <c r="R1743"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5">
        <f t="shared" si="163"/>
        <v>63.970588235294116</v>
      </c>
      <c r="Q1744" t="str">
        <f t="shared" si="164"/>
        <v>photography</v>
      </c>
      <c r="R1744"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5">
        <f t="shared" si="163"/>
        <v>89.925373134328353</v>
      </c>
      <c r="Q1745" t="str">
        <f t="shared" si="164"/>
        <v>photography</v>
      </c>
      <c r="R1745"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5">
        <f t="shared" si="163"/>
        <v>93.071428571428569</v>
      </c>
      <c r="Q1746" t="str">
        <f t="shared" si="164"/>
        <v>photography</v>
      </c>
      <c r="R1746"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5">
        <f t="shared" si="163"/>
        <v>89.674157303370791</v>
      </c>
      <c r="Q1747" t="str">
        <f t="shared" si="164"/>
        <v>photography</v>
      </c>
      <c r="R174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5">
        <f t="shared" si="163"/>
        <v>207.61682242990653</v>
      </c>
      <c r="Q1748" t="str">
        <f t="shared" si="164"/>
        <v>photography</v>
      </c>
      <c r="R1748"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5">
        <f t="shared" si="163"/>
        <v>59.408805031446541</v>
      </c>
      <c r="Q1749" t="str">
        <f t="shared" si="164"/>
        <v>photography</v>
      </c>
      <c r="R1749"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5">
        <f t="shared" si="163"/>
        <v>358.97237569060775</v>
      </c>
      <c r="Q1750" t="str">
        <f t="shared" si="164"/>
        <v>photography</v>
      </c>
      <c r="R1750"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5">
        <f t="shared" si="163"/>
        <v>94.736641221374043</v>
      </c>
      <c r="Q1751" t="str">
        <f t="shared" si="164"/>
        <v>photography</v>
      </c>
      <c r="R1751"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5">
        <f t="shared" si="163"/>
        <v>80.647999999999996</v>
      </c>
      <c r="Q1752" t="str">
        <f t="shared" si="164"/>
        <v>photography</v>
      </c>
      <c r="R1752"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5">
        <f t="shared" si="163"/>
        <v>168.68852459016392</v>
      </c>
      <c r="Q1753" t="str">
        <f t="shared" si="164"/>
        <v>photography</v>
      </c>
      <c r="R1753"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5">
        <f t="shared" si="163"/>
        <v>34.68888888888889</v>
      </c>
      <c r="Q1754" t="str">
        <f t="shared" si="164"/>
        <v>photography</v>
      </c>
      <c r="R1754"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5">
        <f t="shared" si="163"/>
        <v>462.85714285714283</v>
      </c>
      <c r="Q1755" t="str">
        <f t="shared" si="164"/>
        <v>photography</v>
      </c>
      <c r="R1755"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5">
        <f t="shared" si="163"/>
        <v>104.38888888888889</v>
      </c>
      <c r="Q1756" t="str">
        <f t="shared" si="164"/>
        <v>photography</v>
      </c>
      <c r="R1756"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5">
        <f t="shared" si="163"/>
        <v>7.5</v>
      </c>
      <c r="Q1757" t="str">
        <f t="shared" si="164"/>
        <v>photography</v>
      </c>
      <c r="R175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5">
        <f t="shared" si="163"/>
        <v>47.13</v>
      </c>
      <c r="Q1758" t="str">
        <f t="shared" si="164"/>
        <v>photography</v>
      </c>
      <c r="R1758"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5">
        <f t="shared" si="163"/>
        <v>414.28571428571428</v>
      </c>
      <c r="Q1759" t="str">
        <f t="shared" si="164"/>
        <v>photography</v>
      </c>
      <c r="R1759"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5">
        <f t="shared" si="163"/>
        <v>42.481481481481481</v>
      </c>
      <c r="Q1760" t="str">
        <f t="shared" si="164"/>
        <v>photography</v>
      </c>
      <c r="R1760"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5">
        <f t="shared" si="163"/>
        <v>108.77551020408163</v>
      </c>
      <c r="Q1761" t="str">
        <f t="shared" si="164"/>
        <v>photography</v>
      </c>
      <c r="R1761"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5">
        <f t="shared" si="163"/>
        <v>81.098039215686271</v>
      </c>
      <c r="Q1762" t="str">
        <f t="shared" si="164"/>
        <v>photography</v>
      </c>
      <c r="R1762"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5">
        <f t="shared" si="163"/>
        <v>51.666666666666664</v>
      </c>
      <c r="Q1763" t="str">
        <f t="shared" si="164"/>
        <v>photography</v>
      </c>
      <c r="R1763"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5">
        <f t="shared" si="163"/>
        <v>35.4</v>
      </c>
      <c r="Q1764" t="str">
        <f t="shared" si="164"/>
        <v>photography</v>
      </c>
      <c r="R1764"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5">
        <f t="shared" si="163"/>
        <v>103.63559322033899</v>
      </c>
      <c r="Q1765" t="str">
        <f t="shared" si="164"/>
        <v>photography</v>
      </c>
      <c r="R1765"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5">
        <f t="shared" si="163"/>
        <v>55.282051282051285</v>
      </c>
      <c r="Q1766" t="str">
        <f t="shared" si="164"/>
        <v>photography</v>
      </c>
      <c r="R1766"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5">
        <f t="shared" si="163"/>
        <v>72.16970873786407</v>
      </c>
      <c r="Q1767" t="str">
        <f t="shared" si="164"/>
        <v>photography</v>
      </c>
      <c r="R176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5" t="e">
        <f t="shared" si="163"/>
        <v>#DIV/0!</v>
      </c>
      <c r="Q1768" t="str">
        <f t="shared" si="164"/>
        <v>photography</v>
      </c>
      <c r="R1768"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5">
        <f t="shared" si="163"/>
        <v>58.615384615384613</v>
      </c>
      <c r="Q1769" t="str">
        <f t="shared" si="164"/>
        <v>photography</v>
      </c>
      <c r="R1769"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5">
        <f t="shared" si="163"/>
        <v>12.466666666666667</v>
      </c>
      <c r="Q1770" t="str">
        <f t="shared" si="164"/>
        <v>photography</v>
      </c>
      <c r="R1770"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5">
        <f t="shared" si="163"/>
        <v>49.136363636363633</v>
      </c>
      <c r="Q1771" t="str">
        <f t="shared" si="164"/>
        <v>photography</v>
      </c>
      <c r="R1771"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5">
        <f t="shared" si="163"/>
        <v>150.5</v>
      </c>
      <c r="Q1772" t="str">
        <f t="shared" si="164"/>
        <v>photography</v>
      </c>
      <c r="R1772"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5">
        <f t="shared" si="163"/>
        <v>35.799999999999997</v>
      </c>
      <c r="Q1773" t="str">
        <f t="shared" si="164"/>
        <v>photography</v>
      </c>
      <c r="R1773"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5">
        <f t="shared" si="163"/>
        <v>45.157894736842103</v>
      </c>
      <c r="Q1774" t="str">
        <f t="shared" si="164"/>
        <v>photography</v>
      </c>
      <c r="R1774"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5">
        <f t="shared" si="163"/>
        <v>98.78947368421052</v>
      </c>
      <c r="Q1775" t="str">
        <f t="shared" si="164"/>
        <v>photography</v>
      </c>
      <c r="R1775"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5">
        <f t="shared" si="163"/>
        <v>88.307692307692307</v>
      </c>
      <c r="Q1776" t="str">
        <f t="shared" si="164"/>
        <v>photography</v>
      </c>
      <c r="R1776"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5">
        <f t="shared" si="163"/>
        <v>170.62903225806451</v>
      </c>
      <c r="Q1777" t="str">
        <f t="shared" si="164"/>
        <v>photography</v>
      </c>
      <c r="R177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5">
        <f t="shared" si="163"/>
        <v>83.75</v>
      </c>
      <c r="Q1778" t="str">
        <f t="shared" si="164"/>
        <v>photography</v>
      </c>
      <c r="R1778"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5">
        <f t="shared" si="163"/>
        <v>65.099999999999994</v>
      </c>
      <c r="Q1779" t="str">
        <f t="shared" si="164"/>
        <v>photography</v>
      </c>
      <c r="R1779"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5">
        <f t="shared" si="163"/>
        <v>66.333333333333329</v>
      </c>
      <c r="Q1780" t="str">
        <f t="shared" si="164"/>
        <v>photography</v>
      </c>
      <c r="R1780"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5">
        <f t="shared" si="163"/>
        <v>104.89473684210526</v>
      </c>
      <c r="Q1781" t="str">
        <f t="shared" si="164"/>
        <v>photography</v>
      </c>
      <c r="R1781"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5">
        <f t="shared" si="163"/>
        <v>78.440789473684205</v>
      </c>
      <c r="Q1782" t="str">
        <f t="shared" si="164"/>
        <v>photography</v>
      </c>
      <c r="R1782"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5">
        <f t="shared" si="163"/>
        <v>59.041666666666664</v>
      </c>
      <c r="Q1783" t="str">
        <f t="shared" si="164"/>
        <v>photography</v>
      </c>
      <c r="R1783"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5">
        <f t="shared" si="163"/>
        <v>71.34210526315789</v>
      </c>
      <c r="Q1784" t="str">
        <f t="shared" si="164"/>
        <v>photography</v>
      </c>
      <c r="R1784"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5">
        <f t="shared" si="163"/>
        <v>51.227027027027027</v>
      </c>
      <c r="Q1785" t="str">
        <f t="shared" si="164"/>
        <v>photography</v>
      </c>
      <c r="R1785"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5">
        <f t="shared" si="163"/>
        <v>60.242424242424242</v>
      </c>
      <c r="Q1786" t="str">
        <f t="shared" si="164"/>
        <v>photography</v>
      </c>
      <c r="R1786"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5">
        <f t="shared" si="163"/>
        <v>44.935185185185183</v>
      </c>
      <c r="Q1787" t="str">
        <f t="shared" si="164"/>
        <v>photography</v>
      </c>
      <c r="R178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5">
        <f t="shared" si="163"/>
        <v>31.206896551724139</v>
      </c>
      <c r="Q1788" t="str">
        <f t="shared" si="164"/>
        <v>photography</v>
      </c>
      <c r="R1788"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5">
        <f t="shared" si="163"/>
        <v>63.875</v>
      </c>
      <c r="Q1789" t="str">
        <f t="shared" si="164"/>
        <v>photography</v>
      </c>
      <c r="R1789"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5">
        <f t="shared" si="163"/>
        <v>19</v>
      </c>
      <c r="Q1790" t="str">
        <f t="shared" si="164"/>
        <v>photography</v>
      </c>
      <c r="R1790"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5">
        <f t="shared" si="163"/>
        <v>10</v>
      </c>
      <c r="Q1791" t="str">
        <f t="shared" si="164"/>
        <v>photography</v>
      </c>
      <c r="R1791"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5">
        <f t="shared" si="163"/>
        <v>109.06666666666666</v>
      </c>
      <c r="Q1792" t="str">
        <f t="shared" si="164"/>
        <v>photography</v>
      </c>
      <c r="R1792"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5">
        <f t="shared" si="163"/>
        <v>26.75</v>
      </c>
      <c r="Q1793" t="str">
        <f t="shared" si="164"/>
        <v>photography</v>
      </c>
      <c r="R1793"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5">
        <f t="shared" si="163"/>
        <v>109.93525179856115</v>
      </c>
      <c r="Q1794" t="str">
        <f t="shared" si="164"/>
        <v>photography</v>
      </c>
      <c r="R1794"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5">
        <f t="shared" ref="P1795:P1858" si="169">E1795/L1795</f>
        <v>20</v>
      </c>
      <c r="Q1795" t="str">
        <f t="shared" ref="Q1795:Q1858" si="170">LEFT(N1795,FIND("/",N1795)-1)</f>
        <v>photography</v>
      </c>
      <c r="R1795" t="str">
        <f t="shared" ref="R1795:R1858" si="171">RIGHT(N1795,LEN(N1795)-SEARCH("/",N1795))</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5">
        <f t="shared" si="169"/>
        <v>55.388888888888886</v>
      </c>
      <c r="Q1796" t="str">
        <f t="shared" si="170"/>
        <v>photography</v>
      </c>
      <c r="R1796"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5">
        <f t="shared" si="169"/>
        <v>133.90123456790124</v>
      </c>
      <c r="Q1797" t="str">
        <f t="shared" si="170"/>
        <v>photography</v>
      </c>
      <c r="R179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5">
        <f t="shared" si="169"/>
        <v>48.720930232558139</v>
      </c>
      <c r="Q1798" t="str">
        <f t="shared" si="170"/>
        <v>photography</v>
      </c>
      <c r="R1798"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5">
        <f t="shared" si="169"/>
        <v>48.25</v>
      </c>
      <c r="Q1799" t="str">
        <f t="shared" si="170"/>
        <v>photography</v>
      </c>
      <c r="R1799"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5">
        <f t="shared" si="169"/>
        <v>58.972972972972975</v>
      </c>
      <c r="Q1800" t="str">
        <f t="shared" si="170"/>
        <v>photography</v>
      </c>
      <c r="R1800"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5">
        <f t="shared" si="169"/>
        <v>11.638333333333334</v>
      </c>
      <c r="Q1801" t="str">
        <f t="shared" si="170"/>
        <v>photography</v>
      </c>
      <c r="R1801"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5">
        <f t="shared" si="169"/>
        <v>83.716814159292042</v>
      </c>
      <c r="Q1802" t="str">
        <f t="shared" si="170"/>
        <v>photography</v>
      </c>
      <c r="R1802"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5">
        <f t="shared" si="169"/>
        <v>63.648648648648646</v>
      </c>
      <c r="Q1803" t="str">
        <f t="shared" si="170"/>
        <v>photography</v>
      </c>
      <c r="R1803"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5">
        <f t="shared" si="169"/>
        <v>94.277777777777771</v>
      </c>
      <c r="Q1804" t="str">
        <f t="shared" si="170"/>
        <v>photography</v>
      </c>
      <c r="R1804"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5">
        <f t="shared" si="169"/>
        <v>71.86666666666666</v>
      </c>
      <c r="Q1805" t="str">
        <f t="shared" si="170"/>
        <v>photography</v>
      </c>
      <c r="R1805"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5">
        <f t="shared" si="169"/>
        <v>104.84615384615384</v>
      </c>
      <c r="Q1806" t="str">
        <f t="shared" si="170"/>
        <v>photography</v>
      </c>
      <c r="R1806"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5">
        <f t="shared" si="169"/>
        <v>67.139344262295083</v>
      </c>
      <c r="Q1807" t="str">
        <f t="shared" si="170"/>
        <v>photography</v>
      </c>
      <c r="R180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5">
        <f t="shared" si="169"/>
        <v>73.875</v>
      </c>
      <c r="Q1808" t="str">
        <f t="shared" si="170"/>
        <v>photography</v>
      </c>
      <c r="R1808"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5">
        <f t="shared" si="169"/>
        <v>69.125</v>
      </c>
      <c r="Q1809" t="str">
        <f t="shared" si="170"/>
        <v>photography</v>
      </c>
      <c r="R1809"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5">
        <f t="shared" si="169"/>
        <v>120.77083333333333</v>
      </c>
      <c r="Q1810" t="str">
        <f t="shared" si="170"/>
        <v>photography</v>
      </c>
      <c r="R1810"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5">
        <f t="shared" si="169"/>
        <v>42.222222222222221</v>
      </c>
      <c r="Q1811" t="str">
        <f t="shared" si="170"/>
        <v>photography</v>
      </c>
      <c r="R1811"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5">
        <f t="shared" si="169"/>
        <v>7.5</v>
      </c>
      <c r="Q1812" t="str">
        <f t="shared" si="170"/>
        <v>photography</v>
      </c>
      <c r="R1812"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5">
        <f t="shared" si="169"/>
        <v>1.5384615384615385</v>
      </c>
      <c r="Q1813" t="str">
        <f t="shared" si="170"/>
        <v>photography</v>
      </c>
      <c r="R1813"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5">
        <f t="shared" si="169"/>
        <v>37.608695652173914</v>
      </c>
      <c r="Q1814" t="str">
        <f t="shared" si="170"/>
        <v>photography</v>
      </c>
      <c r="R1814"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5" t="e">
        <f t="shared" si="169"/>
        <v>#DIV/0!</v>
      </c>
      <c r="Q1815" t="str">
        <f t="shared" si="170"/>
        <v>photography</v>
      </c>
      <c r="R1815"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5">
        <f t="shared" si="169"/>
        <v>42.157142857142858</v>
      </c>
      <c r="Q1816" t="str">
        <f t="shared" si="170"/>
        <v>photography</v>
      </c>
      <c r="R1816"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5" t="e">
        <f t="shared" si="169"/>
        <v>#DIV/0!</v>
      </c>
      <c r="Q1817" t="str">
        <f t="shared" si="170"/>
        <v>photography</v>
      </c>
      <c r="R181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5">
        <f t="shared" si="169"/>
        <v>84.833333333333329</v>
      </c>
      <c r="Q1818" t="str">
        <f t="shared" si="170"/>
        <v>photography</v>
      </c>
      <c r="R1818"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5">
        <f t="shared" si="169"/>
        <v>94.19</v>
      </c>
      <c r="Q1819" t="str">
        <f t="shared" si="170"/>
        <v>photography</v>
      </c>
      <c r="R1819"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5" t="e">
        <f t="shared" si="169"/>
        <v>#DIV/0!</v>
      </c>
      <c r="Q1820" t="str">
        <f t="shared" si="170"/>
        <v>photography</v>
      </c>
      <c r="R1820"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5">
        <f t="shared" si="169"/>
        <v>6.25</v>
      </c>
      <c r="Q1821" t="str">
        <f t="shared" si="170"/>
        <v>photography</v>
      </c>
      <c r="R1821"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5">
        <f t="shared" si="169"/>
        <v>213.375</v>
      </c>
      <c r="Q1822" t="str">
        <f t="shared" si="170"/>
        <v>photography</v>
      </c>
      <c r="R1822"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5">
        <f t="shared" si="169"/>
        <v>59.162280701754383</v>
      </c>
      <c r="Q1823" t="str">
        <f t="shared" si="170"/>
        <v>music</v>
      </c>
      <c r="R1823"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5">
        <f t="shared" si="169"/>
        <v>27.272727272727273</v>
      </c>
      <c r="Q1824" t="str">
        <f t="shared" si="170"/>
        <v>music</v>
      </c>
      <c r="R1824"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5">
        <f t="shared" si="169"/>
        <v>24.575757575757574</v>
      </c>
      <c r="Q1825" t="str">
        <f t="shared" si="170"/>
        <v>music</v>
      </c>
      <c r="R1825"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5">
        <f t="shared" si="169"/>
        <v>75.05</v>
      </c>
      <c r="Q1826" t="str">
        <f t="shared" si="170"/>
        <v>music</v>
      </c>
      <c r="R1826"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5">
        <f t="shared" si="169"/>
        <v>42.02</v>
      </c>
      <c r="Q1827" t="str">
        <f t="shared" si="170"/>
        <v>music</v>
      </c>
      <c r="R182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5">
        <f t="shared" si="169"/>
        <v>53.157894736842103</v>
      </c>
      <c r="Q1828" t="str">
        <f t="shared" si="170"/>
        <v>music</v>
      </c>
      <c r="R1828"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5">
        <f t="shared" si="169"/>
        <v>83.885416666666671</v>
      </c>
      <c r="Q1829" t="str">
        <f t="shared" si="170"/>
        <v>music</v>
      </c>
      <c r="R1829"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5">
        <f t="shared" si="169"/>
        <v>417.33333333333331</v>
      </c>
      <c r="Q1830" t="str">
        <f t="shared" si="170"/>
        <v>music</v>
      </c>
      <c r="R1830"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5">
        <f t="shared" si="169"/>
        <v>75.765151515151516</v>
      </c>
      <c r="Q1831" t="str">
        <f t="shared" si="170"/>
        <v>music</v>
      </c>
      <c r="R1831"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5">
        <f t="shared" si="169"/>
        <v>67.389380530973455</v>
      </c>
      <c r="Q1832" t="str">
        <f t="shared" si="170"/>
        <v>music</v>
      </c>
      <c r="R1832"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5">
        <f t="shared" si="169"/>
        <v>73.571428571428569</v>
      </c>
      <c r="Q1833" t="str">
        <f t="shared" si="170"/>
        <v>music</v>
      </c>
      <c r="R1833"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5">
        <f t="shared" si="169"/>
        <v>25</v>
      </c>
      <c r="Q1834" t="str">
        <f t="shared" si="170"/>
        <v>music</v>
      </c>
      <c r="R1834"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5">
        <f t="shared" si="169"/>
        <v>42</v>
      </c>
      <c r="Q1835" t="str">
        <f t="shared" si="170"/>
        <v>music</v>
      </c>
      <c r="R1835"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5">
        <f t="shared" si="169"/>
        <v>131.16666666666666</v>
      </c>
      <c r="Q1836" t="str">
        <f t="shared" si="170"/>
        <v>music</v>
      </c>
      <c r="R1836"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5">
        <f t="shared" si="169"/>
        <v>47.272727272727273</v>
      </c>
      <c r="Q1837" t="str">
        <f t="shared" si="170"/>
        <v>music</v>
      </c>
      <c r="R183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5">
        <f t="shared" si="169"/>
        <v>182.12727272727273</v>
      </c>
      <c r="Q1838" t="str">
        <f t="shared" si="170"/>
        <v>music</v>
      </c>
      <c r="R1838"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5">
        <f t="shared" si="169"/>
        <v>61.366666666666667</v>
      </c>
      <c r="Q1839" t="str">
        <f t="shared" si="170"/>
        <v>music</v>
      </c>
      <c r="R1839"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5">
        <f t="shared" si="169"/>
        <v>35.767499999999998</v>
      </c>
      <c r="Q1840" t="str">
        <f t="shared" si="170"/>
        <v>music</v>
      </c>
      <c r="R1840"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5">
        <f t="shared" si="169"/>
        <v>45.62222222222222</v>
      </c>
      <c r="Q1841" t="str">
        <f t="shared" si="170"/>
        <v>music</v>
      </c>
      <c r="R1841"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5">
        <f t="shared" si="169"/>
        <v>75.384615384615387</v>
      </c>
      <c r="Q1842" t="str">
        <f t="shared" si="170"/>
        <v>music</v>
      </c>
      <c r="R1842"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5">
        <f t="shared" si="169"/>
        <v>50.875</v>
      </c>
      <c r="Q1843" t="str">
        <f t="shared" si="170"/>
        <v>music</v>
      </c>
      <c r="R1843"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5">
        <f t="shared" si="169"/>
        <v>119.28571428571429</v>
      </c>
      <c r="Q1844" t="str">
        <f t="shared" si="170"/>
        <v>music</v>
      </c>
      <c r="R1844"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5">
        <f t="shared" si="169"/>
        <v>92.541865671641801</v>
      </c>
      <c r="Q1845" t="str">
        <f t="shared" si="170"/>
        <v>music</v>
      </c>
      <c r="R1845"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5">
        <f t="shared" si="169"/>
        <v>76.05</v>
      </c>
      <c r="Q1846" t="str">
        <f t="shared" si="170"/>
        <v>music</v>
      </c>
      <c r="R1846"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5">
        <f t="shared" si="169"/>
        <v>52.631578947368418</v>
      </c>
      <c r="Q1847" t="str">
        <f t="shared" si="170"/>
        <v>music</v>
      </c>
      <c r="R184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5">
        <f t="shared" si="169"/>
        <v>98.990430622009569</v>
      </c>
      <c r="Q1848" t="str">
        <f t="shared" si="170"/>
        <v>music</v>
      </c>
      <c r="R1848"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5">
        <f t="shared" si="169"/>
        <v>79.526315789473685</v>
      </c>
      <c r="Q1849" t="str">
        <f t="shared" si="170"/>
        <v>music</v>
      </c>
      <c r="R1849"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5">
        <f t="shared" si="169"/>
        <v>134.20833333333334</v>
      </c>
      <c r="Q1850" t="str">
        <f t="shared" si="170"/>
        <v>music</v>
      </c>
      <c r="R1850"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5">
        <f t="shared" si="169"/>
        <v>37.625</v>
      </c>
      <c r="Q1851" t="str">
        <f t="shared" si="170"/>
        <v>music</v>
      </c>
      <c r="R1851"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5">
        <f t="shared" si="169"/>
        <v>51.044692737430168</v>
      </c>
      <c r="Q1852" t="str">
        <f t="shared" si="170"/>
        <v>music</v>
      </c>
      <c r="R1852"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5">
        <f t="shared" si="169"/>
        <v>50.03846153846154</v>
      </c>
      <c r="Q1853" t="str">
        <f t="shared" si="170"/>
        <v>music</v>
      </c>
      <c r="R1853"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5">
        <f t="shared" si="169"/>
        <v>133.93129770992365</v>
      </c>
      <c r="Q1854" t="str">
        <f t="shared" si="170"/>
        <v>music</v>
      </c>
      <c r="R1854"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5">
        <f t="shared" si="169"/>
        <v>58.214285714285715</v>
      </c>
      <c r="Q1855" t="str">
        <f t="shared" si="170"/>
        <v>music</v>
      </c>
      <c r="R1855"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5">
        <f t="shared" si="169"/>
        <v>88.037643678160919</v>
      </c>
      <c r="Q1856" t="str">
        <f t="shared" si="170"/>
        <v>music</v>
      </c>
      <c r="R1856"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5">
        <f t="shared" si="169"/>
        <v>70.576753926701571</v>
      </c>
      <c r="Q1857" t="str">
        <f t="shared" si="170"/>
        <v>music</v>
      </c>
      <c r="R185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5">
        <f t="shared" si="169"/>
        <v>53.289473684210527</v>
      </c>
      <c r="Q1858" t="str">
        <f t="shared" si="170"/>
        <v>music</v>
      </c>
      <c r="R1858"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5">
        <f t="shared" ref="P1859:P1922" si="175">E1859/L1859</f>
        <v>136.36363636363637</v>
      </c>
      <c r="Q1859" t="str">
        <f t="shared" ref="Q1859:Q1922" si="176">LEFT(N1859,FIND("/",N1859)-1)</f>
        <v>music</v>
      </c>
      <c r="R1859" t="str">
        <f t="shared" ref="R1859:R1922" si="177">RIGHT(N1859,LEN(N1859)-SEARCH("/",N1859))</f>
        <v>rock</v>
      </c>
      <c r="S1859" s="11">
        <f t="shared" ref="S1859:S1922" si="178">(((J1859/60)/60)/24)+DATE(1970,1,1)</f>
        <v>41864.76866898148</v>
      </c>
      <c r="T1859" s="11">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5">
        <f t="shared" si="175"/>
        <v>40.547315436241611</v>
      </c>
      <c r="Q1860" t="str">
        <f t="shared" si="176"/>
        <v>music</v>
      </c>
      <c r="R1860"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5">
        <f t="shared" si="175"/>
        <v>70.625</v>
      </c>
      <c r="Q1861" t="str">
        <f t="shared" si="176"/>
        <v>music</v>
      </c>
      <c r="R1861"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5">
        <f t="shared" si="175"/>
        <v>52.684210526315788</v>
      </c>
      <c r="Q1862" t="str">
        <f t="shared" si="176"/>
        <v>music</v>
      </c>
      <c r="R1862"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5" t="e">
        <f t="shared" si="175"/>
        <v>#DIV/0!</v>
      </c>
      <c r="Q1863" t="str">
        <f t="shared" si="176"/>
        <v>games</v>
      </c>
      <c r="R1863"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5">
        <f t="shared" si="175"/>
        <v>90.9375</v>
      </c>
      <c r="Q1864" t="str">
        <f t="shared" si="176"/>
        <v>games</v>
      </c>
      <c r="R1864"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5">
        <f t="shared" si="175"/>
        <v>5</v>
      </c>
      <c r="Q1865" t="str">
        <f t="shared" si="176"/>
        <v>games</v>
      </c>
      <c r="R1865"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5">
        <f t="shared" si="175"/>
        <v>58.083333333333336</v>
      </c>
      <c r="Q1866" t="str">
        <f t="shared" si="176"/>
        <v>games</v>
      </c>
      <c r="R1866"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5">
        <f t="shared" si="175"/>
        <v>2</v>
      </c>
      <c r="Q1867" t="str">
        <f t="shared" si="176"/>
        <v>games</v>
      </c>
      <c r="R186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5">
        <f t="shared" si="175"/>
        <v>62.5</v>
      </c>
      <c r="Q1868" t="str">
        <f t="shared" si="176"/>
        <v>games</v>
      </c>
      <c r="R1868"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5">
        <f t="shared" si="175"/>
        <v>10</v>
      </c>
      <c r="Q1869" t="str">
        <f t="shared" si="176"/>
        <v>games</v>
      </c>
      <c r="R1869"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5">
        <f t="shared" si="175"/>
        <v>71.588235294117652</v>
      </c>
      <c r="Q1870" t="str">
        <f t="shared" si="176"/>
        <v>games</v>
      </c>
      <c r="R1870"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5" t="e">
        <f t="shared" si="175"/>
        <v>#DIV/0!</v>
      </c>
      <c r="Q1871" t="str">
        <f t="shared" si="176"/>
        <v>games</v>
      </c>
      <c r="R1871"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5">
        <f t="shared" si="175"/>
        <v>32.81818181818182</v>
      </c>
      <c r="Q1872" t="str">
        <f t="shared" si="176"/>
        <v>games</v>
      </c>
      <c r="R1872"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5">
        <f t="shared" si="175"/>
        <v>49.11578947368421</v>
      </c>
      <c r="Q1873" t="str">
        <f t="shared" si="176"/>
        <v>games</v>
      </c>
      <c r="R1873"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5">
        <f t="shared" si="175"/>
        <v>16.307692307692307</v>
      </c>
      <c r="Q1874" t="str">
        <f t="shared" si="176"/>
        <v>games</v>
      </c>
      <c r="R1874"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5">
        <f t="shared" si="175"/>
        <v>18</v>
      </c>
      <c r="Q1875" t="str">
        <f t="shared" si="176"/>
        <v>games</v>
      </c>
      <c r="R1875"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5">
        <f t="shared" si="175"/>
        <v>13</v>
      </c>
      <c r="Q1876" t="str">
        <f t="shared" si="176"/>
        <v>games</v>
      </c>
      <c r="R1876"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5">
        <f t="shared" si="175"/>
        <v>17</v>
      </c>
      <c r="Q1877" t="str">
        <f t="shared" si="176"/>
        <v>games</v>
      </c>
      <c r="R187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5" t="e">
        <f t="shared" si="175"/>
        <v>#DIV/0!</v>
      </c>
      <c r="Q1878" t="str">
        <f t="shared" si="176"/>
        <v>games</v>
      </c>
      <c r="R1878"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5" t="e">
        <f t="shared" si="175"/>
        <v>#DIV/0!</v>
      </c>
      <c r="Q1879" t="str">
        <f t="shared" si="176"/>
        <v>games</v>
      </c>
      <c r="R1879"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5" t="e">
        <f t="shared" si="175"/>
        <v>#DIV/0!</v>
      </c>
      <c r="Q1880" t="str">
        <f t="shared" si="176"/>
        <v>games</v>
      </c>
      <c r="R1880"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5">
        <f t="shared" si="175"/>
        <v>3</v>
      </c>
      <c r="Q1881" t="str">
        <f t="shared" si="176"/>
        <v>games</v>
      </c>
      <c r="R1881"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5">
        <f t="shared" si="175"/>
        <v>41.833333333333336</v>
      </c>
      <c r="Q1882" t="str">
        <f t="shared" si="176"/>
        <v>games</v>
      </c>
      <c r="R1882"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5">
        <f t="shared" si="175"/>
        <v>49.338428571428572</v>
      </c>
      <c r="Q1883" t="str">
        <f t="shared" si="176"/>
        <v>music</v>
      </c>
      <c r="R1883"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5">
        <f t="shared" si="175"/>
        <v>41.728395061728392</v>
      </c>
      <c r="Q1884" t="str">
        <f t="shared" si="176"/>
        <v>music</v>
      </c>
      <c r="R1884"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5">
        <f t="shared" si="175"/>
        <v>32.71875</v>
      </c>
      <c r="Q1885" t="str">
        <f t="shared" si="176"/>
        <v>music</v>
      </c>
      <c r="R1885"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5">
        <f t="shared" si="175"/>
        <v>51.96153846153846</v>
      </c>
      <c r="Q1886" t="str">
        <f t="shared" si="176"/>
        <v>music</v>
      </c>
      <c r="R1886"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5">
        <f t="shared" si="175"/>
        <v>50.685714285714283</v>
      </c>
      <c r="Q1887" t="str">
        <f t="shared" si="176"/>
        <v>music</v>
      </c>
      <c r="R188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5">
        <f t="shared" si="175"/>
        <v>42.241379310344826</v>
      </c>
      <c r="Q1888" t="str">
        <f t="shared" si="176"/>
        <v>music</v>
      </c>
      <c r="R1888"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5">
        <f t="shared" si="175"/>
        <v>416.875</v>
      </c>
      <c r="Q1889" t="str">
        <f t="shared" si="176"/>
        <v>music</v>
      </c>
      <c r="R1889"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5">
        <f t="shared" si="175"/>
        <v>46.651685393258425</v>
      </c>
      <c r="Q1890" t="str">
        <f t="shared" si="176"/>
        <v>music</v>
      </c>
      <c r="R1890"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5">
        <f t="shared" si="175"/>
        <v>48.454545454545453</v>
      </c>
      <c r="Q1891" t="str">
        <f t="shared" si="176"/>
        <v>music</v>
      </c>
      <c r="R1891"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5">
        <f t="shared" si="175"/>
        <v>70.5289837398374</v>
      </c>
      <c r="Q1892" t="str">
        <f t="shared" si="176"/>
        <v>music</v>
      </c>
      <c r="R1892"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5">
        <f t="shared" si="175"/>
        <v>87.958333333333329</v>
      </c>
      <c r="Q1893" t="str">
        <f t="shared" si="176"/>
        <v>music</v>
      </c>
      <c r="R1893"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5">
        <f t="shared" si="175"/>
        <v>26.26923076923077</v>
      </c>
      <c r="Q1894" t="str">
        <f t="shared" si="176"/>
        <v>music</v>
      </c>
      <c r="R1894"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5">
        <f t="shared" si="175"/>
        <v>57.777777777777779</v>
      </c>
      <c r="Q1895" t="str">
        <f t="shared" si="176"/>
        <v>music</v>
      </c>
      <c r="R1895"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5">
        <f t="shared" si="175"/>
        <v>57.25</v>
      </c>
      <c r="Q1896" t="str">
        <f t="shared" si="176"/>
        <v>music</v>
      </c>
      <c r="R1896"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5">
        <f t="shared" si="175"/>
        <v>196.34042553191489</v>
      </c>
      <c r="Q1897" t="str">
        <f t="shared" si="176"/>
        <v>music</v>
      </c>
      <c r="R189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5">
        <f t="shared" si="175"/>
        <v>43</v>
      </c>
      <c r="Q1898" t="str">
        <f t="shared" si="176"/>
        <v>music</v>
      </c>
      <c r="R1898"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5">
        <f t="shared" si="175"/>
        <v>35.551912568306008</v>
      </c>
      <c r="Q1899" t="str">
        <f t="shared" si="176"/>
        <v>music</v>
      </c>
      <c r="R1899"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5">
        <f t="shared" si="175"/>
        <v>68.80952380952381</v>
      </c>
      <c r="Q1900" t="str">
        <f t="shared" si="176"/>
        <v>music</v>
      </c>
      <c r="R1900"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5">
        <f t="shared" si="175"/>
        <v>28.571428571428573</v>
      </c>
      <c r="Q1901" t="str">
        <f t="shared" si="176"/>
        <v>music</v>
      </c>
      <c r="R1901"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5">
        <f t="shared" si="175"/>
        <v>50.631666666666668</v>
      </c>
      <c r="Q1902" t="str">
        <f t="shared" si="176"/>
        <v>music</v>
      </c>
      <c r="R1902"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5">
        <f t="shared" si="175"/>
        <v>106.8</v>
      </c>
      <c r="Q1903" t="str">
        <f t="shared" si="176"/>
        <v>technology</v>
      </c>
      <c r="R1903"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5">
        <f t="shared" si="175"/>
        <v>4</v>
      </c>
      <c r="Q1904" t="str">
        <f t="shared" si="176"/>
        <v>technology</v>
      </c>
      <c r="R1904"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5">
        <f t="shared" si="175"/>
        <v>34.097560975609753</v>
      </c>
      <c r="Q1905" t="str">
        <f t="shared" si="176"/>
        <v>technology</v>
      </c>
      <c r="R1905"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5">
        <f t="shared" si="175"/>
        <v>25</v>
      </c>
      <c r="Q1906" t="str">
        <f t="shared" si="176"/>
        <v>technology</v>
      </c>
      <c r="R1906"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5">
        <f t="shared" si="175"/>
        <v>10.5</v>
      </c>
      <c r="Q1907" t="str">
        <f t="shared" si="176"/>
        <v>technology</v>
      </c>
      <c r="R190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5">
        <f t="shared" si="175"/>
        <v>215.95959595959596</v>
      </c>
      <c r="Q1908" t="str">
        <f t="shared" si="176"/>
        <v>technology</v>
      </c>
      <c r="R1908"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5">
        <f t="shared" si="175"/>
        <v>21.25</v>
      </c>
      <c r="Q1909" t="str">
        <f t="shared" si="176"/>
        <v>technology</v>
      </c>
      <c r="R1909"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5">
        <f t="shared" si="175"/>
        <v>108.25</v>
      </c>
      <c r="Q1910" t="str">
        <f t="shared" si="176"/>
        <v>technology</v>
      </c>
      <c r="R1910"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5">
        <f t="shared" si="175"/>
        <v>129.97368421052633</v>
      </c>
      <c r="Q1911" t="str">
        <f t="shared" si="176"/>
        <v>technology</v>
      </c>
      <c r="R1911"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5">
        <f t="shared" si="175"/>
        <v>117.49473684210527</v>
      </c>
      <c r="Q1912" t="str">
        <f t="shared" si="176"/>
        <v>technology</v>
      </c>
      <c r="R1912"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5">
        <f t="shared" si="175"/>
        <v>10</v>
      </c>
      <c r="Q1913" t="str">
        <f t="shared" si="176"/>
        <v>technology</v>
      </c>
      <c r="R1913"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5">
        <f t="shared" si="175"/>
        <v>70.595238095238102</v>
      </c>
      <c r="Q1914" t="str">
        <f t="shared" si="176"/>
        <v>technology</v>
      </c>
      <c r="R1914"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5">
        <f t="shared" si="175"/>
        <v>24.5</v>
      </c>
      <c r="Q1915" t="str">
        <f t="shared" si="176"/>
        <v>technology</v>
      </c>
      <c r="R1915"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5">
        <f t="shared" si="175"/>
        <v>30</v>
      </c>
      <c r="Q1916" t="str">
        <f t="shared" si="176"/>
        <v>technology</v>
      </c>
      <c r="R1916"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5">
        <f t="shared" si="175"/>
        <v>2</v>
      </c>
      <c r="Q1917" t="str">
        <f t="shared" si="176"/>
        <v>technology</v>
      </c>
      <c r="R191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5">
        <f t="shared" si="175"/>
        <v>17</v>
      </c>
      <c r="Q1918" t="str">
        <f t="shared" si="176"/>
        <v>technology</v>
      </c>
      <c r="R1918"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5">
        <f t="shared" si="175"/>
        <v>2928.9285714285716</v>
      </c>
      <c r="Q1919" t="str">
        <f t="shared" si="176"/>
        <v>technology</v>
      </c>
      <c r="R1919"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5">
        <f t="shared" si="175"/>
        <v>28.888888888888889</v>
      </c>
      <c r="Q1920" t="str">
        <f t="shared" si="176"/>
        <v>technology</v>
      </c>
      <c r="R1920"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5">
        <f t="shared" si="175"/>
        <v>29.625</v>
      </c>
      <c r="Q1921" t="str">
        <f t="shared" si="176"/>
        <v>technology</v>
      </c>
      <c r="R1921"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5">
        <f t="shared" si="175"/>
        <v>40.980952380952381</v>
      </c>
      <c r="Q1922" t="str">
        <f t="shared" si="176"/>
        <v>technology</v>
      </c>
      <c r="R1922"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5">
        <f t="shared" ref="P1923:P1986" si="181">E1923/L1923</f>
        <v>54</v>
      </c>
      <c r="Q1923" t="str">
        <f t="shared" ref="Q1923:Q1986" si="182">LEFT(N1923,FIND("/",N1923)-1)</f>
        <v>music</v>
      </c>
      <c r="R1923" t="str">
        <f t="shared" ref="R1923:R1986" si="183">RIGHT(N1923,LEN(N1923)-SEARCH("/",N1923))</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5">
        <f t="shared" si="181"/>
        <v>36.109375</v>
      </c>
      <c r="Q1924" t="str">
        <f t="shared" si="182"/>
        <v>music</v>
      </c>
      <c r="R1924"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5">
        <f t="shared" si="181"/>
        <v>23.153846153846153</v>
      </c>
      <c r="Q1925" t="str">
        <f t="shared" si="182"/>
        <v>music</v>
      </c>
      <c r="R1925"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5">
        <f t="shared" si="181"/>
        <v>104</v>
      </c>
      <c r="Q1926" t="str">
        <f t="shared" si="182"/>
        <v>music</v>
      </c>
      <c r="R1926"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5">
        <f t="shared" si="181"/>
        <v>31.826923076923077</v>
      </c>
      <c r="Q1927" t="str">
        <f t="shared" si="182"/>
        <v>music</v>
      </c>
      <c r="R192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5">
        <f t="shared" si="181"/>
        <v>27.3896261682243</v>
      </c>
      <c r="Q1928" t="str">
        <f t="shared" si="182"/>
        <v>music</v>
      </c>
      <c r="R1928"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5">
        <f t="shared" si="181"/>
        <v>56.363636363636367</v>
      </c>
      <c r="Q1929" t="str">
        <f t="shared" si="182"/>
        <v>music</v>
      </c>
      <c r="R1929"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5">
        <f t="shared" si="181"/>
        <v>77.352941176470594</v>
      </c>
      <c r="Q1930" t="str">
        <f t="shared" si="182"/>
        <v>music</v>
      </c>
      <c r="R1930"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5">
        <f t="shared" si="181"/>
        <v>42.8</v>
      </c>
      <c r="Q1931" t="str">
        <f t="shared" si="182"/>
        <v>music</v>
      </c>
      <c r="R1931"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5">
        <f t="shared" si="181"/>
        <v>48.846153846153847</v>
      </c>
      <c r="Q1932" t="str">
        <f t="shared" si="182"/>
        <v>music</v>
      </c>
      <c r="R1932"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5">
        <f t="shared" si="181"/>
        <v>48.240400000000001</v>
      </c>
      <c r="Q1933" t="str">
        <f t="shared" si="182"/>
        <v>music</v>
      </c>
      <c r="R1933"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5">
        <f t="shared" si="181"/>
        <v>70.212500000000006</v>
      </c>
      <c r="Q1934" t="str">
        <f t="shared" si="182"/>
        <v>music</v>
      </c>
      <c r="R1934"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5">
        <f t="shared" si="181"/>
        <v>94.054545454545448</v>
      </c>
      <c r="Q1935" t="str">
        <f t="shared" si="182"/>
        <v>music</v>
      </c>
      <c r="R1935"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5">
        <f t="shared" si="181"/>
        <v>80.272727272727266</v>
      </c>
      <c r="Q1936" t="str">
        <f t="shared" si="182"/>
        <v>music</v>
      </c>
      <c r="R1936"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5">
        <f t="shared" si="181"/>
        <v>54.2</v>
      </c>
      <c r="Q1937" t="str">
        <f t="shared" si="182"/>
        <v>music</v>
      </c>
      <c r="R193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5">
        <f t="shared" si="181"/>
        <v>60.26903448275862</v>
      </c>
      <c r="Q1938" t="str">
        <f t="shared" si="182"/>
        <v>music</v>
      </c>
      <c r="R1938"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5">
        <f t="shared" si="181"/>
        <v>38.740344827586206</v>
      </c>
      <c r="Q1939" t="str">
        <f t="shared" si="182"/>
        <v>music</v>
      </c>
      <c r="R1939"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5">
        <f t="shared" si="181"/>
        <v>152.54385964912279</v>
      </c>
      <c r="Q1940" t="str">
        <f t="shared" si="182"/>
        <v>music</v>
      </c>
      <c r="R1940"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5">
        <f t="shared" si="181"/>
        <v>115.3125</v>
      </c>
      <c r="Q1941" t="str">
        <f t="shared" si="182"/>
        <v>music</v>
      </c>
      <c r="R1941"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5">
        <f t="shared" si="181"/>
        <v>35.838709677419352</v>
      </c>
      <c r="Q1942" t="str">
        <f t="shared" si="182"/>
        <v>music</v>
      </c>
      <c r="R1942"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5">
        <f t="shared" si="181"/>
        <v>64.570118779438872</v>
      </c>
      <c r="Q1943" t="str">
        <f t="shared" si="182"/>
        <v>technology</v>
      </c>
      <c r="R1943"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5">
        <f t="shared" si="181"/>
        <v>87.436000000000007</v>
      </c>
      <c r="Q1944" t="str">
        <f t="shared" si="182"/>
        <v>technology</v>
      </c>
      <c r="R1944"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5">
        <f t="shared" si="181"/>
        <v>68.815577078288939</v>
      </c>
      <c r="Q1945" t="str">
        <f t="shared" si="182"/>
        <v>technology</v>
      </c>
      <c r="R1945"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5">
        <f t="shared" si="181"/>
        <v>176.200223588597</v>
      </c>
      <c r="Q1946" t="str">
        <f t="shared" si="182"/>
        <v>technology</v>
      </c>
      <c r="R1946"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5">
        <f t="shared" si="181"/>
        <v>511.79117647058825</v>
      </c>
      <c r="Q1947" t="str">
        <f t="shared" si="182"/>
        <v>technology</v>
      </c>
      <c r="R194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5">
        <f t="shared" si="181"/>
        <v>160.44285714285715</v>
      </c>
      <c r="Q1948" t="str">
        <f t="shared" si="182"/>
        <v>technology</v>
      </c>
      <c r="R1948"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5">
        <f t="shared" si="181"/>
        <v>35.003043478260871</v>
      </c>
      <c r="Q1949" t="str">
        <f t="shared" si="182"/>
        <v>technology</v>
      </c>
      <c r="R1949"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5">
        <f t="shared" si="181"/>
        <v>188.50671378091872</v>
      </c>
      <c r="Q1950" t="str">
        <f t="shared" si="182"/>
        <v>technology</v>
      </c>
      <c r="R1950"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5">
        <f t="shared" si="181"/>
        <v>56.204984093319197</v>
      </c>
      <c r="Q1951" t="str">
        <f t="shared" si="182"/>
        <v>technology</v>
      </c>
      <c r="R1951"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5">
        <f t="shared" si="181"/>
        <v>51.3054157782516</v>
      </c>
      <c r="Q1952" t="str">
        <f t="shared" si="182"/>
        <v>technology</v>
      </c>
      <c r="R1952"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5">
        <f t="shared" si="181"/>
        <v>127.36450839328538</v>
      </c>
      <c r="Q1953" t="str">
        <f t="shared" si="182"/>
        <v>technology</v>
      </c>
      <c r="R1953"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5">
        <f t="shared" si="181"/>
        <v>101.85532258064516</v>
      </c>
      <c r="Q1954" t="str">
        <f t="shared" si="182"/>
        <v>technology</v>
      </c>
      <c r="R1954"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5">
        <f t="shared" si="181"/>
        <v>230.55782312925169</v>
      </c>
      <c r="Q1955" t="str">
        <f t="shared" si="182"/>
        <v>technology</v>
      </c>
      <c r="R1955"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5">
        <f t="shared" si="181"/>
        <v>842.10602409638557</v>
      </c>
      <c r="Q1956" t="str">
        <f t="shared" si="182"/>
        <v>technology</v>
      </c>
      <c r="R1956"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5">
        <f t="shared" si="181"/>
        <v>577.27593103448271</v>
      </c>
      <c r="Q1957" t="str">
        <f t="shared" si="182"/>
        <v>technology</v>
      </c>
      <c r="R195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5">
        <f t="shared" si="181"/>
        <v>483.34246575342468</v>
      </c>
      <c r="Q1958" t="str">
        <f t="shared" si="182"/>
        <v>technology</v>
      </c>
      <c r="R1958"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5">
        <f t="shared" si="181"/>
        <v>76.138500000000008</v>
      </c>
      <c r="Q1959" t="str">
        <f t="shared" si="182"/>
        <v>technology</v>
      </c>
      <c r="R1959"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5">
        <f t="shared" si="181"/>
        <v>74.107684365781708</v>
      </c>
      <c r="Q1960" t="str">
        <f t="shared" si="182"/>
        <v>technology</v>
      </c>
      <c r="R1960"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5">
        <f t="shared" si="181"/>
        <v>36.965660377358489</v>
      </c>
      <c r="Q1961" t="str">
        <f t="shared" si="182"/>
        <v>technology</v>
      </c>
      <c r="R1961"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5">
        <f t="shared" si="181"/>
        <v>2500.969696969697</v>
      </c>
      <c r="Q1962" t="str">
        <f t="shared" si="182"/>
        <v>technology</v>
      </c>
      <c r="R1962"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5">
        <f t="shared" si="181"/>
        <v>67.690214329454989</v>
      </c>
      <c r="Q1963" t="str">
        <f t="shared" si="182"/>
        <v>technology</v>
      </c>
      <c r="R1963"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5">
        <f t="shared" si="181"/>
        <v>63.04738562091503</v>
      </c>
      <c r="Q1964" t="str">
        <f t="shared" si="182"/>
        <v>technology</v>
      </c>
      <c r="R1964"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5">
        <f t="shared" si="181"/>
        <v>117.6</v>
      </c>
      <c r="Q1965" t="str">
        <f t="shared" si="182"/>
        <v>technology</v>
      </c>
      <c r="R1965"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5">
        <f t="shared" si="181"/>
        <v>180.75185011709601</v>
      </c>
      <c r="Q1966" t="str">
        <f t="shared" si="182"/>
        <v>technology</v>
      </c>
      <c r="R1966"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5">
        <f t="shared" si="181"/>
        <v>127.32038834951456</v>
      </c>
      <c r="Q1967" t="str">
        <f t="shared" si="182"/>
        <v>technology</v>
      </c>
      <c r="R196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5">
        <f t="shared" si="181"/>
        <v>136.6444745538665</v>
      </c>
      <c r="Q1968" t="str">
        <f t="shared" si="182"/>
        <v>technology</v>
      </c>
      <c r="R1968"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5">
        <f t="shared" si="181"/>
        <v>182.78024691358024</v>
      </c>
      <c r="Q1969" t="str">
        <f t="shared" si="182"/>
        <v>technology</v>
      </c>
      <c r="R1969"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5">
        <f t="shared" si="181"/>
        <v>279.37843137254902</v>
      </c>
      <c r="Q1970" t="str">
        <f t="shared" si="182"/>
        <v>technology</v>
      </c>
      <c r="R1970"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5">
        <f t="shared" si="181"/>
        <v>61.375728669846318</v>
      </c>
      <c r="Q1971" t="str">
        <f t="shared" si="182"/>
        <v>technology</v>
      </c>
      <c r="R1971"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5">
        <f t="shared" si="181"/>
        <v>80.727532097004286</v>
      </c>
      <c r="Q1972" t="str">
        <f t="shared" si="182"/>
        <v>technology</v>
      </c>
      <c r="R1972"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5">
        <f t="shared" si="181"/>
        <v>272.35590732591254</v>
      </c>
      <c r="Q1973" t="str">
        <f t="shared" si="182"/>
        <v>technology</v>
      </c>
      <c r="R1973"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5">
        <f t="shared" si="181"/>
        <v>70.848739495798313</v>
      </c>
      <c r="Q1974" t="str">
        <f t="shared" si="182"/>
        <v>technology</v>
      </c>
      <c r="R1974"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5">
        <f t="shared" si="181"/>
        <v>247.94003412969283</v>
      </c>
      <c r="Q1975" t="str">
        <f t="shared" si="182"/>
        <v>technology</v>
      </c>
      <c r="R1975"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5">
        <f t="shared" si="181"/>
        <v>186.81393034825871</v>
      </c>
      <c r="Q1976" t="str">
        <f t="shared" si="182"/>
        <v>technology</v>
      </c>
      <c r="R1976"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5">
        <f t="shared" si="181"/>
        <v>131.98948616600788</v>
      </c>
      <c r="Q1977" t="str">
        <f t="shared" si="182"/>
        <v>technology</v>
      </c>
      <c r="R197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5">
        <f t="shared" si="181"/>
        <v>29.310782241014799</v>
      </c>
      <c r="Q1978" t="str">
        <f t="shared" si="182"/>
        <v>technology</v>
      </c>
      <c r="R1978"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5">
        <f t="shared" si="181"/>
        <v>245.02436053593178</v>
      </c>
      <c r="Q1979" t="str">
        <f t="shared" si="182"/>
        <v>technology</v>
      </c>
      <c r="R1979"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5">
        <f t="shared" si="181"/>
        <v>1323.2540463917526</v>
      </c>
      <c r="Q1980" t="str">
        <f t="shared" si="182"/>
        <v>technology</v>
      </c>
      <c r="R1980"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5">
        <f t="shared" si="181"/>
        <v>282.65966789667897</v>
      </c>
      <c r="Q1981" t="str">
        <f t="shared" si="182"/>
        <v>technology</v>
      </c>
      <c r="R1981"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5">
        <f t="shared" si="181"/>
        <v>91.214401028277635</v>
      </c>
      <c r="Q1982" t="str">
        <f t="shared" si="182"/>
        <v>technology</v>
      </c>
      <c r="R1982"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5">
        <f t="shared" si="181"/>
        <v>31.75</v>
      </c>
      <c r="Q1983" t="str">
        <f t="shared" si="182"/>
        <v>photography</v>
      </c>
      <c r="R1983"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5" t="e">
        <f t="shared" si="181"/>
        <v>#DIV/0!</v>
      </c>
      <c r="Q1984" t="str">
        <f t="shared" si="182"/>
        <v>photography</v>
      </c>
      <c r="R1984"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5">
        <f t="shared" si="181"/>
        <v>88.6875</v>
      </c>
      <c r="Q1985" t="str">
        <f t="shared" si="182"/>
        <v>photography</v>
      </c>
      <c r="R1985"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5">
        <f t="shared" si="181"/>
        <v>453.14285714285717</v>
      </c>
      <c r="Q1986" t="str">
        <f t="shared" si="182"/>
        <v>photography</v>
      </c>
      <c r="R1986"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5">
        <f t="shared" ref="P1987:P2050" si="187">E1987/L1987</f>
        <v>12.75</v>
      </c>
      <c r="Q1987" t="str">
        <f t="shared" ref="Q1987:Q2050" si="188">LEFT(N1987,FIND("/",N1987)-1)</f>
        <v>photography</v>
      </c>
      <c r="R1987" t="str">
        <f t="shared" ref="R1987:R2050" si="189">RIGHT(N1987,LEN(N1987)-SEARCH("/",N1987))</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5">
        <f t="shared" si="187"/>
        <v>1</v>
      </c>
      <c r="Q1988" t="str">
        <f t="shared" si="188"/>
        <v>photography</v>
      </c>
      <c r="R1988"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5">
        <f t="shared" si="187"/>
        <v>83.428571428571431</v>
      </c>
      <c r="Q1989" t="str">
        <f t="shared" si="188"/>
        <v>photography</v>
      </c>
      <c r="R1989"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5">
        <f t="shared" si="187"/>
        <v>25</v>
      </c>
      <c r="Q1990" t="str">
        <f t="shared" si="188"/>
        <v>photography</v>
      </c>
      <c r="R1990"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5">
        <f t="shared" si="187"/>
        <v>50</v>
      </c>
      <c r="Q1991" t="str">
        <f t="shared" si="188"/>
        <v>photography</v>
      </c>
      <c r="R1991"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5">
        <f t="shared" si="187"/>
        <v>101.8</v>
      </c>
      <c r="Q1992" t="str">
        <f t="shared" si="188"/>
        <v>photography</v>
      </c>
      <c r="R1992"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5">
        <f t="shared" si="187"/>
        <v>46.666666666666664</v>
      </c>
      <c r="Q1993" t="str">
        <f t="shared" si="188"/>
        <v>photography</v>
      </c>
      <c r="R1993"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5">
        <f t="shared" si="187"/>
        <v>1</v>
      </c>
      <c r="Q1994" t="str">
        <f t="shared" si="188"/>
        <v>photography</v>
      </c>
      <c r="R1994"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5" t="e">
        <f t="shared" si="187"/>
        <v>#DIV/0!</v>
      </c>
      <c r="Q1995" t="str">
        <f t="shared" si="188"/>
        <v>photography</v>
      </c>
      <c r="R1995"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5" t="e">
        <f t="shared" si="187"/>
        <v>#DIV/0!</v>
      </c>
      <c r="Q1996" t="str">
        <f t="shared" si="188"/>
        <v>photography</v>
      </c>
      <c r="R1996"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5">
        <f t="shared" si="187"/>
        <v>26</v>
      </c>
      <c r="Q1997" t="str">
        <f t="shared" si="188"/>
        <v>photography</v>
      </c>
      <c r="R199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5" t="e">
        <f t="shared" si="187"/>
        <v>#DIV/0!</v>
      </c>
      <c r="Q1998" t="str">
        <f t="shared" si="188"/>
        <v>photography</v>
      </c>
      <c r="R1998"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5" t="e">
        <f t="shared" si="187"/>
        <v>#DIV/0!</v>
      </c>
      <c r="Q1999" t="str">
        <f t="shared" si="188"/>
        <v>photography</v>
      </c>
      <c r="R1999"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5">
        <f t="shared" si="187"/>
        <v>218.33333333333334</v>
      </c>
      <c r="Q2000" t="str">
        <f t="shared" si="188"/>
        <v>photography</v>
      </c>
      <c r="R2000"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5">
        <f t="shared" si="187"/>
        <v>33.714285714285715</v>
      </c>
      <c r="Q2001" t="str">
        <f t="shared" si="188"/>
        <v>photography</v>
      </c>
      <c r="R2001"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5">
        <f t="shared" si="187"/>
        <v>25</v>
      </c>
      <c r="Q2002" t="str">
        <f t="shared" si="188"/>
        <v>photography</v>
      </c>
      <c r="R2002"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5">
        <f t="shared" si="187"/>
        <v>128.38790470372632</v>
      </c>
      <c r="Q2003" t="str">
        <f t="shared" si="188"/>
        <v>technology</v>
      </c>
      <c r="R2003"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5">
        <f t="shared" si="187"/>
        <v>78.834261818181815</v>
      </c>
      <c r="Q2004" t="str">
        <f t="shared" si="188"/>
        <v>technology</v>
      </c>
      <c r="R2004"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5">
        <f t="shared" si="187"/>
        <v>91.764705882352942</v>
      </c>
      <c r="Q2005" t="str">
        <f t="shared" si="188"/>
        <v>technology</v>
      </c>
      <c r="R2005"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5">
        <f t="shared" si="187"/>
        <v>331.10237288135596</v>
      </c>
      <c r="Q2006" t="str">
        <f t="shared" si="188"/>
        <v>technology</v>
      </c>
      <c r="R2006"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5">
        <f t="shared" si="187"/>
        <v>194.26193717277485</v>
      </c>
      <c r="Q2007" t="str">
        <f t="shared" si="188"/>
        <v>technology</v>
      </c>
      <c r="R200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5">
        <f t="shared" si="187"/>
        <v>408.97689768976898</v>
      </c>
      <c r="Q2008" t="str">
        <f t="shared" si="188"/>
        <v>technology</v>
      </c>
      <c r="R2008"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5">
        <f t="shared" si="187"/>
        <v>84.459270072992695</v>
      </c>
      <c r="Q2009" t="str">
        <f t="shared" si="188"/>
        <v>technology</v>
      </c>
      <c r="R2009"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5">
        <f t="shared" si="187"/>
        <v>44.853658536585364</v>
      </c>
      <c r="Q2010" t="str">
        <f t="shared" si="188"/>
        <v>technology</v>
      </c>
      <c r="R2010"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5">
        <f t="shared" si="187"/>
        <v>383.3643216080402</v>
      </c>
      <c r="Q2011" t="str">
        <f t="shared" si="188"/>
        <v>technology</v>
      </c>
      <c r="R2011"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5">
        <f t="shared" si="187"/>
        <v>55.276856649395505</v>
      </c>
      <c r="Q2012" t="str">
        <f t="shared" si="188"/>
        <v>technology</v>
      </c>
      <c r="R2012"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5">
        <f t="shared" si="187"/>
        <v>422.02059732234807</v>
      </c>
      <c r="Q2013" t="str">
        <f t="shared" si="188"/>
        <v>technology</v>
      </c>
      <c r="R2013"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5">
        <f t="shared" si="187"/>
        <v>64.180327868852459</v>
      </c>
      <c r="Q2014" t="str">
        <f t="shared" si="188"/>
        <v>technology</v>
      </c>
      <c r="R2014"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5">
        <f t="shared" si="187"/>
        <v>173.57781674704077</v>
      </c>
      <c r="Q2015" t="str">
        <f t="shared" si="188"/>
        <v>technology</v>
      </c>
      <c r="R2015"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5">
        <f t="shared" si="187"/>
        <v>88.601680840609291</v>
      </c>
      <c r="Q2016" t="str">
        <f t="shared" si="188"/>
        <v>technology</v>
      </c>
      <c r="R2016"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5">
        <f t="shared" si="187"/>
        <v>50.222283950617282</v>
      </c>
      <c r="Q2017" t="str">
        <f t="shared" si="188"/>
        <v>technology</v>
      </c>
      <c r="R201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5">
        <f t="shared" si="187"/>
        <v>192.38876826722338</v>
      </c>
      <c r="Q2018" t="str">
        <f t="shared" si="188"/>
        <v>technology</v>
      </c>
      <c r="R2018"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5">
        <f t="shared" si="187"/>
        <v>73.416901408450698</v>
      </c>
      <c r="Q2019" t="str">
        <f t="shared" si="188"/>
        <v>technology</v>
      </c>
      <c r="R2019"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5">
        <f t="shared" si="187"/>
        <v>147.68495555555555</v>
      </c>
      <c r="Q2020" t="str">
        <f t="shared" si="188"/>
        <v>technology</v>
      </c>
      <c r="R2020"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5">
        <f t="shared" si="187"/>
        <v>108.96848314606741</v>
      </c>
      <c r="Q2021" t="str">
        <f t="shared" si="188"/>
        <v>technology</v>
      </c>
      <c r="R2021"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5">
        <f t="shared" si="187"/>
        <v>23.647540983606557</v>
      </c>
      <c r="Q2022" t="str">
        <f t="shared" si="188"/>
        <v>technology</v>
      </c>
      <c r="R2022"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5">
        <f t="shared" si="187"/>
        <v>147.94736842105263</v>
      </c>
      <c r="Q2023" t="str">
        <f t="shared" si="188"/>
        <v>technology</v>
      </c>
      <c r="R2023"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5">
        <f t="shared" si="187"/>
        <v>385.03692307692307</v>
      </c>
      <c r="Q2024" t="str">
        <f t="shared" si="188"/>
        <v>technology</v>
      </c>
      <c r="R2024"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5">
        <f t="shared" si="187"/>
        <v>457.39093484419266</v>
      </c>
      <c r="Q2025" t="str">
        <f t="shared" si="188"/>
        <v>technology</v>
      </c>
      <c r="R2025"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5">
        <f t="shared" si="187"/>
        <v>222.99047619047619</v>
      </c>
      <c r="Q2026" t="str">
        <f t="shared" si="188"/>
        <v>technology</v>
      </c>
      <c r="R2026"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5">
        <f t="shared" si="187"/>
        <v>220.74074074074073</v>
      </c>
      <c r="Q2027" t="str">
        <f t="shared" si="188"/>
        <v>technology</v>
      </c>
      <c r="R202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5">
        <f t="shared" si="187"/>
        <v>73.503898678414089</v>
      </c>
      <c r="Q2028" t="str">
        <f t="shared" si="188"/>
        <v>technology</v>
      </c>
      <c r="R2028"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5">
        <f t="shared" si="187"/>
        <v>223.09647495361781</v>
      </c>
      <c r="Q2029" t="str">
        <f t="shared" si="188"/>
        <v>technology</v>
      </c>
      <c r="R2029"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5">
        <f t="shared" si="187"/>
        <v>47.911392405063289</v>
      </c>
      <c r="Q2030" t="str">
        <f t="shared" si="188"/>
        <v>technology</v>
      </c>
      <c r="R2030"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5">
        <f t="shared" si="187"/>
        <v>96.063829787234042</v>
      </c>
      <c r="Q2031" t="str">
        <f t="shared" si="188"/>
        <v>technology</v>
      </c>
      <c r="R2031"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5">
        <f t="shared" si="187"/>
        <v>118.6144</v>
      </c>
      <c r="Q2032" t="str">
        <f t="shared" si="188"/>
        <v>technology</v>
      </c>
      <c r="R2032"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5">
        <f t="shared" si="187"/>
        <v>118.45472440944881</v>
      </c>
      <c r="Q2033" t="str">
        <f t="shared" si="188"/>
        <v>technology</v>
      </c>
      <c r="R2033"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5">
        <f t="shared" si="187"/>
        <v>143.21468926553672</v>
      </c>
      <c r="Q2034" t="str">
        <f t="shared" si="188"/>
        <v>technology</v>
      </c>
      <c r="R2034"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5">
        <f t="shared" si="187"/>
        <v>282.71518987341773</v>
      </c>
      <c r="Q2035" t="str">
        <f t="shared" si="188"/>
        <v>technology</v>
      </c>
      <c r="R2035"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5">
        <f t="shared" si="187"/>
        <v>593.93620078740162</v>
      </c>
      <c r="Q2036" t="str">
        <f t="shared" si="188"/>
        <v>technology</v>
      </c>
      <c r="R2036"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5">
        <f t="shared" si="187"/>
        <v>262.15704968944101</v>
      </c>
      <c r="Q2037" t="str">
        <f t="shared" si="188"/>
        <v>technology</v>
      </c>
      <c r="R203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5">
        <f t="shared" si="187"/>
        <v>46.580778301886795</v>
      </c>
      <c r="Q2038" t="str">
        <f t="shared" si="188"/>
        <v>technology</v>
      </c>
      <c r="R2038"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5">
        <f t="shared" si="187"/>
        <v>70.041118881118877</v>
      </c>
      <c r="Q2039" t="str">
        <f t="shared" si="188"/>
        <v>technology</v>
      </c>
      <c r="R2039"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5">
        <f t="shared" si="187"/>
        <v>164.90686274509804</v>
      </c>
      <c r="Q2040" t="str">
        <f t="shared" si="188"/>
        <v>technology</v>
      </c>
      <c r="R2040"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5">
        <f t="shared" si="187"/>
        <v>449.26385224274406</v>
      </c>
      <c r="Q2041" t="str">
        <f t="shared" si="188"/>
        <v>technology</v>
      </c>
      <c r="R2041"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5">
        <f t="shared" si="187"/>
        <v>27.472841328413285</v>
      </c>
      <c r="Q2042" t="str">
        <f t="shared" si="188"/>
        <v>technology</v>
      </c>
      <c r="R2042"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5">
        <f t="shared" si="187"/>
        <v>143.97499999999999</v>
      </c>
      <c r="Q2043" t="str">
        <f t="shared" si="188"/>
        <v>technology</v>
      </c>
      <c r="R2043"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5">
        <f t="shared" si="187"/>
        <v>88.23571428571428</v>
      </c>
      <c r="Q2044" t="str">
        <f t="shared" si="188"/>
        <v>technology</v>
      </c>
      <c r="R2044"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5">
        <f t="shared" si="187"/>
        <v>36.326424870466319</v>
      </c>
      <c r="Q2045" t="str">
        <f t="shared" si="188"/>
        <v>technology</v>
      </c>
      <c r="R2045"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5">
        <f t="shared" si="187"/>
        <v>90.177777777777777</v>
      </c>
      <c r="Q2046" t="str">
        <f t="shared" si="188"/>
        <v>technology</v>
      </c>
      <c r="R2046"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5">
        <f t="shared" si="187"/>
        <v>152.62361216730039</v>
      </c>
      <c r="Q2047" t="str">
        <f t="shared" si="188"/>
        <v>technology</v>
      </c>
      <c r="R204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5">
        <f t="shared" si="187"/>
        <v>55.806451612903224</v>
      </c>
      <c r="Q2048" t="str">
        <f t="shared" si="188"/>
        <v>technology</v>
      </c>
      <c r="R2048"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5">
        <f t="shared" si="187"/>
        <v>227.85327313769753</v>
      </c>
      <c r="Q2049" t="str">
        <f t="shared" si="188"/>
        <v>technology</v>
      </c>
      <c r="R2049"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5">
        <f t="shared" si="187"/>
        <v>91.82989803350327</v>
      </c>
      <c r="Q2050" t="str">
        <f t="shared" si="188"/>
        <v>technology</v>
      </c>
      <c r="R2050"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5">
        <f t="shared" ref="P2051:P2114" si="193">E2051/L2051</f>
        <v>80.991037735849048</v>
      </c>
      <c r="Q2051" t="str">
        <f t="shared" ref="Q2051:Q2114" si="194">LEFT(N2051,FIND("/",N2051)-1)</f>
        <v>technology</v>
      </c>
      <c r="R2051" t="str">
        <f t="shared" ref="R2051:R2114" si="195">RIGHT(N2051,LEN(N2051)-SEARCH("/",N2051))</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5">
        <f t="shared" si="193"/>
        <v>278.39411764705881</v>
      </c>
      <c r="Q2052" t="str">
        <f t="shared" si="194"/>
        <v>technology</v>
      </c>
      <c r="R2052"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5">
        <f t="shared" si="193"/>
        <v>43.095041322314053</v>
      </c>
      <c r="Q2053" t="str">
        <f t="shared" si="194"/>
        <v>technology</v>
      </c>
      <c r="R2053"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5">
        <f t="shared" si="193"/>
        <v>326.29205175600737</v>
      </c>
      <c r="Q2054" t="str">
        <f t="shared" si="194"/>
        <v>technology</v>
      </c>
      <c r="R2054"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5">
        <f t="shared" si="193"/>
        <v>41.743801652892564</v>
      </c>
      <c r="Q2055" t="str">
        <f t="shared" si="194"/>
        <v>technology</v>
      </c>
      <c r="R2055"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5">
        <f t="shared" si="193"/>
        <v>64.020933977455712</v>
      </c>
      <c r="Q2056" t="str">
        <f t="shared" si="194"/>
        <v>technology</v>
      </c>
      <c r="R2056"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5">
        <f t="shared" si="193"/>
        <v>99.455445544554451</v>
      </c>
      <c r="Q2057" t="str">
        <f t="shared" si="194"/>
        <v>technology</v>
      </c>
      <c r="R205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5">
        <f t="shared" si="193"/>
        <v>138.49458483754512</v>
      </c>
      <c r="Q2058" t="str">
        <f t="shared" si="194"/>
        <v>technology</v>
      </c>
      <c r="R2058"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5">
        <f t="shared" si="193"/>
        <v>45.547792792792798</v>
      </c>
      <c r="Q2059" t="str">
        <f t="shared" si="194"/>
        <v>technology</v>
      </c>
      <c r="R2059"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5">
        <f t="shared" si="193"/>
        <v>10.507317073170732</v>
      </c>
      <c r="Q2060" t="str">
        <f t="shared" si="194"/>
        <v>technology</v>
      </c>
      <c r="R2060"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5">
        <f t="shared" si="193"/>
        <v>114.76533333333333</v>
      </c>
      <c r="Q2061" t="str">
        <f t="shared" si="194"/>
        <v>technology</v>
      </c>
      <c r="R2061"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5">
        <f t="shared" si="193"/>
        <v>35.997067448680355</v>
      </c>
      <c r="Q2062" t="str">
        <f t="shared" si="194"/>
        <v>technology</v>
      </c>
      <c r="R2062"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5">
        <f t="shared" si="193"/>
        <v>154.17142857142858</v>
      </c>
      <c r="Q2063" t="str">
        <f t="shared" si="194"/>
        <v>technology</v>
      </c>
      <c r="R2063"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5">
        <f t="shared" si="193"/>
        <v>566.38916256157631</v>
      </c>
      <c r="Q2064" t="str">
        <f t="shared" si="194"/>
        <v>technology</v>
      </c>
      <c r="R2064"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5">
        <f t="shared" si="193"/>
        <v>120.85714285714286</v>
      </c>
      <c r="Q2065" t="str">
        <f t="shared" si="194"/>
        <v>technology</v>
      </c>
      <c r="R2065"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5">
        <f t="shared" si="193"/>
        <v>86.163845492085343</v>
      </c>
      <c r="Q2066" t="str">
        <f t="shared" si="194"/>
        <v>technology</v>
      </c>
      <c r="R2066"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5">
        <f t="shared" si="193"/>
        <v>51.212114395886893</v>
      </c>
      <c r="Q2067" t="str">
        <f t="shared" si="194"/>
        <v>technology</v>
      </c>
      <c r="R206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5">
        <f t="shared" si="193"/>
        <v>67.261538461538464</v>
      </c>
      <c r="Q2068" t="str">
        <f t="shared" si="194"/>
        <v>technology</v>
      </c>
      <c r="R2068"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5">
        <f t="shared" si="193"/>
        <v>62.8</v>
      </c>
      <c r="Q2069" t="str">
        <f t="shared" si="194"/>
        <v>technology</v>
      </c>
      <c r="R2069"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5">
        <f t="shared" si="193"/>
        <v>346.13118421052633</v>
      </c>
      <c r="Q2070" t="str">
        <f t="shared" si="194"/>
        <v>technology</v>
      </c>
      <c r="R2070"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5">
        <f t="shared" si="193"/>
        <v>244.11912547528519</v>
      </c>
      <c r="Q2071" t="str">
        <f t="shared" si="194"/>
        <v>technology</v>
      </c>
      <c r="R2071"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5">
        <f t="shared" si="193"/>
        <v>259.25424836601309</v>
      </c>
      <c r="Q2072" t="str">
        <f t="shared" si="194"/>
        <v>technology</v>
      </c>
      <c r="R2072"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5">
        <f t="shared" si="193"/>
        <v>201.96402877697841</v>
      </c>
      <c r="Q2073" t="str">
        <f t="shared" si="194"/>
        <v>technology</v>
      </c>
      <c r="R2073"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5">
        <f t="shared" si="193"/>
        <v>226.20857142857142</v>
      </c>
      <c r="Q2074" t="str">
        <f t="shared" si="194"/>
        <v>technology</v>
      </c>
      <c r="R2074"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5">
        <f t="shared" si="193"/>
        <v>324.69</v>
      </c>
      <c r="Q2075" t="str">
        <f t="shared" si="194"/>
        <v>technology</v>
      </c>
      <c r="R2075"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5">
        <f t="shared" si="193"/>
        <v>205</v>
      </c>
      <c r="Q2076" t="str">
        <f t="shared" si="194"/>
        <v>technology</v>
      </c>
      <c r="R2076"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5">
        <f t="shared" si="193"/>
        <v>20.465926829268295</v>
      </c>
      <c r="Q2077" t="str">
        <f t="shared" si="194"/>
        <v>technology</v>
      </c>
      <c r="R207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5">
        <f t="shared" si="193"/>
        <v>116.35303146309367</v>
      </c>
      <c r="Q2078" t="str">
        <f t="shared" si="194"/>
        <v>technology</v>
      </c>
      <c r="R2078"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5">
        <f t="shared" si="193"/>
        <v>307.20212765957444</v>
      </c>
      <c r="Q2079" t="str">
        <f t="shared" si="194"/>
        <v>technology</v>
      </c>
      <c r="R2079"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5">
        <f t="shared" si="193"/>
        <v>546.6875</v>
      </c>
      <c r="Q2080" t="str">
        <f t="shared" si="194"/>
        <v>technology</v>
      </c>
      <c r="R2080"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5">
        <f t="shared" si="193"/>
        <v>47.474464579901152</v>
      </c>
      <c r="Q2081" t="str">
        <f t="shared" si="194"/>
        <v>technology</v>
      </c>
      <c r="R2081"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5">
        <f t="shared" si="193"/>
        <v>101.56</v>
      </c>
      <c r="Q2082" t="str">
        <f t="shared" si="194"/>
        <v>technology</v>
      </c>
      <c r="R2082"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5">
        <f t="shared" si="193"/>
        <v>72.909090909090907</v>
      </c>
      <c r="Q2083" t="str">
        <f t="shared" si="194"/>
        <v>music</v>
      </c>
      <c r="R2083"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5">
        <f t="shared" si="193"/>
        <v>43.710526315789473</v>
      </c>
      <c r="Q2084" t="str">
        <f t="shared" si="194"/>
        <v>music</v>
      </c>
      <c r="R2084"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5">
        <f t="shared" si="193"/>
        <v>34</v>
      </c>
      <c r="Q2085" t="str">
        <f t="shared" si="194"/>
        <v>music</v>
      </c>
      <c r="R2085"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5">
        <f t="shared" si="193"/>
        <v>70.652173913043484</v>
      </c>
      <c r="Q2086" t="str">
        <f t="shared" si="194"/>
        <v>music</v>
      </c>
      <c r="R2086"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5">
        <f t="shared" si="193"/>
        <v>89.301204819277103</v>
      </c>
      <c r="Q2087" t="str">
        <f t="shared" si="194"/>
        <v>music</v>
      </c>
      <c r="R208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5">
        <f t="shared" si="193"/>
        <v>115.08571428571429</v>
      </c>
      <c r="Q2088" t="str">
        <f t="shared" si="194"/>
        <v>music</v>
      </c>
      <c r="R2088"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5">
        <f t="shared" si="193"/>
        <v>62.12</v>
      </c>
      <c r="Q2089" t="str">
        <f t="shared" si="194"/>
        <v>music</v>
      </c>
      <c r="R2089"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5">
        <f t="shared" si="193"/>
        <v>46.204266666666669</v>
      </c>
      <c r="Q2090" t="str">
        <f t="shared" si="194"/>
        <v>music</v>
      </c>
      <c r="R2090"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5">
        <f t="shared" si="193"/>
        <v>48.54854838709678</v>
      </c>
      <c r="Q2091" t="str">
        <f t="shared" si="194"/>
        <v>music</v>
      </c>
      <c r="R2091"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5">
        <f t="shared" si="193"/>
        <v>57.520187499999999</v>
      </c>
      <c r="Q2092" t="str">
        <f t="shared" si="194"/>
        <v>music</v>
      </c>
      <c r="R2092"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5">
        <f t="shared" si="193"/>
        <v>88.147154471544724</v>
      </c>
      <c r="Q2093" t="str">
        <f t="shared" si="194"/>
        <v>music</v>
      </c>
      <c r="R2093"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5">
        <f t="shared" si="193"/>
        <v>110.49090909090908</v>
      </c>
      <c r="Q2094" t="str">
        <f t="shared" si="194"/>
        <v>music</v>
      </c>
      <c r="R2094"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5">
        <f t="shared" si="193"/>
        <v>66.826086956521735</v>
      </c>
      <c r="Q2095" t="str">
        <f t="shared" si="194"/>
        <v>music</v>
      </c>
      <c r="R2095"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5">
        <f t="shared" si="193"/>
        <v>58.597222222222221</v>
      </c>
      <c r="Q2096" t="str">
        <f t="shared" si="194"/>
        <v>music</v>
      </c>
      <c r="R2096"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5">
        <f t="shared" si="193"/>
        <v>113.63636363636364</v>
      </c>
      <c r="Q2097" t="str">
        <f t="shared" si="194"/>
        <v>music</v>
      </c>
      <c r="R209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5">
        <f t="shared" si="193"/>
        <v>43.571428571428569</v>
      </c>
      <c r="Q2098" t="str">
        <f t="shared" si="194"/>
        <v>music</v>
      </c>
      <c r="R2098"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5">
        <f t="shared" si="193"/>
        <v>78.94736842105263</v>
      </c>
      <c r="Q2099" t="str">
        <f t="shared" si="194"/>
        <v>music</v>
      </c>
      <c r="R2099"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5">
        <f t="shared" si="193"/>
        <v>188.125</v>
      </c>
      <c r="Q2100" t="str">
        <f t="shared" si="194"/>
        <v>music</v>
      </c>
      <c r="R2100"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5">
        <f t="shared" si="193"/>
        <v>63.031746031746032</v>
      </c>
      <c r="Q2101" t="str">
        <f t="shared" si="194"/>
        <v>music</v>
      </c>
      <c r="R2101"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5">
        <f t="shared" si="193"/>
        <v>30.37037037037037</v>
      </c>
      <c r="Q2102" t="str">
        <f t="shared" si="194"/>
        <v>music</v>
      </c>
      <c r="R2102"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5">
        <f t="shared" si="193"/>
        <v>51.477272727272727</v>
      </c>
      <c r="Q2103" t="str">
        <f t="shared" si="194"/>
        <v>music</v>
      </c>
      <c r="R2103"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5">
        <f t="shared" si="193"/>
        <v>35.789473684210527</v>
      </c>
      <c r="Q2104" t="str">
        <f t="shared" si="194"/>
        <v>music</v>
      </c>
      <c r="R2104"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5">
        <f t="shared" si="193"/>
        <v>98.817391304347822</v>
      </c>
      <c r="Q2105" t="str">
        <f t="shared" si="194"/>
        <v>music</v>
      </c>
      <c r="R2105"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5">
        <f t="shared" si="193"/>
        <v>28</v>
      </c>
      <c r="Q2106" t="str">
        <f t="shared" si="194"/>
        <v>music</v>
      </c>
      <c r="R2106"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5">
        <f t="shared" si="193"/>
        <v>51.313131313131315</v>
      </c>
      <c r="Q2107" t="str">
        <f t="shared" si="194"/>
        <v>music</v>
      </c>
      <c r="R210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5">
        <f t="shared" si="193"/>
        <v>53.522727272727273</v>
      </c>
      <c r="Q2108" t="str">
        <f t="shared" si="194"/>
        <v>music</v>
      </c>
      <c r="R2108"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5">
        <f t="shared" si="193"/>
        <v>37.149310344827583</v>
      </c>
      <c r="Q2109" t="str">
        <f t="shared" si="194"/>
        <v>music</v>
      </c>
      <c r="R2109"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5">
        <f t="shared" si="193"/>
        <v>89.895287958115176</v>
      </c>
      <c r="Q2110" t="str">
        <f t="shared" si="194"/>
        <v>music</v>
      </c>
      <c r="R2110"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5">
        <f t="shared" si="193"/>
        <v>106.52500000000001</v>
      </c>
      <c r="Q2111" t="str">
        <f t="shared" si="194"/>
        <v>music</v>
      </c>
      <c r="R2111"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5">
        <f t="shared" si="193"/>
        <v>52.815789473684212</v>
      </c>
      <c r="Q2112" t="str">
        <f t="shared" si="194"/>
        <v>music</v>
      </c>
      <c r="R2112"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5">
        <f t="shared" si="193"/>
        <v>54.615384615384613</v>
      </c>
      <c r="Q2113" t="str">
        <f t="shared" si="194"/>
        <v>music</v>
      </c>
      <c r="R2113"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5">
        <f t="shared" si="193"/>
        <v>27.272727272727273</v>
      </c>
      <c r="Q2114" t="str">
        <f t="shared" si="194"/>
        <v>music</v>
      </c>
      <c r="R2114"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5">
        <f t="shared" ref="P2115:P2178" si="199">E2115/L2115</f>
        <v>68.598130841121488</v>
      </c>
      <c r="Q2115" t="str">
        <f t="shared" ref="Q2115:Q2178" si="200">LEFT(N2115,FIND("/",N2115)-1)</f>
        <v>music</v>
      </c>
      <c r="R2115" t="str">
        <f t="shared" ref="R2115:R2178" si="201">RIGHT(N2115,LEN(N2115)-SEARCH("/",N2115))</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5">
        <f t="shared" si="199"/>
        <v>35.612244897959187</v>
      </c>
      <c r="Q2116" t="str">
        <f t="shared" si="200"/>
        <v>music</v>
      </c>
      <c r="R2116"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5">
        <f t="shared" si="199"/>
        <v>94.027777777777771</v>
      </c>
      <c r="Q2117" t="str">
        <f t="shared" si="200"/>
        <v>music</v>
      </c>
      <c r="R211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5">
        <f t="shared" si="199"/>
        <v>526.45652173913038</v>
      </c>
      <c r="Q2118" t="str">
        <f t="shared" si="200"/>
        <v>music</v>
      </c>
      <c r="R2118"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5">
        <f t="shared" si="199"/>
        <v>50.657142857142858</v>
      </c>
      <c r="Q2119" t="str">
        <f t="shared" si="200"/>
        <v>music</v>
      </c>
      <c r="R2119"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5">
        <f t="shared" si="199"/>
        <v>79.182941176470578</v>
      </c>
      <c r="Q2120" t="str">
        <f t="shared" si="200"/>
        <v>music</v>
      </c>
      <c r="R2120"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5">
        <f t="shared" si="199"/>
        <v>91.590909090909093</v>
      </c>
      <c r="Q2121" t="str">
        <f t="shared" si="200"/>
        <v>music</v>
      </c>
      <c r="R2121"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5">
        <f t="shared" si="199"/>
        <v>116.96275362318841</v>
      </c>
      <c r="Q2122" t="str">
        <f t="shared" si="200"/>
        <v>music</v>
      </c>
      <c r="R2122"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5">
        <f t="shared" si="199"/>
        <v>28.4</v>
      </c>
      <c r="Q2123" t="str">
        <f t="shared" si="200"/>
        <v>games</v>
      </c>
      <c r="R2123"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5">
        <f t="shared" si="199"/>
        <v>103.33333333333333</v>
      </c>
      <c r="Q2124" t="str">
        <f t="shared" si="200"/>
        <v>games</v>
      </c>
      <c r="R2124"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5">
        <f t="shared" si="199"/>
        <v>10</v>
      </c>
      <c r="Q2125" t="str">
        <f t="shared" si="200"/>
        <v>games</v>
      </c>
      <c r="R2125"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5">
        <f t="shared" si="199"/>
        <v>23</v>
      </c>
      <c r="Q2126" t="str">
        <f t="shared" si="200"/>
        <v>games</v>
      </c>
      <c r="R2126"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5">
        <f t="shared" si="199"/>
        <v>31.555555555555557</v>
      </c>
      <c r="Q2127" t="str">
        <f t="shared" si="200"/>
        <v>games</v>
      </c>
      <c r="R212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5">
        <f t="shared" si="199"/>
        <v>5</v>
      </c>
      <c r="Q2128" t="str">
        <f t="shared" si="200"/>
        <v>games</v>
      </c>
      <c r="R2128"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5">
        <f t="shared" si="199"/>
        <v>34.220338983050844</v>
      </c>
      <c r="Q2129" t="str">
        <f t="shared" si="200"/>
        <v>games</v>
      </c>
      <c r="R2129"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5">
        <f t="shared" si="199"/>
        <v>25</v>
      </c>
      <c r="Q2130" t="str">
        <f t="shared" si="200"/>
        <v>games</v>
      </c>
      <c r="R2130"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5">
        <f t="shared" si="199"/>
        <v>19.666666666666668</v>
      </c>
      <c r="Q2131" t="str">
        <f t="shared" si="200"/>
        <v>games</v>
      </c>
      <c r="R2131"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5">
        <f t="shared" si="199"/>
        <v>21.25</v>
      </c>
      <c r="Q2132" t="str">
        <f t="shared" si="200"/>
        <v>games</v>
      </c>
      <c r="R2132"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5">
        <f t="shared" si="199"/>
        <v>8.3333333333333339</v>
      </c>
      <c r="Q2133" t="str">
        <f t="shared" si="200"/>
        <v>games</v>
      </c>
      <c r="R2133"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5">
        <f t="shared" si="199"/>
        <v>21.34333333333333</v>
      </c>
      <c r="Q2134" t="str">
        <f t="shared" si="200"/>
        <v>games</v>
      </c>
      <c r="R2134"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5">
        <f t="shared" si="199"/>
        <v>5.333333333333333</v>
      </c>
      <c r="Q2135" t="str">
        <f t="shared" si="200"/>
        <v>games</v>
      </c>
      <c r="R2135"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5">
        <f t="shared" si="199"/>
        <v>34.666666666666664</v>
      </c>
      <c r="Q2136" t="str">
        <f t="shared" si="200"/>
        <v>games</v>
      </c>
      <c r="R2136"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5">
        <f t="shared" si="199"/>
        <v>21.727272727272727</v>
      </c>
      <c r="Q2137" t="str">
        <f t="shared" si="200"/>
        <v>games</v>
      </c>
      <c r="R213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5">
        <f t="shared" si="199"/>
        <v>11.922499999999999</v>
      </c>
      <c r="Q2138" t="str">
        <f t="shared" si="200"/>
        <v>games</v>
      </c>
      <c r="R2138"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5">
        <f t="shared" si="199"/>
        <v>26.59737827715356</v>
      </c>
      <c r="Q2139" t="str">
        <f t="shared" si="200"/>
        <v>games</v>
      </c>
      <c r="R2139"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5">
        <f t="shared" si="199"/>
        <v>10.666666666666666</v>
      </c>
      <c r="Q2140" t="str">
        <f t="shared" si="200"/>
        <v>games</v>
      </c>
      <c r="R2140"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5">
        <f t="shared" si="199"/>
        <v>29.035714285714285</v>
      </c>
      <c r="Q2141" t="str">
        <f t="shared" si="200"/>
        <v>games</v>
      </c>
      <c r="R2141"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5">
        <f t="shared" si="199"/>
        <v>50.909090909090907</v>
      </c>
      <c r="Q2142" t="str">
        <f t="shared" si="200"/>
        <v>games</v>
      </c>
      <c r="R2142"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5" t="e">
        <f t="shared" si="199"/>
        <v>#DIV/0!</v>
      </c>
      <c r="Q2143" t="str">
        <f t="shared" si="200"/>
        <v>games</v>
      </c>
      <c r="R2143"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5">
        <f t="shared" si="199"/>
        <v>50.083333333333336</v>
      </c>
      <c r="Q2144" t="str">
        <f t="shared" si="200"/>
        <v>games</v>
      </c>
      <c r="R2144"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5">
        <f t="shared" si="199"/>
        <v>45</v>
      </c>
      <c r="Q2145" t="str">
        <f t="shared" si="200"/>
        <v>games</v>
      </c>
      <c r="R2145"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5">
        <f t="shared" si="199"/>
        <v>25.291666666666668</v>
      </c>
      <c r="Q2146" t="str">
        <f t="shared" si="200"/>
        <v>games</v>
      </c>
      <c r="R2146"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5">
        <f t="shared" si="199"/>
        <v>51.292134831460672</v>
      </c>
      <c r="Q2147" t="str">
        <f t="shared" si="200"/>
        <v>games</v>
      </c>
      <c r="R214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5">
        <f t="shared" si="199"/>
        <v>1</v>
      </c>
      <c r="Q2148" t="str">
        <f t="shared" si="200"/>
        <v>games</v>
      </c>
      <c r="R2148"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5">
        <f t="shared" si="199"/>
        <v>49.381818181818183</v>
      </c>
      <c r="Q2149" t="str">
        <f t="shared" si="200"/>
        <v>games</v>
      </c>
      <c r="R2149"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5">
        <f t="shared" si="199"/>
        <v>1</v>
      </c>
      <c r="Q2150" t="str">
        <f t="shared" si="200"/>
        <v>games</v>
      </c>
      <c r="R2150"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5" t="e">
        <f t="shared" si="199"/>
        <v>#DIV/0!</v>
      </c>
      <c r="Q2151" t="str">
        <f t="shared" si="200"/>
        <v>games</v>
      </c>
      <c r="R2151"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5">
        <f t="shared" si="199"/>
        <v>101.25</v>
      </c>
      <c r="Q2152" t="str">
        <f t="shared" si="200"/>
        <v>games</v>
      </c>
      <c r="R2152"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5">
        <f t="shared" si="199"/>
        <v>19.666666666666668</v>
      </c>
      <c r="Q2153" t="str">
        <f t="shared" si="200"/>
        <v>games</v>
      </c>
      <c r="R2153"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5">
        <f t="shared" si="199"/>
        <v>12.5</v>
      </c>
      <c r="Q2154" t="str">
        <f t="shared" si="200"/>
        <v>games</v>
      </c>
      <c r="R2154"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5">
        <f t="shared" si="199"/>
        <v>8.5</v>
      </c>
      <c r="Q2155" t="str">
        <f t="shared" si="200"/>
        <v>games</v>
      </c>
      <c r="R2155"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5">
        <f t="shared" si="199"/>
        <v>1</v>
      </c>
      <c r="Q2156" t="str">
        <f t="shared" si="200"/>
        <v>games</v>
      </c>
      <c r="R2156"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5">
        <f t="shared" si="199"/>
        <v>23</v>
      </c>
      <c r="Q2157" t="str">
        <f t="shared" si="200"/>
        <v>games</v>
      </c>
      <c r="R215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5">
        <f t="shared" si="199"/>
        <v>17.987951807228917</v>
      </c>
      <c r="Q2158" t="str">
        <f t="shared" si="200"/>
        <v>games</v>
      </c>
      <c r="R2158"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5">
        <f t="shared" si="199"/>
        <v>370.94736842105266</v>
      </c>
      <c r="Q2159" t="str">
        <f t="shared" si="200"/>
        <v>games</v>
      </c>
      <c r="R2159"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5">
        <f t="shared" si="199"/>
        <v>63.569485530546629</v>
      </c>
      <c r="Q2160" t="str">
        <f t="shared" si="200"/>
        <v>games</v>
      </c>
      <c r="R2160"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5">
        <f t="shared" si="199"/>
        <v>13</v>
      </c>
      <c r="Q2161" t="str">
        <f t="shared" si="200"/>
        <v>games</v>
      </c>
      <c r="R2161"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5">
        <f t="shared" si="199"/>
        <v>5.3125</v>
      </c>
      <c r="Q2162" t="str">
        <f t="shared" si="200"/>
        <v>games</v>
      </c>
      <c r="R2162"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5">
        <f t="shared" si="199"/>
        <v>35.615384615384613</v>
      </c>
      <c r="Q2163" t="str">
        <f t="shared" si="200"/>
        <v>music</v>
      </c>
      <c r="R2163"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5">
        <f t="shared" si="199"/>
        <v>87.103448275862064</v>
      </c>
      <c r="Q2164" t="str">
        <f t="shared" si="200"/>
        <v>music</v>
      </c>
      <c r="R2164"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5">
        <f t="shared" si="199"/>
        <v>75.11363636363636</v>
      </c>
      <c r="Q2165" t="str">
        <f t="shared" si="200"/>
        <v>music</v>
      </c>
      <c r="R2165"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5">
        <f t="shared" si="199"/>
        <v>68.01204819277109</v>
      </c>
      <c r="Q2166" t="str">
        <f t="shared" si="200"/>
        <v>music</v>
      </c>
      <c r="R2166"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5">
        <f t="shared" si="199"/>
        <v>29.623931623931625</v>
      </c>
      <c r="Q2167" t="str">
        <f t="shared" si="200"/>
        <v>music</v>
      </c>
      <c r="R216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5">
        <f t="shared" si="199"/>
        <v>91.625</v>
      </c>
      <c r="Q2168" t="str">
        <f t="shared" si="200"/>
        <v>music</v>
      </c>
      <c r="R2168"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5">
        <f t="shared" si="199"/>
        <v>22.5</v>
      </c>
      <c r="Q2169" t="str">
        <f t="shared" si="200"/>
        <v>music</v>
      </c>
      <c r="R2169"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5">
        <f t="shared" si="199"/>
        <v>64.366735294117646</v>
      </c>
      <c r="Q2170" t="str">
        <f t="shared" si="200"/>
        <v>music</v>
      </c>
      <c r="R2170"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5">
        <f t="shared" si="199"/>
        <v>21.857142857142858</v>
      </c>
      <c r="Q2171" t="str">
        <f t="shared" si="200"/>
        <v>music</v>
      </c>
      <c r="R2171"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5">
        <f t="shared" si="199"/>
        <v>33.315789473684212</v>
      </c>
      <c r="Q2172" t="str">
        <f t="shared" si="200"/>
        <v>music</v>
      </c>
      <c r="R2172"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5">
        <f t="shared" si="199"/>
        <v>90.276595744680847</v>
      </c>
      <c r="Q2173" t="str">
        <f t="shared" si="200"/>
        <v>music</v>
      </c>
      <c r="R2173"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5">
        <f t="shared" si="199"/>
        <v>76.92307692307692</v>
      </c>
      <c r="Q2174" t="str">
        <f t="shared" si="200"/>
        <v>music</v>
      </c>
      <c r="R2174"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5">
        <f t="shared" si="199"/>
        <v>59.233333333333334</v>
      </c>
      <c r="Q2175" t="str">
        <f t="shared" si="200"/>
        <v>music</v>
      </c>
      <c r="R2175"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5">
        <f t="shared" si="199"/>
        <v>65.38095238095238</v>
      </c>
      <c r="Q2176" t="str">
        <f t="shared" si="200"/>
        <v>music</v>
      </c>
      <c r="R2176"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5">
        <f t="shared" si="199"/>
        <v>67.307692307692307</v>
      </c>
      <c r="Q2177" t="str">
        <f t="shared" si="200"/>
        <v>music</v>
      </c>
      <c r="R217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5">
        <f t="shared" si="199"/>
        <v>88.74647887323944</v>
      </c>
      <c r="Q2178" t="str">
        <f t="shared" si="200"/>
        <v>music</v>
      </c>
      <c r="R2178"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5">
        <f t="shared" ref="P2179:P2242" si="205">E2179/L2179</f>
        <v>65.868421052631575</v>
      </c>
      <c r="Q2179" t="str">
        <f t="shared" ref="Q2179:Q2242" si="206">LEFT(N2179,FIND("/",N2179)-1)</f>
        <v>music</v>
      </c>
      <c r="R2179" t="str">
        <f t="shared" ref="R2179:R2242" si="207">RIGHT(N2179,LEN(N2179)-SEARCH("/",N2179))</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5">
        <f t="shared" si="205"/>
        <v>40.349243306169967</v>
      </c>
      <c r="Q2180" t="str">
        <f t="shared" si="206"/>
        <v>music</v>
      </c>
      <c r="R2180"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5">
        <f t="shared" si="205"/>
        <v>76.857142857142861</v>
      </c>
      <c r="Q2181" t="str">
        <f t="shared" si="206"/>
        <v>music</v>
      </c>
      <c r="R2181"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5">
        <f t="shared" si="205"/>
        <v>68.707820512820518</v>
      </c>
      <c r="Q2182" t="str">
        <f t="shared" si="206"/>
        <v>music</v>
      </c>
      <c r="R2182"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5">
        <f t="shared" si="205"/>
        <v>57.773584905660378</v>
      </c>
      <c r="Q2183" t="str">
        <f t="shared" si="206"/>
        <v>games</v>
      </c>
      <c r="R2183"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5">
        <f t="shared" si="205"/>
        <v>44.171348314606739</v>
      </c>
      <c r="Q2184" t="str">
        <f t="shared" si="206"/>
        <v>games</v>
      </c>
      <c r="R2184"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5">
        <f t="shared" si="205"/>
        <v>31.566308243727597</v>
      </c>
      <c r="Q2185" t="str">
        <f t="shared" si="206"/>
        <v>games</v>
      </c>
      <c r="R2185"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5">
        <f t="shared" si="205"/>
        <v>107.04511278195488</v>
      </c>
      <c r="Q2186" t="str">
        <f t="shared" si="206"/>
        <v>games</v>
      </c>
      <c r="R2186"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5">
        <f t="shared" si="205"/>
        <v>149.03451043338683</v>
      </c>
      <c r="Q2187" t="str">
        <f t="shared" si="206"/>
        <v>games</v>
      </c>
      <c r="R218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5">
        <f t="shared" si="205"/>
        <v>55.956632653061227</v>
      </c>
      <c r="Q2188" t="str">
        <f t="shared" si="206"/>
        <v>games</v>
      </c>
      <c r="R2188"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5">
        <f t="shared" si="205"/>
        <v>56.970381807973048</v>
      </c>
      <c r="Q2189" t="str">
        <f t="shared" si="206"/>
        <v>games</v>
      </c>
      <c r="R2189"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5">
        <f t="shared" si="205"/>
        <v>44.056420233463037</v>
      </c>
      <c r="Q2190" t="str">
        <f t="shared" si="206"/>
        <v>games</v>
      </c>
      <c r="R2190"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5">
        <f t="shared" si="205"/>
        <v>68.625</v>
      </c>
      <c r="Q2191" t="str">
        <f t="shared" si="206"/>
        <v>games</v>
      </c>
      <c r="R2191"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5">
        <f t="shared" si="205"/>
        <v>65.318435754189949</v>
      </c>
      <c r="Q2192" t="str">
        <f t="shared" si="206"/>
        <v>games</v>
      </c>
      <c r="R2192"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5">
        <f t="shared" si="205"/>
        <v>35.92</v>
      </c>
      <c r="Q2193" t="str">
        <f t="shared" si="206"/>
        <v>games</v>
      </c>
      <c r="R2193"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5">
        <f t="shared" si="205"/>
        <v>40.070667078443485</v>
      </c>
      <c r="Q2194" t="str">
        <f t="shared" si="206"/>
        <v>games</v>
      </c>
      <c r="R2194"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5">
        <f t="shared" si="205"/>
        <v>75.647714604236342</v>
      </c>
      <c r="Q2195" t="str">
        <f t="shared" si="206"/>
        <v>games</v>
      </c>
      <c r="R2195"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5">
        <f t="shared" si="205"/>
        <v>61.203872437357631</v>
      </c>
      <c r="Q2196" t="str">
        <f t="shared" si="206"/>
        <v>games</v>
      </c>
      <c r="R2196"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5">
        <f t="shared" si="205"/>
        <v>48.130434782608695</v>
      </c>
      <c r="Q2197" t="str">
        <f t="shared" si="206"/>
        <v>games</v>
      </c>
      <c r="R219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5">
        <f t="shared" si="205"/>
        <v>68.106837606837601</v>
      </c>
      <c r="Q2198" t="str">
        <f t="shared" si="206"/>
        <v>games</v>
      </c>
      <c r="R2198"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5">
        <f t="shared" si="205"/>
        <v>65.891300230946882</v>
      </c>
      <c r="Q2199" t="str">
        <f t="shared" si="206"/>
        <v>games</v>
      </c>
      <c r="R2199"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5">
        <f t="shared" si="205"/>
        <v>81.654377880184327</v>
      </c>
      <c r="Q2200" t="str">
        <f t="shared" si="206"/>
        <v>games</v>
      </c>
      <c r="R2200"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5">
        <f t="shared" si="205"/>
        <v>52.701195219123505</v>
      </c>
      <c r="Q2201" t="str">
        <f t="shared" si="206"/>
        <v>games</v>
      </c>
      <c r="R2201"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5">
        <f t="shared" si="205"/>
        <v>41.228136882129277</v>
      </c>
      <c r="Q2202" t="str">
        <f t="shared" si="206"/>
        <v>games</v>
      </c>
      <c r="R2202"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5">
        <f t="shared" si="205"/>
        <v>15.035357142857142</v>
      </c>
      <c r="Q2203" t="str">
        <f t="shared" si="206"/>
        <v>music</v>
      </c>
      <c r="R2203"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5">
        <f t="shared" si="205"/>
        <v>39.066920943134534</v>
      </c>
      <c r="Q2204" t="str">
        <f t="shared" si="206"/>
        <v>music</v>
      </c>
      <c r="R2204"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5">
        <f t="shared" si="205"/>
        <v>43.82</v>
      </c>
      <c r="Q2205" t="str">
        <f t="shared" si="206"/>
        <v>music</v>
      </c>
      <c r="R2205"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5">
        <f t="shared" si="205"/>
        <v>27.301369863013697</v>
      </c>
      <c r="Q2206" t="str">
        <f t="shared" si="206"/>
        <v>music</v>
      </c>
      <c r="R2206"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5">
        <f t="shared" si="205"/>
        <v>42.222222222222221</v>
      </c>
      <c r="Q2207" t="str">
        <f t="shared" si="206"/>
        <v>music</v>
      </c>
      <c r="R220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5">
        <f t="shared" si="205"/>
        <v>33.235294117647058</v>
      </c>
      <c r="Q2208" t="str">
        <f t="shared" si="206"/>
        <v>music</v>
      </c>
      <c r="R2208"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5">
        <f t="shared" si="205"/>
        <v>285.71428571428572</v>
      </c>
      <c r="Q2209" t="str">
        <f t="shared" si="206"/>
        <v>music</v>
      </c>
      <c r="R2209"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5">
        <f t="shared" si="205"/>
        <v>42.333333333333336</v>
      </c>
      <c r="Q2210" t="str">
        <f t="shared" si="206"/>
        <v>music</v>
      </c>
      <c r="R2210"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5">
        <f t="shared" si="205"/>
        <v>50.266666666666666</v>
      </c>
      <c r="Q2211" t="str">
        <f t="shared" si="206"/>
        <v>music</v>
      </c>
      <c r="R2211"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5">
        <f t="shared" si="205"/>
        <v>61.902777777777779</v>
      </c>
      <c r="Q2212" t="str">
        <f t="shared" si="206"/>
        <v>music</v>
      </c>
      <c r="R2212"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5">
        <f t="shared" si="205"/>
        <v>40.75</v>
      </c>
      <c r="Q2213" t="str">
        <f t="shared" si="206"/>
        <v>music</v>
      </c>
      <c r="R2213"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5">
        <f t="shared" si="205"/>
        <v>55.796747967479675</v>
      </c>
      <c r="Q2214" t="str">
        <f t="shared" si="206"/>
        <v>music</v>
      </c>
      <c r="R2214"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5">
        <f t="shared" si="205"/>
        <v>10</v>
      </c>
      <c r="Q2215" t="str">
        <f t="shared" si="206"/>
        <v>music</v>
      </c>
      <c r="R2215"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5">
        <f t="shared" si="205"/>
        <v>73.125416666666666</v>
      </c>
      <c r="Q2216" t="str">
        <f t="shared" si="206"/>
        <v>music</v>
      </c>
      <c r="R2216"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5">
        <f t="shared" si="205"/>
        <v>26.060606060606062</v>
      </c>
      <c r="Q2217" t="str">
        <f t="shared" si="206"/>
        <v>music</v>
      </c>
      <c r="R221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5">
        <f t="shared" si="205"/>
        <v>22.642857142857142</v>
      </c>
      <c r="Q2218" t="str">
        <f t="shared" si="206"/>
        <v>music</v>
      </c>
      <c r="R2218"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5">
        <f t="shared" si="205"/>
        <v>47.222222222222221</v>
      </c>
      <c r="Q2219" t="str">
        <f t="shared" si="206"/>
        <v>music</v>
      </c>
      <c r="R2219"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5">
        <f t="shared" si="205"/>
        <v>32.324473684210524</v>
      </c>
      <c r="Q2220" t="str">
        <f t="shared" si="206"/>
        <v>music</v>
      </c>
      <c r="R2220"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5">
        <f t="shared" si="205"/>
        <v>53.421052631578945</v>
      </c>
      <c r="Q2221" t="str">
        <f t="shared" si="206"/>
        <v>music</v>
      </c>
      <c r="R2221"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5">
        <f t="shared" si="205"/>
        <v>51.304347826086953</v>
      </c>
      <c r="Q2222" t="str">
        <f t="shared" si="206"/>
        <v>music</v>
      </c>
      <c r="R2222"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5">
        <f t="shared" si="205"/>
        <v>37.197247706422019</v>
      </c>
      <c r="Q2223" t="str">
        <f t="shared" si="206"/>
        <v>games</v>
      </c>
      <c r="R2223"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5">
        <f t="shared" si="205"/>
        <v>27.1</v>
      </c>
      <c r="Q2224" t="str">
        <f t="shared" si="206"/>
        <v>games</v>
      </c>
      <c r="R2224"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5">
        <f t="shared" si="205"/>
        <v>206.31</v>
      </c>
      <c r="Q2225" t="str">
        <f t="shared" si="206"/>
        <v>games</v>
      </c>
      <c r="R2225"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5">
        <f t="shared" si="205"/>
        <v>82.145270270270274</v>
      </c>
      <c r="Q2226" t="str">
        <f t="shared" si="206"/>
        <v>games</v>
      </c>
      <c r="R2226"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5">
        <f t="shared" si="205"/>
        <v>164.79651993355483</v>
      </c>
      <c r="Q2227" t="str">
        <f t="shared" si="206"/>
        <v>games</v>
      </c>
      <c r="R222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5">
        <f t="shared" si="205"/>
        <v>60.820280373831778</v>
      </c>
      <c r="Q2228" t="str">
        <f t="shared" si="206"/>
        <v>games</v>
      </c>
      <c r="R2228"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5">
        <f t="shared" si="205"/>
        <v>67.970099667774093</v>
      </c>
      <c r="Q2229" t="str">
        <f t="shared" si="206"/>
        <v>games</v>
      </c>
      <c r="R2229"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5">
        <f t="shared" si="205"/>
        <v>81.561805555555551</v>
      </c>
      <c r="Q2230" t="str">
        <f t="shared" si="206"/>
        <v>games</v>
      </c>
      <c r="R2230"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5">
        <f t="shared" si="205"/>
        <v>25.42547309833024</v>
      </c>
      <c r="Q2231" t="str">
        <f t="shared" si="206"/>
        <v>games</v>
      </c>
      <c r="R2231"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5">
        <f t="shared" si="205"/>
        <v>21.497991967871485</v>
      </c>
      <c r="Q2232" t="str">
        <f t="shared" si="206"/>
        <v>games</v>
      </c>
      <c r="R2232"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5">
        <f t="shared" si="205"/>
        <v>27.226630727762803</v>
      </c>
      <c r="Q2233" t="str">
        <f t="shared" si="206"/>
        <v>games</v>
      </c>
      <c r="R2233"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5">
        <f t="shared" si="205"/>
        <v>25.091093117408906</v>
      </c>
      <c r="Q2234" t="str">
        <f t="shared" si="206"/>
        <v>games</v>
      </c>
      <c r="R2234"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5">
        <f t="shared" si="205"/>
        <v>21.230179028132991</v>
      </c>
      <c r="Q2235" t="str">
        <f t="shared" si="206"/>
        <v>games</v>
      </c>
      <c r="R2235"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5">
        <f t="shared" si="205"/>
        <v>41.607142857142854</v>
      </c>
      <c r="Q2236" t="str">
        <f t="shared" si="206"/>
        <v>games</v>
      </c>
      <c r="R2236"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5">
        <f t="shared" si="205"/>
        <v>135.58503401360545</v>
      </c>
      <c r="Q2237" t="str">
        <f t="shared" si="206"/>
        <v>games</v>
      </c>
      <c r="R223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5">
        <f t="shared" si="205"/>
        <v>22.116176470588236</v>
      </c>
      <c r="Q2238" t="str">
        <f t="shared" si="206"/>
        <v>games</v>
      </c>
      <c r="R2238"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5">
        <f t="shared" si="205"/>
        <v>64.625635808748726</v>
      </c>
      <c r="Q2239" t="str">
        <f t="shared" si="206"/>
        <v>games</v>
      </c>
      <c r="R2239"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5">
        <f t="shared" si="205"/>
        <v>69.569620253164558</v>
      </c>
      <c r="Q2240" t="str">
        <f t="shared" si="206"/>
        <v>games</v>
      </c>
      <c r="R2240"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5">
        <f t="shared" si="205"/>
        <v>75.133028169014082</v>
      </c>
      <c r="Q2241" t="str">
        <f t="shared" si="206"/>
        <v>games</v>
      </c>
      <c r="R2241"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5">
        <f t="shared" si="205"/>
        <v>140.97916666666666</v>
      </c>
      <c r="Q2242" t="str">
        <f t="shared" si="206"/>
        <v>games</v>
      </c>
      <c r="R2242"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5">
        <f t="shared" ref="P2243:P2306" si="211">E2243/L2243</f>
        <v>49.472392638036808</v>
      </c>
      <c r="Q2243" t="str">
        <f t="shared" ref="Q2243:Q2306" si="212">LEFT(N2243,FIND("/",N2243)-1)</f>
        <v>games</v>
      </c>
      <c r="R2243" t="str">
        <f t="shared" ref="R2243:R2306" si="213">RIGHT(N2243,LEN(N2243)-SEARCH("/",N2243))</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5">
        <f t="shared" si="211"/>
        <v>53.865251485148519</v>
      </c>
      <c r="Q2244" t="str">
        <f t="shared" si="212"/>
        <v>games</v>
      </c>
      <c r="R2244"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5">
        <f t="shared" si="211"/>
        <v>4.5712530712530715</v>
      </c>
      <c r="Q2245" t="str">
        <f t="shared" si="212"/>
        <v>games</v>
      </c>
      <c r="R2245"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5">
        <f t="shared" si="211"/>
        <v>65.00344827586207</v>
      </c>
      <c r="Q2246" t="str">
        <f t="shared" si="212"/>
        <v>games</v>
      </c>
      <c r="R2246"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5">
        <f t="shared" si="211"/>
        <v>53.475252525252522</v>
      </c>
      <c r="Q2247" t="str">
        <f t="shared" si="212"/>
        <v>games</v>
      </c>
      <c r="R224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5">
        <f t="shared" si="211"/>
        <v>43.912280701754383</v>
      </c>
      <c r="Q2248" t="str">
        <f t="shared" si="212"/>
        <v>games</v>
      </c>
      <c r="R2248"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5">
        <f t="shared" si="211"/>
        <v>50.852631578947367</v>
      </c>
      <c r="Q2249" t="str">
        <f t="shared" si="212"/>
        <v>games</v>
      </c>
      <c r="R2249"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5">
        <f t="shared" si="211"/>
        <v>58.6328125</v>
      </c>
      <c r="Q2250" t="str">
        <f t="shared" si="212"/>
        <v>games</v>
      </c>
      <c r="R2250"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5">
        <f t="shared" si="211"/>
        <v>32.81666666666667</v>
      </c>
      <c r="Q2251" t="str">
        <f t="shared" si="212"/>
        <v>games</v>
      </c>
      <c r="R2251"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5">
        <f t="shared" si="211"/>
        <v>426.93169877408059</v>
      </c>
      <c r="Q2252" t="str">
        <f t="shared" si="212"/>
        <v>games</v>
      </c>
      <c r="R2252"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5">
        <f t="shared" si="211"/>
        <v>23.808729166666669</v>
      </c>
      <c r="Q2253" t="str">
        <f t="shared" si="212"/>
        <v>games</v>
      </c>
      <c r="R2253"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5">
        <f t="shared" si="211"/>
        <v>98.413654618473899</v>
      </c>
      <c r="Q2254" t="str">
        <f t="shared" si="212"/>
        <v>games</v>
      </c>
      <c r="R2254"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5">
        <f t="shared" si="211"/>
        <v>107.32142857142857</v>
      </c>
      <c r="Q2255" t="str">
        <f t="shared" si="212"/>
        <v>games</v>
      </c>
      <c r="R2255"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5">
        <f t="shared" si="211"/>
        <v>11.67005076142132</v>
      </c>
      <c r="Q2256" t="str">
        <f t="shared" si="212"/>
        <v>games</v>
      </c>
      <c r="R2256"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5">
        <f t="shared" si="211"/>
        <v>41.782287822878232</v>
      </c>
      <c r="Q2257" t="str">
        <f t="shared" si="212"/>
        <v>games</v>
      </c>
      <c r="R225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5">
        <f t="shared" si="211"/>
        <v>21.38</v>
      </c>
      <c r="Q2258" t="str">
        <f t="shared" si="212"/>
        <v>games</v>
      </c>
      <c r="R2258"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5">
        <f t="shared" si="211"/>
        <v>94.103550295857985</v>
      </c>
      <c r="Q2259" t="str">
        <f t="shared" si="212"/>
        <v>games</v>
      </c>
      <c r="R2259"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5">
        <f t="shared" si="211"/>
        <v>15.721951219512196</v>
      </c>
      <c r="Q2260" t="str">
        <f t="shared" si="212"/>
        <v>games</v>
      </c>
      <c r="R2260"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5">
        <f t="shared" si="211"/>
        <v>90.635922330097088</v>
      </c>
      <c r="Q2261" t="str">
        <f t="shared" si="212"/>
        <v>games</v>
      </c>
      <c r="R2261"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5">
        <f t="shared" si="211"/>
        <v>97.297619047619051</v>
      </c>
      <c r="Q2262" t="str">
        <f t="shared" si="212"/>
        <v>games</v>
      </c>
      <c r="R2262"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5">
        <f t="shared" si="211"/>
        <v>37.11904761904762</v>
      </c>
      <c r="Q2263" t="str">
        <f t="shared" si="212"/>
        <v>games</v>
      </c>
      <c r="R2263"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5">
        <f t="shared" si="211"/>
        <v>28.104972375690608</v>
      </c>
      <c r="Q2264" t="str">
        <f t="shared" si="212"/>
        <v>games</v>
      </c>
      <c r="R2264"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5">
        <f t="shared" si="211"/>
        <v>144.43333333333334</v>
      </c>
      <c r="Q2265" t="str">
        <f t="shared" si="212"/>
        <v>games</v>
      </c>
      <c r="R2265"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5">
        <f t="shared" si="211"/>
        <v>24.274157303370785</v>
      </c>
      <c r="Q2266" t="str">
        <f t="shared" si="212"/>
        <v>games</v>
      </c>
      <c r="R2266"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5">
        <f t="shared" si="211"/>
        <v>35.117647058823529</v>
      </c>
      <c r="Q2267" t="str">
        <f t="shared" si="212"/>
        <v>games</v>
      </c>
      <c r="R226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5">
        <f t="shared" si="211"/>
        <v>24.762886597938145</v>
      </c>
      <c r="Q2268" t="str">
        <f t="shared" si="212"/>
        <v>games</v>
      </c>
      <c r="R2268"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5">
        <f t="shared" si="211"/>
        <v>188.37871287128712</v>
      </c>
      <c r="Q2269" t="str">
        <f t="shared" si="212"/>
        <v>games</v>
      </c>
      <c r="R2269"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5">
        <f t="shared" si="211"/>
        <v>148.08247422680412</v>
      </c>
      <c r="Q2270" t="str">
        <f t="shared" si="212"/>
        <v>games</v>
      </c>
      <c r="R2270"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5">
        <f t="shared" si="211"/>
        <v>49.934589800443462</v>
      </c>
      <c r="Q2271" t="str">
        <f t="shared" si="212"/>
        <v>games</v>
      </c>
      <c r="R2271"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5">
        <f t="shared" si="211"/>
        <v>107.82155688622754</v>
      </c>
      <c r="Q2272" t="str">
        <f t="shared" si="212"/>
        <v>games</v>
      </c>
      <c r="R2272"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5">
        <f t="shared" si="211"/>
        <v>42.63403614457831</v>
      </c>
      <c r="Q2273" t="str">
        <f t="shared" si="212"/>
        <v>games</v>
      </c>
      <c r="R2273"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5">
        <f t="shared" si="211"/>
        <v>14.370762711864407</v>
      </c>
      <c r="Q2274" t="str">
        <f t="shared" si="212"/>
        <v>games</v>
      </c>
      <c r="R2274"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5">
        <f t="shared" si="211"/>
        <v>37.476190476190474</v>
      </c>
      <c r="Q2275" t="str">
        <f t="shared" si="212"/>
        <v>games</v>
      </c>
      <c r="R2275"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5">
        <f t="shared" si="211"/>
        <v>30.202020202020201</v>
      </c>
      <c r="Q2276" t="str">
        <f t="shared" si="212"/>
        <v>games</v>
      </c>
      <c r="R2276"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5">
        <f t="shared" si="211"/>
        <v>33.550632911392405</v>
      </c>
      <c r="Q2277" t="str">
        <f t="shared" si="212"/>
        <v>games</v>
      </c>
      <c r="R227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5">
        <f t="shared" si="211"/>
        <v>64.74666666666667</v>
      </c>
      <c r="Q2278" t="str">
        <f t="shared" si="212"/>
        <v>games</v>
      </c>
      <c r="R2278"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5">
        <f t="shared" si="211"/>
        <v>57.932367149758456</v>
      </c>
      <c r="Q2279" t="str">
        <f t="shared" si="212"/>
        <v>games</v>
      </c>
      <c r="R2279"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5">
        <f t="shared" si="211"/>
        <v>53.078431372549019</v>
      </c>
      <c r="Q2280" t="str">
        <f t="shared" si="212"/>
        <v>games</v>
      </c>
      <c r="R2280"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5">
        <f t="shared" si="211"/>
        <v>48.0625</v>
      </c>
      <c r="Q2281" t="str">
        <f t="shared" si="212"/>
        <v>games</v>
      </c>
      <c r="R2281"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5">
        <f t="shared" si="211"/>
        <v>82.396874999999994</v>
      </c>
      <c r="Q2282" t="str">
        <f t="shared" si="212"/>
        <v>games</v>
      </c>
      <c r="R2282"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5">
        <f t="shared" si="211"/>
        <v>50.454545454545453</v>
      </c>
      <c r="Q2283" t="str">
        <f t="shared" si="212"/>
        <v>music</v>
      </c>
      <c r="R2283"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5">
        <f t="shared" si="211"/>
        <v>115.83333333333333</v>
      </c>
      <c r="Q2284" t="str">
        <f t="shared" si="212"/>
        <v>music</v>
      </c>
      <c r="R2284"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5">
        <f t="shared" si="211"/>
        <v>63.03458333333333</v>
      </c>
      <c r="Q2285" t="str">
        <f t="shared" si="212"/>
        <v>music</v>
      </c>
      <c r="R2285"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5">
        <f t="shared" si="211"/>
        <v>108.02152542372882</v>
      </c>
      <c r="Q2286" t="str">
        <f t="shared" si="212"/>
        <v>music</v>
      </c>
      <c r="R2286"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5">
        <f t="shared" si="211"/>
        <v>46.088607594936711</v>
      </c>
      <c r="Q2287" t="str">
        <f t="shared" si="212"/>
        <v>music</v>
      </c>
      <c r="R228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5">
        <f t="shared" si="211"/>
        <v>107.21428571428571</v>
      </c>
      <c r="Q2288" t="str">
        <f t="shared" si="212"/>
        <v>music</v>
      </c>
      <c r="R2288"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5">
        <f t="shared" si="211"/>
        <v>50.9338679245283</v>
      </c>
      <c r="Q2289" t="str">
        <f t="shared" si="212"/>
        <v>music</v>
      </c>
      <c r="R2289"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5">
        <f t="shared" si="211"/>
        <v>40.04</v>
      </c>
      <c r="Q2290" t="str">
        <f t="shared" si="212"/>
        <v>music</v>
      </c>
      <c r="R2290"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5">
        <f t="shared" si="211"/>
        <v>64.44</v>
      </c>
      <c r="Q2291" t="str">
        <f t="shared" si="212"/>
        <v>music</v>
      </c>
      <c r="R2291"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5">
        <f t="shared" si="211"/>
        <v>53.827586206896555</v>
      </c>
      <c r="Q2292" t="str">
        <f t="shared" si="212"/>
        <v>music</v>
      </c>
      <c r="R2292"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5">
        <f t="shared" si="211"/>
        <v>100.46511627906976</v>
      </c>
      <c r="Q2293" t="str">
        <f t="shared" si="212"/>
        <v>music</v>
      </c>
      <c r="R2293"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5">
        <f t="shared" si="211"/>
        <v>46.630652173913049</v>
      </c>
      <c r="Q2294" t="str">
        <f t="shared" si="212"/>
        <v>music</v>
      </c>
      <c r="R2294"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5">
        <f t="shared" si="211"/>
        <v>34.074074074074076</v>
      </c>
      <c r="Q2295" t="str">
        <f t="shared" si="212"/>
        <v>music</v>
      </c>
      <c r="R2295"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5">
        <f t="shared" si="211"/>
        <v>65.214642857142863</v>
      </c>
      <c r="Q2296" t="str">
        <f t="shared" si="212"/>
        <v>music</v>
      </c>
      <c r="R2296"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5">
        <f t="shared" si="211"/>
        <v>44.205882352941174</v>
      </c>
      <c r="Q2297" t="str">
        <f t="shared" si="212"/>
        <v>music</v>
      </c>
      <c r="R229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5">
        <f t="shared" si="211"/>
        <v>71.965517241379317</v>
      </c>
      <c r="Q2298" t="str">
        <f t="shared" si="212"/>
        <v>music</v>
      </c>
      <c r="R2298"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5">
        <f t="shared" si="211"/>
        <v>52.94736842105263</v>
      </c>
      <c r="Q2299" t="str">
        <f t="shared" si="212"/>
        <v>music</v>
      </c>
      <c r="R2299"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5">
        <f t="shared" si="211"/>
        <v>109.45138888888889</v>
      </c>
      <c r="Q2300" t="str">
        <f t="shared" si="212"/>
        <v>music</v>
      </c>
      <c r="R2300"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5">
        <f t="shared" si="211"/>
        <v>75.035714285714292</v>
      </c>
      <c r="Q2301" t="str">
        <f t="shared" si="212"/>
        <v>music</v>
      </c>
      <c r="R2301"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5">
        <f t="shared" si="211"/>
        <v>115.71428571428571</v>
      </c>
      <c r="Q2302" t="str">
        <f t="shared" si="212"/>
        <v>music</v>
      </c>
      <c r="R2302"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5">
        <f t="shared" si="211"/>
        <v>31.659810426540286</v>
      </c>
      <c r="Q2303" t="str">
        <f t="shared" si="212"/>
        <v>music</v>
      </c>
      <c r="R2303"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5">
        <f t="shared" si="211"/>
        <v>46.176470588235297</v>
      </c>
      <c r="Q2304" t="str">
        <f t="shared" si="212"/>
        <v>music</v>
      </c>
      <c r="R2304"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5">
        <f t="shared" si="211"/>
        <v>68.481650485436887</v>
      </c>
      <c r="Q2305" t="str">
        <f t="shared" si="212"/>
        <v>music</v>
      </c>
      <c r="R2305"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5">
        <f t="shared" si="211"/>
        <v>53.469203539823013</v>
      </c>
      <c r="Q2306" t="str">
        <f t="shared" si="212"/>
        <v>music</v>
      </c>
      <c r="R2306"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5">
        <f t="shared" ref="P2307:P2370" si="217">E2307/L2307</f>
        <v>109.10778443113773</v>
      </c>
      <c r="Q2307" t="str">
        <f t="shared" ref="Q2307:Q2370" si="218">LEFT(N2307,FIND("/",N2307)-1)</f>
        <v>music</v>
      </c>
      <c r="R2307" t="str">
        <f t="shared" ref="R2307:R2370" si="219">RIGHT(N2307,LEN(N2307)-SEARCH("/",N2307))</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5">
        <f t="shared" si="217"/>
        <v>51.185616438356163</v>
      </c>
      <c r="Q2308" t="str">
        <f t="shared" si="218"/>
        <v>music</v>
      </c>
      <c r="R2308"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5">
        <f t="shared" si="217"/>
        <v>27.936800000000002</v>
      </c>
      <c r="Q2309" t="str">
        <f t="shared" si="218"/>
        <v>music</v>
      </c>
      <c r="R2309"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5">
        <f t="shared" si="217"/>
        <v>82.496921824104234</v>
      </c>
      <c r="Q2310" t="str">
        <f t="shared" si="218"/>
        <v>music</v>
      </c>
      <c r="R2310"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5">
        <f t="shared" si="217"/>
        <v>59.817476635514019</v>
      </c>
      <c r="Q2311" t="str">
        <f t="shared" si="218"/>
        <v>music</v>
      </c>
      <c r="R2311"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5">
        <f t="shared" si="217"/>
        <v>64.816470588235291</v>
      </c>
      <c r="Q2312" t="str">
        <f t="shared" si="218"/>
        <v>music</v>
      </c>
      <c r="R2312"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5">
        <f t="shared" si="217"/>
        <v>90.09615384615384</v>
      </c>
      <c r="Q2313" t="str">
        <f t="shared" si="218"/>
        <v>music</v>
      </c>
      <c r="R2313"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5">
        <f t="shared" si="217"/>
        <v>40.962025316455694</v>
      </c>
      <c r="Q2314" t="str">
        <f t="shared" si="218"/>
        <v>music</v>
      </c>
      <c r="R2314"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5">
        <f t="shared" si="217"/>
        <v>56.000127388535034</v>
      </c>
      <c r="Q2315" t="str">
        <f t="shared" si="218"/>
        <v>music</v>
      </c>
      <c r="R2315"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5">
        <f t="shared" si="217"/>
        <v>37.672800000000002</v>
      </c>
      <c r="Q2316" t="str">
        <f t="shared" si="218"/>
        <v>music</v>
      </c>
      <c r="R2316"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5">
        <f t="shared" si="217"/>
        <v>40.078125</v>
      </c>
      <c r="Q2317" t="str">
        <f t="shared" si="218"/>
        <v>music</v>
      </c>
      <c r="R231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5">
        <f t="shared" si="217"/>
        <v>78.031999999999996</v>
      </c>
      <c r="Q2318" t="str">
        <f t="shared" si="218"/>
        <v>music</v>
      </c>
      <c r="R2318"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5">
        <f t="shared" si="217"/>
        <v>18.90909090909091</v>
      </c>
      <c r="Q2319" t="str">
        <f t="shared" si="218"/>
        <v>music</v>
      </c>
      <c r="R2319"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5">
        <f t="shared" si="217"/>
        <v>37.134969325153371</v>
      </c>
      <c r="Q2320" t="str">
        <f t="shared" si="218"/>
        <v>music</v>
      </c>
      <c r="R2320"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5">
        <f t="shared" si="217"/>
        <v>41.961038961038959</v>
      </c>
      <c r="Q2321" t="str">
        <f t="shared" si="218"/>
        <v>music</v>
      </c>
      <c r="R2321"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5">
        <f t="shared" si="217"/>
        <v>61.044943820224717</v>
      </c>
      <c r="Q2322" t="str">
        <f t="shared" si="218"/>
        <v>music</v>
      </c>
      <c r="R2322"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5">
        <f t="shared" si="217"/>
        <v>64.53125</v>
      </c>
      <c r="Q2323" t="str">
        <f t="shared" si="218"/>
        <v>food</v>
      </c>
      <c r="R2323"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5">
        <f t="shared" si="217"/>
        <v>21.25</v>
      </c>
      <c r="Q2324" t="str">
        <f t="shared" si="218"/>
        <v>food</v>
      </c>
      <c r="R2324"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5">
        <f t="shared" si="217"/>
        <v>30</v>
      </c>
      <c r="Q2325" t="str">
        <f t="shared" si="218"/>
        <v>food</v>
      </c>
      <c r="R2325"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5">
        <f t="shared" si="217"/>
        <v>25.491803278688526</v>
      </c>
      <c r="Q2326" t="str">
        <f t="shared" si="218"/>
        <v>food</v>
      </c>
      <c r="R2326"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5">
        <f t="shared" si="217"/>
        <v>11.428571428571429</v>
      </c>
      <c r="Q2327" t="str">
        <f t="shared" si="218"/>
        <v>food</v>
      </c>
      <c r="R232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5">
        <f t="shared" si="217"/>
        <v>108</v>
      </c>
      <c r="Q2328" t="str">
        <f t="shared" si="218"/>
        <v>food</v>
      </c>
      <c r="R2328"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5">
        <f t="shared" si="217"/>
        <v>54.883162444113267</v>
      </c>
      <c r="Q2329" t="str">
        <f t="shared" si="218"/>
        <v>food</v>
      </c>
      <c r="R2329"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5">
        <f t="shared" si="217"/>
        <v>47.383612662942269</v>
      </c>
      <c r="Q2330" t="str">
        <f t="shared" si="218"/>
        <v>food</v>
      </c>
      <c r="R2330"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5">
        <f t="shared" si="217"/>
        <v>211.84</v>
      </c>
      <c r="Q2331" t="str">
        <f t="shared" si="218"/>
        <v>food</v>
      </c>
      <c r="R2331"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5">
        <f t="shared" si="217"/>
        <v>219.92638036809817</v>
      </c>
      <c r="Q2332" t="str">
        <f t="shared" si="218"/>
        <v>food</v>
      </c>
      <c r="R2332"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5">
        <f t="shared" si="217"/>
        <v>40.795406360424032</v>
      </c>
      <c r="Q2333" t="str">
        <f t="shared" si="218"/>
        <v>food</v>
      </c>
      <c r="R2333"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5">
        <f t="shared" si="217"/>
        <v>75.502840909090907</v>
      </c>
      <c r="Q2334" t="str">
        <f t="shared" si="218"/>
        <v>food</v>
      </c>
      <c r="R2334"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5">
        <f t="shared" si="217"/>
        <v>13.542553191489361</v>
      </c>
      <c r="Q2335" t="str">
        <f t="shared" si="218"/>
        <v>food</v>
      </c>
      <c r="R2335"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5">
        <f t="shared" si="217"/>
        <v>60.865671641791046</v>
      </c>
      <c r="Q2336" t="str">
        <f t="shared" si="218"/>
        <v>food</v>
      </c>
      <c r="R2336"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5">
        <f t="shared" si="217"/>
        <v>115.69230769230769</v>
      </c>
      <c r="Q2337" t="str">
        <f t="shared" si="218"/>
        <v>food</v>
      </c>
      <c r="R233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5">
        <f t="shared" si="217"/>
        <v>48.104623556581984</v>
      </c>
      <c r="Q2338" t="str">
        <f t="shared" si="218"/>
        <v>food</v>
      </c>
      <c r="R2338"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5">
        <f t="shared" si="217"/>
        <v>74.184357541899445</v>
      </c>
      <c r="Q2339" t="str">
        <f t="shared" si="218"/>
        <v>food</v>
      </c>
      <c r="R2339"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5">
        <f t="shared" si="217"/>
        <v>123.34552845528455</v>
      </c>
      <c r="Q2340" t="str">
        <f t="shared" si="218"/>
        <v>food</v>
      </c>
      <c r="R2340"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5">
        <f t="shared" si="217"/>
        <v>66.623188405797094</v>
      </c>
      <c r="Q2341" t="str">
        <f t="shared" si="218"/>
        <v>food</v>
      </c>
      <c r="R2341"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5">
        <f t="shared" si="217"/>
        <v>104.99007444168734</v>
      </c>
      <c r="Q2342" t="str">
        <f t="shared" si="218"/>
        <v>food</v>
      </c>
      <c r="R2342"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5" t="e">
        <f t="shared" si="217"/>
        <v>#DIV/0!</v>
      </c>
      <c r="Q2343" t="str">
        <f t="shared" si="218"/>
        <v>technology</v>
      </c>
      <c r="R2343"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5" t="e">
        <f t="shared" si="217"/>
        <v>#DIV/0!</v>
      </c>
      <c r="Q2344" t="str">
        <f t="shared" si="218"/>
        <v>technology</v>
      </c>
      <c r="R2344"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5">
        <f t="shared" si="217"/>
        <v>300</v>
      </c>
      <c r="Q2345" t="str">
        <f t="shared" si="218"/>
        <v>technology</v>
      </c>
      <c r="R2345"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5">
        <f t="shared" si="217"/>
        <v>1</v>
      </c>
      <c r="Q2346" t="str">
        <f t="shared" si="218"/>
        <v>technology</v>
      </c>
      <c r="R2346"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5" t="e">
        <f t="shared" si="217"/>
        <v>#DIV/0!</v>
      </c>
      <c r="Q2347" t="str">
        <f t="shared" si="218"/>
        <v>technology</v>
      </c>
      <c r="R234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5">
        <f t="shared" si="217"/>
        <v>13</v>
      </c>
      <c r="Q2348" t="str">
        <f t="shared" si="218"/>
        <v>technology</v>
      </c>
      <c r="R2348"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5">
        <f t="shared" si="217"/>
        <v>15</v>
      </c>
      <c r="Q2349" t="str">
        <f t="shared" si="218"/>
        <v>technology</v>
      </c>
      <c r="R2349"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5">
        <f t="shared" si="217"/>
        <v>54</v>
      </c>
      <c r="Q2350" t="str">
        <f t="shared" si="218"/>
        <v>technology</v>
      </c>
      <c r="R2350"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5" t="e">
        <f t="shared" si="217"/>
        <v>#DIV/0!</v>
      </c>
      <c r="Q2351" t="str">
        <f t="shared" si="218"/>
        <v>technology</v>
      </c>
      <c r="R2351"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5" t="e">
        <f t="shared" si="217"/>
        <v>#DIV/0!</v>
      </c>
      <c r="Q2352" t="str">
        <f t="shared" si="218"/>
        <v>technology</v>
      </c>
      <c r="R2352"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5">
        <f t="shared" si="217"/>
        <v>15.428571428571429</v>
      </c>
      <c r="Q2353" t="str">
        <f t="shared" si="218"/>
        <v>technology</v>
      </c>
      <c r="R2353"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5" t="e">
        <f t="shared" si="217"/>
        <v>#DIV/0!</v>
      </c>
      <c r="Q2354" t="str">
        <f t="shared" si="218"/>
        <v>technology</v>
      </c>
      <c r="R2354"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5" t="e">
        <f t="shared" si="217"/>
        <v>#DIV/0!</v>
      </c>
      <c r="Q2355" t="str">
        <f t="shared" si="218"/>
        <v>technology</v>
      </c>
      <c r="R2355"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5">
        <f t="shared" si="217"/>
        <v>25</v>
      </c>
      <c r="Q2356" t="str">
        <f t="shared" si="218"/>
        <v>technology</v>
      </c>
      <c r="R2356"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5">
        <f t="shared" si="217"/>
        <v>27.5</v>
      </c>
      <c r="Q2357" t="str">
        <f t="shared" si="218"/>
        <v>technology</v>
      </c>
      <c r="R235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5" t="e">
        <f t="shared" si="217"/>
        <v>#DIV/0!</v>
      </c>
      <c r="Q2358" t="str">
        <f t="shared" si="218"/>
        <v>technology</v>
      </c>
      <c r="R2358"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5" t="e">
        <f t="shared" si="217"/>
        <v>#DIV/0!</v>
      </c>
      <c r="Q2359" t="str">
        <f t="shared" si="218"/>
        <v>technology</v>
      </c>
      <c r="R2359"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5" t="e">
        <f t="shared" si="217"/>
        <v>#DIV/0!</v>
      </c>
      <c r="Q2360" t="str">
        <f t="shared" si="218"/>
        <v>technology</v>
      </c>
      <c r="R2360"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5">
        <f t="shared" si="217"/>
        <v>367</v>
      </c>
      <c r="Q2361" t="str">
        <f t="shared" si="218"/>
        <v>technology</v>
      </c>
      <c r="R2361"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5">
        <f t="shared" si="217"/>
        <v>2</v>
      </c>
      <c r="Q2362" t="str">
        <f t="shared" si="218"/>
        <v>technology</v>
      </c>
      <c r="R2362"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5" t="e">
        <f t="shared" si="217"/>
        <v>#DIV/0!</v>
      </c>
      <c r="Q2363" t="str">
        <f t="shared" si="218"/>
        <v>technology</v>
      </c>
      <c r="R2363"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5">
        <f t="shared" si="217"/>
        <v>60</v>
      </c>
      <c r="Q2364" t="str">
        <f t="shared" si="218"/>
        <v>technology</v>
      </c>
      <c r="R2364"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5" t="e">
        <f t="shared" si="217"/>
        <v>#DIV/0!</v>
      </c>
      <c r="Q2365" t="str">
        <f t="shared" si="218"/>
        <v>technology</v>
      </c>
      <c r="R2365"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5" t="e">
        <f t="shared" si="217"/>
        <v>#DIV/0!</v>
      </c>
      <c r="Q2366" t="str">
        <f t="shared" si="218"/>
        <v>technology</v>
      </c>
      <c r="R2366"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5" t="e">
        <f t="shared" si="217"/>
        <v>#DIV/0!</v>
      </c>
      <c r="Q2367" t="str">
        <f t="shared" si="218"/>
        <v>technology</v>
      </c>
      <c r="R236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5">
        <f t="shared" si="217"/>
        <v>97.407407407407405</v>
      </c>
      <c r="Q2368" t="str">
        <f t="shared" si="218"/>
        <v>technology</v>
      </c>
      <c r="R2368"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5">
        <f t="shared" si="217"/>
        <v>47.857142857142854</v>
      </c>
      <c r="Q2369" t="str">
        <f t="shared" si="218"/>
        <v>technology</v>
      </c>
      <c r="R2369"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5">
        <f t="shared" si="217"/>
        <v>50</v>
      </c>
      <c r="Q2370" t="str">
        <f t="shared" si="218"/>
        <v>technology</v>
      </c>
      <c r="R2370"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5" t="e">
        <f t="shared" ref="P2371:P2434" si="223">E2371/L2371</f>
        <v>#DIV/0!</v>
      </c>
      <c r="Q2371" t="str">
        <f t="shared" ref="Q2371:Q2434" si="224">LEFT(N2371,FIND("/",N2371)-1)</f>
        <v>technology</v>
      </c>
      <c r="R2371" t="str">
        <f t="shared" ref="R2371:R2434" si="225">RIGHT(N2371,LEN(N2371)-SEARCH("/",N2371))</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5">
        <f t="shared" si="223"/>
        <v>20.5</v>
      </c>
      <c r="Q2372" t="str">
        <f t="shared" si="224"/>
        <v>technology</v>
      </c>
      <c r="R2372"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5" t="e">
        <f t="shared" si="223"/>
        <v>#DIV/0!</v>
      </c>
      <c r="Q2373" t="str">
        <f t="shared" si="224"/>
        <v>technology</v>
      </c>
      <c r="R2373"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5">
        <f t="shared" si="223"/>
        <v>30</v>
      </c>
      <c r="Q2374" t="str">
        <f t="shared" si="224"/>
        <v>technology</v>
      </c>
      <c r="R2374"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5">
        <f t="shared" si="223"/>
        <v>50</v>
      </c>
      <c r="Q2375" t="str">
        <f t="shared" si="224"/>
        <v>technology</v>
      </c>
      <c r="R2375"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5">
        <f t="shared" si="223"/>
        <v>10</v>
      </c>
      <c r="Q2376" t="str">
        <f t="shared" si="224"/>
        <v>technology</v>
      </c>
      <c r="R2376"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5" t="e">
        <f t="shared" si="223"/>
        <v>#DIV/0!</v>
      </c>
      <c r="Q2377" t="str">
        <f t="shared" si="224"/>
        <v>technology</v>
      </c>
      <c r="R237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5">
        <f t="shared" si="223"/>
        <v>81.582499999999996</v>
      </c>
      <c r="Q2378" t="str">
        <f t="shared" si="224"/>
        <v>technology</v>
      </c>
      <c r="R2378"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5" t="e">
        <f t="shared" si="223"/>
        <v>#DIV/0!</v>
      </c>
      <c r="Q2379" t="str">
        <f t="shared" si="224"/>
        <v>technology</v>
      </c>
      <c r="R2379"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5" t="e">
        <f t="shared" si="223"/>
        <v>#DIV/0!</v>
      </c>
      <c r="Q2380" t="str">
        <f t="shared" si="224"/>
        <v>technology</v>
      </c>
      <c r="R2380"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5" t="e">
        <f t="shared" si="223"/>
        <v>#DIV/0!</v>
      </c>
      <c r="Q2381" t="str">
        <f t="shared" si="224"/>
        <v>technology</v>
      </c>
      <c r="R2381"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5">
        <f t="shared" si="223"/>
        <v>18.333333333333332</v>
      </c>
      <c r="Q2382" t="str">
        <f t="shared" si="224"/>
        <v>technology</v>
      </c>
      <c r="R2382"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5">
        <f t="shared" si="223"/>
        <v>224.42857142857142</v>
      </c>
      <c r="Q2383" t="str">
        <f t="shared" si="224"/>
        <v>technology</v>
      </c>
      <c r="R2383"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5">
        <f t="shared" si="223"/>
        <v>37.5</v>
      </c>
      <c r="Q2384" t="str">
        <f t="shared" si="224"/>
        <v>technology</v>
      </c>
      <c r="R2384"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5">
        <f t="shared" si="223"/>
        <v>145</v>
      </c>
      <c r="Q2385" t="str">
        <f t="shared" si="224"/>
        <v>technology</v>
      </c>
      <c r="R2385"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5">
        <f t="shared" si="223"/>
        <v>1</v>
      </c>
      <c r="Q2386" t="str">
        <f t="shared" si="224"/>
        <v>technology</v>
      </c>
      <c r="R2386"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5">
        <f t="shared" si="223"/>
        <v>112.57142857142857</v>
      </c>
      <c r="Q2387" t="str">
        <f t="shared" si="224"/>
        <v>technology</v>
      </c>
      <c r="R238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5" t="e">
        <f t="shared" si="223"/>
        <v>#DIV/0!</v>
      </c>
      <c r="Q2388" t="str">
        <f t="shared" si="224"/>
        <v>technology</v>
      </c>
      <c r="R2388"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5">
        <f t="shared" si="223"/>
        <v>342</v>
      </c>
      <c r="Q2389" t="str">
        <f t="shared" si="224"/>
        <v>technology</v>
      </c>
      <c r="R2389"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5">
        <f t="shared" si="223"/>
        <v>57.875</v>
      </c>
      <c r="Q2390" t="str">
        <f t="shared" si="224"/>
        <v>technology</v>
      </c>
      <c r="R2390"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5">
        <f t="shared" si="223"/>
        <v>30</v>
      </c>
      <c r="Q2391" t="str">
        <f t="shared" si="224"/>
        <v>technology</v>
      </c>
      <c r="R2391"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5" t="e">
        <f t="shared" si="223"/>
        <v>#DIV/0!</v>
      </c>
      <c r="Q2392" t="str">
        <f t="shared" si="224"/>
        <v>technology</v>
      </c>
      <c r="R2392"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5">
        <f t="shared" si="223"/>
        <v>25</v>
      </c>
      <c r="Q2393" t="str">
        <f t="shared" si="224"/>
        <v>technology</v>
      </c>
      <c r="R2393"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5" t="e">
        <f t="shared" si="223"/>
        <v>#DIV/0!</v>
      </c>
      <c r="Q2394" t="str">
        <f t="shared" si="224"/>
        <v>technology</v>
      </c>
      <c r="R2394"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5">
        <f t="shared" si="223"/>
        <v>50</v>
      </c>
      <c r="Q2395" t="str">
        <f t="shared" si="224"/>
        <v>technology</v>
      </c>
      <c r="R2395"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5">
        <f t="shared" si="223"/>
        <v>1.5</v>
      </c>
      <c r="Q2396" t="str">
        <f t="shared" si="224"/>
        <v>technology</v>
      </c>
      <c r="R2396"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5" t="e">
        <f t="shared" si="223"/>
        <v>#DIV/0!</v>
      </c>
      <c r="Q2397" t="str">
        <f t="shared" si="224"/>
        <v>technology</v>
      </c>
      <c r="R239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5">
        <f t="shared" si="223"/>
        <v>10</v>
      </c>
      <c r="Q2398" t="str">
        <f t="shared" si="224"/>
        <v>technology</v>
      </c>
      <c r="R2398"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5" t="e">
        <f t="shared" si="223"/>
        <v>#DIV/0!</v>
      </c>
      <c r="Q2399" t="str">
        <f t="shared" si="224"/>
        <v>technology</v>
      </c>
      <c r="R2399"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5" t="e">
        <f t="shared" si="223"/>
        <v>#DIV/0!</v>
      </c>
      <c r="Q2400" t="str">
        <f t="shared" si="224"/>
        <v>technology</v>
      </c>
      <c r="R2400"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5" t="e">
        <f t="shared" si="223"/>
        <v>#DIV/0!</v>
      </c>
      <c r="Q2401" t="str">
        <f t="shared" si="224"/>
        <v>technology</v>
      </c>
      <c r="R2401"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5" t="e">
        <f t="shared" si="223"/>
        <v>#DIV/0!</v>
      </c>
      <c r="Q2402" t="str">
        <f t="shared" si="224"/>
        <v>technology</v>
      </c>
      <c r="R2402"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5">
        <f t="shared" si="223"/>
        <v>22.333333333333332</v>
      </c>
      <c r="Q2403" t="str">
        <f t="shared" si="224"/>
        <v>food</v>
      </c>
      <c r="R2403"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5">
        <f t="shared" si="223"/>
        <v>52</v>
      </c>
      <c r="Q2404" t="str">
        <f t="shared" si="224"/>
        <v>food</v>
      </c>
      <c r="R2404"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5">
        <f t="shared" si="223"/>
        <v>16.833333333333332</v>
      </c>
      <c r="Q2405" t="str">
        <f t="shared" si="224"/>
        <v>food</v>
      </c>
      <c r="R2405"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5" t="e">
        <f t="shared" si="223"/>
        <v>#DIV/0!</v>
      </c>
      <c r="Q2406" t="str">
        <f t="shared" si="224"/>
        <v>food</v>
      </c>
      <c r="R2406"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5">
        <f t="shared" si="223"/>
        <v>56.3</v>
      </c>
      <c r="Q2407" t="str">
        <f t="shared" si="224"/>
        <v>food</v>
      </c>
      <c r="R240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5">
        <f t="shared" si="223"/>
        <v>84.0625</v>
      </c>
      <c r="Q2408" t="str">
        <f t="shared" si="224"/>
        <v>food</v>
      </c>
      <c r="R2408"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5">
        <f t="shared" si="223"/>
        <v>168.39393939393941</v>
      </c>
      <c r="Q2409" t="str">
        <f t="shared" si="224"/>
        <v>food</v>
      </c>
      <c r="R2409"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5">
        <f t="shared" si="223"/>
        <v>15</v>
      </c>
      <c r="Q2410" t="str">
        <f t="shared" si="224"/>
        <v>food</v>
      </c>
      <c r="R2410"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5">
        <f t="shared" si="223"/>
        <v>76.666666666666671</v>
      </c>
      <c r="Q2411" t="str">
        <f t="shared" si="224"/>
        <v>food</v>
      </c>
      <c r="R2411"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5" t="e">
        <f t="shared" si="223"/>
        <v>#DIV/0!</v>
      </c>
      <c r="Q2412" t="str">
        <f t="shared" si="224"/>
        <v>food</v>
      </c>
      <c r="R2412"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5">
        <f t="shared" si="223"/>
        <v>50.333333333333336</v>
      </c>
      <c r="Q2413" t="str">
        <f t="shared" si="224"/>
        <v>food</v>
      </c>
      <c r="R2413"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5" t="e">
        <f t="shared" si="223"/>
        <v>#DIV/0!</v>
      </c>
      <c r="Q2414" t="str">
        <f t="shared" si="224"/>
        <v>food</v>
      </c>
      <c r="R2414"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5">
        <f t="shared" si="223"/>
        <v>8.3333333333333339</v>
      </c>
      <c r="Q2415" t="str">
        <f t="shared" si="224"/>
        <v>food</v>
      </c>
      <c r="R2415"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5">
        <f t="shared" si="223"/>
        <v>35.384615384615387</v>
      </c>
      <c r="Q2416" t="str">
        <f t="shared" si="224"/>
        <v>food</v>
      </c>
      <c r="R2416"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5">
        <f t="shared" si="223"/>
        <v>55.833333333333336</v>
      </c>
      <c r="Q2417" t="str">
        <f t="shared" si="224"/>
        <v>food</v>
      </c>
      <c r="R241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5">
        <f t="shared" si="223"/>
        <v>5</v>
      </c>
      <c r="Q2418" t="str">
        <f t="shared" si="224"/>
        <v>food</v>
      </c>
      <c r="R2418"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5" t="e">
        <f t="shared" si="223"/>
        <v>#DIV/0!</v>
      </c>
      <c r="Q2419" t="str">
        <f t="shared" si="224"/>
        <v>food</v>
      </c>
      <c r="R2419"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5">
        <f t="shared" si="223"/>
        <v>1</v>
      </c>
      <c r="Q2420" t="str">
        <f t="shared" si="224"/>
        <v>food</v>
      </c>
      <c r="R2420"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5" t="e">
        <f t="shared" si="223"/>
        <v>#DIV/0!</v>
      </c>
      <c r="Q2421" t="str">
        <f t="shared" si="224"/>
        <v>food</v>
      </c>
      <c r="R2421"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5">
        <f t="shared" si="223"/>
        <v>69.472222222222229</v>
      </c>
      <c r="Q2422" t="str">
        <f t="shared" si="224"/>
        <v>food</v>
      </c>
      <c r="R2422"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5">
        <f t="shared" si="223"/>
        <v>1</v>
      </c>
      <c r="Q2423" t="str">
        <f t="shared" si="224"/>
        <v>food</v>
      </c>
      <c r="R2423"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5">
        <f t="shared" si="223"/>
        <v>1</v>
      </c>
      <c r="Q2424" t="str">
        <f t="shared" si="224"/>
        <v>food</v>
      </c>
      <c r="R2424"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5">
        <f t="shared" si="223"/>
        <v>8</v>
      </c>
      <c r="Q2425" t="str">
        <f t="shared" si="224"/>
        <v>food</v>
      </c>
      <c r="R2425"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5">
        <f t="shared" si="223"/>
        <v>34.444444444444443</v>
      </c>
      <c r="Q2426" t="str">
        <f t="shared" si="224"/>
        <v>food</v>
      </c>
      <c r="R2426"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5">
        <f t="shared" si="223"/>
        <v>1</v>
      </c>
      <c r="Q2427" t="str">
        <f t="shared" si="224"/>
        <v>food</v>
      </c>
      <c r="R242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5" t="e">
        <f t="shared" si="223"/>
        <v>#DIV/0!</v>
      </c>
      <c r="Q2428" t="str">
        <f t="shared" si="224"/>
        <v>food</v>
      </c>
      <c r="R2428"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5">
        <f t="shared" si="223"/>
        <v>1</v>
      </c>
      <c r="Q2429" t="str">
        <f t="shared" si="224"/>
        <v>food</v>
      </c>
      <c r="R2429"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5">
        <f t="shared" si="223"/>
        <v>1</v>
      </c>
      <c r="Q2430" t="str">
        <f t="shared" si="224"/>
        <v>food</v>
      </c>
      <c r="R2430"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5">
        <f t="shared" si="223"/>
        <v>501.25</v>
      </c>
      <c r="Q2431" t="str">
        <f t="shared" si="224"/>
        <v>food</v>
      </c>
      <c r="R2431"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5">
        <f t="shared" si="223"/>
        <v>10.5</v>
      </c>
      <c r="Q2432" t="str">
        <f t="shared" si="224"/>
        <v>food</v>
      </c>
      <c r="R2432"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5">
        <f t="shared" si="223"/>
        <v>1</v>
      </c>
      <c r="Q2433" t="str">
        <f t="shared" si="224"/>
        <v>food</v>
      </c>
      <c r="R2433"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5">
        <f t="shared" si="223"/>
        <v>1</v>
      </c>
      <c r="Q2434" t="str">
        <f t="shared" si="224"/>
        <v>food</v>
      </c>
      <c r="R2434"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5" t="e">
        <f t="shared" ref="P2435:P2498" si="229">E2435/L2435</f>
        <v>#DIV/0!</v>
      </c>
      <c r="Q2435" t="str">
        <f t="shared" ref="Q2435:Q2498" si="230">LEFT(N2435,FIND("/",N2435)-1)</f>
        <v>food</v>
      </c>
      <c r="R2435" t="str">
        <f t="shared" ref="R2435:R2498" si="231">RIGHT(N2435,LEN(N2435)-SEARCH("/",N2435))</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5">
        <f t="shared" si="229"/>
        <v>13</v>
      </c>
      <c r="Q2436" t="str">
        <f t="shared" si="230"/>
        <v>food</v>
      </c>
      <c r="R2436"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5">
        <f t="shared" si="229"/>
        <v>306</v>
      </c>
      <c r="Q2437" t="str">
        <f t="shared" si="230"/>
        <v>food</v>
      </c>
      <c r="R243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5">
        <f t="shared" si="229"/>
        <v>22.5</v>
      </c>
      <c r="Q2438" t="str">
        <f t="shared" si="230"/>
        <v>food</v>
      </c>
      <c r="R2438"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5" t="e">
        <f t="shared" si="229"/>
        <v>#DIV/0!</v>
      </c>
      <c r="Q2439" t="str">
        <f t="shared" si="230"/>
        <v>food</v>
      </c>
      <c r="R2439"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5">
        <f t="shared" si="229"/>
        <v>50</v>
      </c>
      <c r="Q2440" t="str">
        <f t="shared" si="230"/>
        <v>food</v>
      </c>
      <c r="R2440"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5" t="e">
        <f t="shared" si="229"/>
        <v>#DIV/0!</v>
      </c>
      <c r="Q2441" t="str">
        <f t="shared" si="230"/>
        <v>food</v>
      </c>
      <c r="R2441"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5">
        <f t="shared" si="229"/>
        <v>5</v>
      </c>
      <c r="Q2442" t="str">
        <f t="shared" si="230"/>
        <v>food</v>
      </c>
      <c r="R2442"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5">
        <f t="shared" si="229"/>
        <v>74.22935779816514</v>
      </c>
      <c r="Q2443" t="str">
        <f t="shared" si="230"/>
        <v>food</v>
      </c>
      <c r="R2443"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5">
        <f t="shared" si="229"/>
        <v>81.252688172043008</v>
      </c>
      <c r="Q2444" t="str">
        <f t="shared" si="230"/>
        <v>food</v>
      </c>
      <c r="R2444"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5">
        <f t="shared" si="229"/>
        <v>130.23469453376205</v>
      </c>
      <c r="Q2445" t="str">
        <f t="shared" si="230"/>
        <v>food</v>
      </c>
      <c r="R2445"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5">
        <f t="shared" si="229"/>
        <v>53.409836065573771</v>
      </c>
      <c r="Q2446" t="str">
        <f t="shared" si="230"/>
        <v>food</v>
      </c>
      <c r="R2446"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5">
        <f t="shared" si="229"/>
        <v>75.130434782608702</v>
      </c>
      <c r="Q2447" t="str">
        <f t="shared" si="230"/>
        <v>food</v>
      </c>
      <c r="R244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5">
        <f t="shared" si="229"/>
        <v>75.666666666666671</v>
      </c>
      <c r="Q2448" t="str">
        <f t="shared" si="230"/>
        <v>food</v>
      </c>
      <c r="R2448"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5">
        <f t="shared" si="229"/>
        <v>31.691394658753708</v>
      </c>
      <c r="Q2449" t="str">
        <f t="shared" si="230"/>
        <v>food</v>
      </c>
      <c r="R2449"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5">
        <f t="shared" si="229"/>
        <v>47.777777777777779</v>
      </c>
      <c r="Q2450" t="str">
        <f t="shared" si="230"/>
        <v>food</v>
      </c>
      <c r="R2450"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5">
        <f t="shared" si="229"/>
        <v>90</v>
      </c>
      <c r="Q2451" t="str">
        <f t="shared" si="230"/>
        <v>food</v>
      </c>
      <c r="R2451"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5">
        <f t="shared" si="229"/>
        <v>149.31401960784314</v>
      </c>
      <c r="Q2452" t="str">
        <f t="shared" si="230"/>
        <v>food</v>
      </c>
      <c r="R2452"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5">
        <f t="shared" si="229"/>
        <v>62.06989247311828</v>
      </c>
      <c r="Q2453" t="str">
        <f t="shared" si="230"/>
        <v>food</v>
      </c>
      <c r="R2453"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5">
        <f t="shared" si="229"/>
        <v>53.4</v>
      </c>
      <c r="Q2454" t="str">
        <f t="shared" si="230"/>
        <v>food</v>
      </c>
      <c r="R2454"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5">
        <f t="shared" si="229"/>
        <v>69.268656716417908</v>
      </c>
      <c r="Q2455" t="str">
        <f t="shared" si="230"/>
        <v>food</v>
      </c>
      <c r="R2455"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5">
        <f t="shared" si="229"/>
        <v>271.50769230769231</v>
      </c>
      <c r="Q2456" t="str">
        <f t="shared" si="230"/>
        <v>food</v>
      </c>
      <c r="R2456"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5">
        <f t="shared" si="229"/>
        <v>34.125</v>
      </c>
      <c r="Q2457" t="str">
        <f t="shared" si="230"/>
        <v>food</v>
      </c>
      <c r="R245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5">
        <f t="shared" si="229"/>
        <v>40.492537313432834</v>
      </c>
      <c r="Q2458" t="str">
        <f t="shared" si="230"/>
        <v>food</v>
      </c>
      <c r="R2458"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5">
        <f t="shared" si="229"/>
        <v>189.75806451612902</v>
      </c>
      <c r="Q2459" t="str">
        <f t="shared" si="230"/>
        <v>food</v>
      </c>
      <c r="R2459"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5">
        <f t="shared" si="229"/>
        <v>68.862499999999997</v>
      </c>
      <c r="Q2460" t="str">
        <f t="shared" si="230"/>
        <v>food</v>
      </c>
      <c r="R2460"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5">
        <f t="shared" si="229"/>
        <v>108.77659574468085</v>
      </c>
      <c r="Q2461" t="str">
        <f t="shared" si="230"/>
        <v>food</v>
      </c>
      <c r="R2461"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5">
        <f t="shared" si="229"/>
        <v>125.98529411764706</v>
      </c>
      <c r="Q2462" t="str">
        <f t="shared" si="230"/>
        <v>food</v>
      </c>
      <c r="R2462"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5">
        <f t="shared" si="229"/>
        <v>90.523255813953483</v>
      </c>
      <c r="Q2463" t="str">
        <f t="shared" si="230"/>
        <v>music</v>
      </c>
      <c r="R2463"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5">
        <f t="shared" si="229"/>
        <v>28.880434782608695</v>
      </c>
      <c r="Q2464" t="str">
        <f t="shared" si="230"/>
        <v>music</v>
      </c>
      <c r="R2464"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5">
        <f t="shared" si="229"/>
        <v>31</v>
      </c>
      <c r="Q2465" t="str">
        <f t="shared" si="230"/>
        <v>music</v>
      </c>
      <c r="R2465"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5">
        <f t="shared" si="229"/>
        <v>51.674418604651166</v>
      </c>
      <c r="Q2466" t="str">
        <f t="shared" si="230"/>
        <v>music</v>
      </c>
      <c r="R2466"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5">
        <f t="shared" si="229"/>
        <v>26.270833333333332</v>
      </c>
      <c r="Q2467" t="str">
        <f t="shared" si="230"/>
        <v>music</v>
      </c>
      <c r="R246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5">
        <f t="shared" si="229"/>
        <v>48.07692307692308</v>
      </c>
      <c r="Q2468" t="str">
        <f t="shared" si="230"/>
        <v>music</v>
      </c>
      <c r="R2468"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5">
        <f t="shared" si="229"/>
        <v>27.558139534883722</v>
      </c>
      <c r="Q2469" t="str">
        <f t="shared" si="230"/>
        <v>music</v>
      </c>
      <c r="R2469"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5">
        <f t="shared" si="229"/>
        <v>36.97137931034483</v>
      </c>
      <c r="Q2470" t="str">
        <f t="shared" si="230"/>
        <v>music</v>
      </c>
      <c r="R2470"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5">
        <f t="shared" si="229"/>
        <v>29.021276595744681</v>
      </c>
      <c r="Q2471" t="str">
        <f t="shared" si="230"/>
        <v>music</v>
      </c>
      <c r="R2471"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5">
        <f t="shared" si="229"/>
        <v>28.65666666666667</v>
      </c>
      <c r="Q2472" t="str">
        <f t="shared" si="230"/>
        <v>music</v>
      </c>
      <c r="R2472"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5">
        <f t="shared" si="229"/>
        <v>37.647058823529413</v>
      </c>
      <c r="Q2473" t="str">
        <f t="shared" si="230"/>
        <v>music</v>
      </c>
      <c r="R2473"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5">
        <f t="shared" si="229"/>
        <v>97.904038461538462</v>
      </c>
      <c r="Q2474" t="str">
        <f t="shared" si="230"/>
        <v>music</v>
      </c>
      <c r="R2474"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5">
        <f t="shared" si="229"/>
        <v>42.553191489361701</v>
      </c>
      <c r="Q2475" t="str">
        <f t="shared" si="230"/>
        <v>music</v>
      </c>
      <c r="R2475"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5">
        <f t="shared" si="229"/>
        <v>131.58368421052631</v>
      </c>
      <c r="Q2476" t="str">
        <f t="shared" si="230"/>
        <v>music</v>
      </c>
      <c r="R2476"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5">
        <f t="shared" si="229"/>
        <v>32.320987654320987</v>
      </c>
      <c r="Q2477" t="str">
        <f t="shared" si="230"/>
        <v>music</v>
      </c>
      <c r="R247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5">
        <f t="shared" si="229"/>
        <v>61.103999999999999</v>
      </c>
      <c r="Q2478" t="str">
        <f t="shared" si="230"/>
        <v>music</v>
      </c>
      <c r="R2478"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5">
        <f t="shared" si="229"/>
        <v>31.341463414634145</v>
      </c>
      <c r="Q2479" t="str">
        <f t="shared" si="230"/>
        <v>music</v>
      </c>
      <c r="R2479"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5">
        <f t="shared" si="229"/>
        <v>129.1139240506329</v>
      </c>
      <c r="Q2480" t="str">
        <f t="shared" si="230"/>
        <v>music</v>
      </c>
      <c r="R2480"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5">
        <f t="shared" si="229"/>
        <v>25.020624999999999</v>
      </c>
      <c r="Q2481" t="str">
        <f t="shared" si="230"/>
        <v>music</v>
      </c>
      <c r="R2481"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5">
        <f t="shared" si="229"/>
        <v>250</v>
      </c>
      <c r="Q2482" t="str">
        <f t="shared" si="230"/>
        <v>music</v>
      </c>
      <c r="R2482"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5">
        <f t="shared" si="229"/>
        <v>47.541473684210523</v>
      </c>
      <c r="Q2483" t="str">
        <f t="shared" si="230"/>
        <v>music</v>
      </c>
      <c r="R2483"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5">
        <f t="shared" si="229"/>
        <v>40.04</v>
      </c>
      <c r="Q2484" t="str">
        <f t="shared" si="230"/>
        <v>music</v>
      </c>
      <c r="R2484"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5">
        <f t="shared" si="229"/>
        <v>65.84210526315789</v>
      </c>
      <c r="Q2485" t="str">
        <f t="shared" si="230"/>
        <v>music</v>
      </c>
      <c r="R2485"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5">
        <f t="shared" si="229"/>
        <v>46.401222222222216</v>
      </c>
      <c r="Q2486" t="str">
        <f t="shared" si="230"/>
        <v>music</v>
      </c>
      <c r="R2486"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5">
        <f t="shared" si="229"/>
        <v>50.365853658536587</v>
      </c>
      <c r="Q2487" t="str">
        <f t="shared" si="230"/>
        <v>music</v>
      </c>
      <c r="R248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5">
        <f t="shared" si="229"/>
        <v>26.566666666666666</v>
      </c>
      <c r="Q2488" t="str">
        <f t="shared" si="230"/>
        <v>music</v>
      </c>
      <c r="R2488"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5">
        <f t="shared" si="229"/>
        <v>39.493684210526318</v>
      </c>
      <c r="Q2489" t="str">
        <f t="shared" si="230"/>
        <v>music</v>
      </c>
      <c r="R2489"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5">
        <f t="shared" si="229"/>
        <v>49.246153846153845</v>
      </c>
      <c r="Q2490" t="str">
        <f t="shared" si="230"/>
        <v>music</v>
      </c>
      <c r="R2490"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5">
        <f t="shared" si="229"/>
        <v>62.38</v>
      </c>
      <c r="Q2491" t="str">
        <f t="shared" si="230"/>
        <v>music</v>
      </c>
      <c r="R2491"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5">
        <f t="shared" si="229"/>
        <v>37.9375</v>
      </c>
      <c r="Q2492" t="str">
        <f t="shared" si="230"/>
        <v>music</v>
      </c>
      <c r="R2492"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5">
        <f t="shared" si="229"/>
        <v>51.6</v>
      </c>
      <c r="Q2493" t="str">
        <f t="shared" si="230"/>
        <v>music</v>
      </c>
      <c r="R2493"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5">
        <f t="shared" si="229"/>
        <v>27.777777777777779</v>
      </c>
      <c r="Q2494" t="str">
        <f t="shared" si="230"/>
        <v>music</v>
      </c>
      <c r="R2494"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5">
        <f t="shared" si="229"/>
        <v>99.382239382239376</v>
      </c>
      <c r="Q2495" t="str">
        <f t="shared" si="230"/>
        <v>music</v>
      </c>
      <c r="R2495"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5">
        <f t="shared" si="229"/>
        <v>38.848205128205123</v>
      </c>
      <c r="Q2496" t="str">
        <f t="shared" si="230"/>
        <v>music</v>
      </c>
      <c r="R2496"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5">
        <f t="shared" si="229"/>
        <v>45.548809523809524</v>
      </c>
      <c r="Q2497" t="str">
        <f t="shared" si="230"/>
        <v>music</v>
      </c>
      <c r="R249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5">
        <f t="shared" si="229"/>
        <v>600</v>
      </c>
      <c r="Q2498" t="str">
        <f t="shared" si="230"/>
        <v>music</v>
      </c>
      <c r="R2498"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5">
        <f t="shared" ref="P2499:P2562" si="235">E2499/L2499</f>
        <v>80.551071428571419</v>
      </c>
      <c r="Q2499" t="str">
        <f t="shared" ref="Q2499:Q2562" si="236">LEFT(N2499,FIND("/",N2499)-1)</f>
        <v>music</v>
      </c>
      <c r="R2499" t="str">
        <f t="shared" ref="R2499:R2562" si="237">RIGHT(N2499,LEN(N2499)-SEARCH("/",N2499))</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5">
        <f t="shared" si="235"/>
        <v>52.8</v>
      </c>
      <c r="Q2500" t="str">
        <f t="shared" si="236"/>
        <v>music</v>
      </c>
      <c r="R2500"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5">
        <f t="shared" si="235"/>
        <v>47.676470588235297</v>
      </c>
      <c r="Q2501" t="str">
        <f t="shared" si="236"/>
        <v>music</v>
      </c>
      <c r="R2501"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5">
        <f t="shared" si="235"/>
        <v>23.448275862068964</v>
      </c>
      <c r="Q2502" t="str">
        <f t="shared" si="236"/>
        <v>music</v>
      </c>
      <c r="R2502"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5">
        <f t="shared" si="235"/>
        <v>40.142857142857146</v>
      </c>
      <c r="Q2503" t="str">
        <f t="shared" si="236"/>
        <v>food</v>
      </c>
      <c r="R2503"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5">
        <f t="shared" si="235"/>
        <v>17.2</v>
      </c>
      <c r="Q2504" t="str">
        <f t="shared" si="236"/>
        <v>food</v>
      </c>
      <c r="R2504"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5" t="e">
        <f t="shared" si="235"/>
        <v>#DIV/0!</v>
      </c>
      <c r="Q2505" t="str">
        <f t="shared" si="236"/>
        <v>food</v>
      </c>
      <c r="R2505"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5" t="e">
        <f t="shared" si="235"/>
        <v>#DIV/0!</v>
      </c>
      <c r="Q2506" t="str">
        <f t="shared" si="236"/>
        <v>food</v>
      </c>
      <c r="R2506"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5" t="e">
        <f t="shared" si="235"/>
        <v>#DIV/0!</v>
      </c>
      <c r="Q2507" t="str">
        <f t="shared" si="236"/>
        <v>food</v>
      </c>
      <c r="R250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5">
        <f t="shared" si="235"/>
        <v>15</v>
      </c>
      <c r="Q2508" t="str">
        <f t="shared" si="236"/>
        <v>food</v>
      </c>
      <c r="R2508"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5" t="e">
        <f t="shared" si="235"/>
        <v>#DIV/0!</v>
      </c>
      <c r="Q2509" t="str">
        <f t="shared" si="236"/>
        <v>food</v>
      </c>
      <c r="R2509"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5" t="e">
        <f t="shared" si="235"/>
        <v>#DIV/0!</v>
      </c>
      <c r="Q2510" t="str">
        <f t="shared" si="236"/>
        <v>food</v>
      </c>
      <c r="R2510"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5">
        <f t="shared" si="235"/>
        <v>35.714285714285715</v>
      </c>
      <c r="Q2511" t="str">
        <f t="shared" si="236"/>
        <v>food</v>
      </c>
      <c r="R2511"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5">
        <f t="shared" si="235"/>
        <v>37.5</v>
      </c>
      <c r="Q2512" t="str">
        <f t="shared" si="236"/>
        <v>food</v>
      </c>
      <c r="R2512"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5" t="e">
        <f t="shared" si="235"/>
        <v>#DIV/0!</v>
      </c>
      <c r="Q2513" t="str">
        <f t="shared" si="236"/>
        <v>food</v>
      </c>
      <c r="R2513"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5" t="e">
        <f t="shared" si="235"/>
        <v>#DIV/0!</v>
      </c>
      <c r="Q2514" t="str">
        <f t="shared" si="236"/>
        <v>food</v>
      </c>
      <c r="R2514"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5" t="e">
        <f t="shared" si="235"/>
        <v>#DIV/0!</v>
      </c>
      <c r="Q2515" t="str">
        <f t="shared" si="236"/>
        <v>food</v>
      </c>
      <c r="R2515"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5">
        <f t="shared" si="235"/>
        <v>52.5</v>
      </c>
      <c r="Q2516" t="str">
        <f t="shared" si="236"/>
        <v>food</v>
      </c>
      <c r="R2516"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5">
        <f t="shared" si="235"/>
        <v>77.5</v>
      </c>
      <c r="Q2517" t="str">
        <f t="shared" si="236"/>
        <v>food</v>
      </c>
      <c r="R251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5" t="e">
        <f t="shared" si="235"/>
        <v>#DIV/0!</v>
      </c>
      <c r="Q2518" t="str">
        <f t="shared" si="236"/>
        <v>food</v>
      </c>
      <c r="R2518"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5">
        <f t="shared" si="235"/>
        <v>53.545454545454547</v>
      </c>
      <c r="Q2519" t="str">
        <f t="shared" si="236"/>
        <v>food</v>
      </c>
      <c r="R2519"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5" t="e">
        <f t="shared" si="235"/>
        <v>#DIV/0!</v>
      </c>
      <c r="Q2520" t="str">
        <f t="shared" si="236"/>
        <v>food</v>
      </c>
      <c r="R2520"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5">
        <f t="shared" si="235"/>
        <v>16.25</v>
      </c>
      <c r="Q2521" t="str">
        <f t="shared" si="236"/>
        <v>food</v>
      </c>
      <c r="R2521"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5" t="e">
        <f t="shared" si="235"/>
        <v>#DIV/0!</v>
      </c>
      <c r="Q2522" t="str">
        <f t="shared" si="236"/>
        <v>food</v>
      </c>
      <c r="R2522"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5">
        <f t="shared" si="235"/>
        <v>103.68174242424243</v>
      </c>
      <c r="Q2523" t="str">
        <f t="shared" si="236"/>
        <v>music</v>
      </c>
      <c r="R2523"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5">
        <f t="shared" si="235"/>
        <v>185.18518518518519</v>
      </c>
      <c r="Q2524" t="str">
        <f t="shared" si="236"/>
        <v>music</v>
      </c>
      <c r="R2524"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5">
        <f t="shared" si="235"/>
        <v>54.153846153846153</v>
      </c>
      <c r="Q2525" t="str">
        <f t="shared" si="236"/>
        <v>music</v>
      </c>
      <c r="R2525"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5">
        <f t="shared" si="235"/>
        <v>177.2093023255814</v>
      </c>
      <c r="Q2526" t="str">
        <f t="shared" si="236"/>
        <v>music</v>
      </c>
      <c r="R2526"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5">
        <f t="shared" si="235"/>
        <v>100.325</v>
      </c>
      <c r="Q2527" t="str">
        <f t="shared" si="236"/>
        <v>music</v>
      </c>
      <c r="R252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5">
        <f t="shared" si="235"/>
        <v>136.90909090909091</v>
      </c>
      <c r="Q2528" t="str">
        <f t="shared" si="236"/>
        <v>music</v>
      </c>
      <c r="R2528"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5">
        <f t="shared" si="235"/>
        <v>57.535211267605632</v>
      </c>
      <c r="Q2529" t="str">
        <f t="shared" si="236"/>
        <v>music</v>
      </c>
      <c r="R2529"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5">
        <f t="shared" si="235"/>
        <v>52.962839506172834</v>
      </c>
      <c r="Q2530" t="str">
        <f t="shared" si="236"/>
        <v>music</v>
      </c>
      <c r="R2530"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5">
        <f t="shared" si="235"/>
        <v>82.328947368421055</v>
      </c>
      <c r="Q2531" t="str">
        <f t="shared" si="236"/>
        <v>music</v>
      </c>
      <c r="R2531"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5">
        <f t="shared" si="235"/>
        <v>135.41666666666666</v>
      </c>
      <c r="Q2532" t="str">
        <f t="shared" si="236"/>
        <v>music</v>
      </c>
      <c r="R2532"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5">
        <f t="shared" si="235"/>
        <v>74.06557377049181</v>
      </c>
      <c r="Q2533" t="str">
        <f t="shared" si="236"/>
        <v>music</v>
      </c>
      <c r="R2533"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5">
        <f t="shared" si="235"/>
        <v>84.083333333333329</v>
      </c>
      <c r="Q2534" t="str">
        <f t="shared" si="236"/>
        <v>music</v>
      </c>
      <c r="R2534"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5">
        <f t="shared" si="235"/>
        <v>61.029411764705884</v>
      </c>
      <c r="Q2535" t="str">
        <f t="shared" si="236"/>
        <v>music</v>
      </c>
      <c r="R2535"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5">
        <f t="shared" si="235"/>
        <v>150</v>
      </c>
      <c r="Q2536" t="str">
        <f t="shared" si="236"/>
        <v>music</v>
      </c>
      <c r="R2536"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5">
        <f t="shared" si="235"/>
        <v>266.08974358974359</v>
      </c>
      <c r="Q2537" t="str">
        <f t="shared" si="236"/>
        <v>music</v>
      </c>
      <c r="R253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5">
        <f t="shared" si="235"/>
        <v>7.25</v>
      </c>
      <c r="Q2538" t="str">
        <f t="shared" si="236"/>
        <v>music</v>
      </c>
      <c r="R2538"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5">
        <f t="shared" si="235"/>
        <v>100</v>
      </c>
      <c r="Q2539" t="str">
        <f t="shared" si="236"/>
        <v>music</v>
      </c>
      <c r="R2539"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5">
        <f t="shared" si="235"/>
        <v>109.96308108108107</v>
      </c>
      <c r="Q2540" t="str">
        <f t="shared" si="236"/>
        <v>music</v>
      </c>
      <c r="R2540"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5">
        <f t="shared" si="235"/>
        <v>169.91525423728814</v>
      </c>
      <c r="Q2541" t="str">
        <f t="shared" si="236"/>
        <v>music</v>
      </c>
      <c r="R2541"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5">
        <f t="shared" si="235"/>
        <v>95.740740740740748</v>
      </c>
      <c r="Q2542" t="str">
        <f t="shared" si="236"/>
        <v>music</v>
      </c>
      <c r="R2542"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5">
        <f t="shared" si="235"/>
        <v>59.460317460317462</v>
      </c>
      <c r="Q2543" t="str">
        <f t="shared" si="236"/>
        <v>music</v>
      </c>
      <c r="R2543"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5">
        <f t="shared" si="235"/>
        <v>55.769230769230766</v>
      </c>
      <c r="Q2544" t="str">
        <f t="shared" si="236"/>
        <v>music</v>
      </c>
      <c r="R2544"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5">
        <f t="shared" si="235"/>
        <v>30.076923076923077</v>
      </c>
      <c r="Q2545" t="str">
        <f t="shared" si="236"/>
        <v>music</v>
      </c>
      <c r="R2545"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5">
        <f t="shared" si="235"/>
        <v>88.438596491228068</v>
      </c>
      <c r="Q2546" t="str">
        <f t="shared" si="236"/>
        <v>music</v>
      </c>
      <c r="R2546"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5">
        <f t="shared" si="235"/>
        <v>64.032786885245898</v>
      </c>
      <c r="Q2547" t="str">
        <f t="shared" si="236"/>
        <v>music</v>
      </c>
      <c r="R254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5">
        <f t="shared" si="235"/>
        <v>60.153846153846153</v>
      </c>
      <c r="Q2548" t="str">
        <f t="shared" si="236"/>
        <v>music</v>
      </c>
      <c r="R2548"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5">
        <f t="shared" si="235"/>
        <v>49.194029850746269</v>
      </c>
      <c r="Q2549" t="str">
        <f t="shared" si="236"/>
        <v>music</v>
      </c>
      <c r="R2549"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5">
        <f t="shared" si="235"/>
        <v>165.16216216216216</v>
      </c>
      <c r="Q2550" t="str">
        <f t="shared" si="236"/>
        <v>music</v>
      </c>
      <c r="R2550"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5">
        <f t="shared" si="235"/>
        <v>43.621621621621621</v>
      </c>
      <c r="Q2551" t="str">
        <f t="shared" si="236"/>
        <v>music</v>
      </c>
      <c r="R2551"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5">
        <f t="shared" si="235"/>
        <v>43.7</v>
      </c>
      <c r="Q2552" t="str">
        <f t="shared" si="236"/>
        <v>music</v>
      </c>
      <c r="R2552"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5">
        <f t="shared" si="235"/>
        <v>67.419642857142861</v>
      </c>
      <c r="Q2553" t="str">
        <f t="shared" si="236"/>
        <v>music</v>
      </c>
      <c r="R2553"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5">
        <f t="shared" si="235"/>
        <v>177.5</v>
      </c>
      <c r="Q2554" t="str">
        <f t="shared" si="236"/>
        <v>music</v>
      </c>
      <c r="R2554"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5">
        <f t="shared" si="235"/>
        <v>38.883333333333333</v>
      </c>
      <c r="Q2555" t="str">
        <f t="shared" si="236"/>
        <v>music</v>
      </c>
      <c r="R2555"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5">
        <f t="shared" si="235"/>
        <v>54.985074626865675</v>
      </c>
      <c r="Q2556" t="str">
        <f t="shared" si="236"/>
        <v>music</v>
      </c>
      <c r="R2556"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5">
        <f t="shared" si="235"/>
        <v>61.342857142857142</v>
      </c>
      <c r="Q2557" t="str">
        <f t="shared" si="236"/>
        <v>music</v>
      </c>
      <c r="R255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5">
        <f t="shared" si="235"/>
        <v>23.117647058823529</v>
      </c>
      <c r="Q2558" t="str">
        <f t="shared" si="236"/>
        <v>music</v>
      </c>
      <c r="R2558"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5">
        <f t="shared" si="235"/>
        <v>29.611111111111111</v>
      </c>
      <c r="Q2559" t="str">
        <f t="shared" si="236"/>
        <v>music</v>
      </c>
      <c r="R2559"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5">
        <f t="shared" si="235"/>
        <v>75.611111111111114</v>
      </c>
      <c r="Q2560" t="str">
        <f t="shared" si="236"/>
        <v>music</v>
      </c>
      <c r="R2560"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5">
        <f t="shared" si="235"/>
        <v>35.6</v>
      </c>
      <c r="Q2561" t="str">
        <f t="shared" si="236"/>
        <v>music</v>
      </c>
      <c r="R2561"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5">
        <f t="shared" si="235"/>
        <v>143</v>
      </c>
      <c r="Q2562" t="str">
        <f t="shared" si="236"/>
        <v>music</v>
      </c>
      <c r="R2562"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5" t="e">
        <f t="shared" ref="P2563:P2626" si="241">E2563/L2563</f>
        <v>#DIV/0!</v>
      </c>
      <c r="Q2563" t="str">
        <f t="shared" ref="Q2563:Q2626" si="242">LEFT(N2563,FIND("/",N2563)-1)</f>
        <v>food</v>
      </c>
      <c r="R2563" t="str">
        <f t="shared" ref="R2563:R2626" si="243">RIGHT(N2563,LEN(N2563)-SEARCH("/",N2563))</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5">
        <f t="shared" si="241"/>
        <v>25</v>
      </c>
      <c r="Q2564" t="str">
        <f t="shared" si="242"/>
        <v>food</v>
      </c>
      <c r="R2564"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5" t="e">
        <f t="shared" si="241"/>
        <v>#DIV/0!</v>
      </c>
      <c r="Q2565" t="str">
        <f t="shared" si="242"/>
        <v>food</v>
      </c>
      <c r="R2565"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5" t="e">
        <f t="shared" si="241"/>
        <v>#DIV/0!</v>
      </c>
      <c r="Q2566" t="str">
        <f t="shared" si="242"/>
        <v>food</v>
      </c>
      <c r="R2566"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5">
        <f t="shared" si="241"/>
        <v>100</v>
      </c>
      <c r="Q2567" t="str">
        <f t="shared" si="242"/>
        <v>food</v>
      </c>
      <c r="R256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5" t="e">
        <f t="shared" si="241"/>
        <v>#DIV/0!</v>
      </c>
      <c r="Q2568" t="str">
        <f t="shared" si="242"/>
        <v>food</v>
      </c>
      <c r="R2568"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5">
        <f t="shared" si="241"/>
        <v>60</v>
      </c>
      <c r="Q2569" t="str">
        <f t="shared" si="242"/>
        <v>food</v>
      </c>
      <c r="R2569"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5">
        <f t="shared" si="241"/>
        <v>50</v>
      </c>
      <c r="Q2570" t="str">
        <f t="shared" si="242"/>
        <v>food</v>
      </c>
      <c r="R2570"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5">
        <f t="shared" si="241"/>
        <v>72.5</v>
      </c>
      <c r="Q2571" t="str">
        <f t="shared" si="242"/>
        <v>food</v>
      </c>
      <c r="R2571"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5">
        <f t="shared" si="241"/>
        <v>29.5</v>
      </c>
      <c r="Q2572" t="str">
        <f t="shared" si="242"/>
        <v>food</v>
      </c>
      <c r="R2572"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5">
        <f t="shared" si="241"/>
        <v>62.5</v>
      </c>
      <c r="Q2573" t="str">
        <f t="shared" si="242"/>
        <v>food</v>
      </c>
      <c r="R2573"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5" t="e">
        <f t="shared" si="241"/>
        <v>#DIV/0!</v>
      </c>
      <c r="Q2574" t="str">
        <f t="shared" si="242"/>
        <v>food</v>
      </c>
      <c r="R2574"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5" t="e">
        <f t="shared" si="241"/>
        <v>#DIV/0!</v>
      </c>
      <c r="Q2575" t="str">
        <f t="shared" si="242"/>
        <v>food</v>
      </c>
      <c r="R2575"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5" t="e">
        <f t="shared" si="241"/>
        <v>#DIV/0!</v>
      </c>
      <c r="Q2576" t="str">
        <f t="shared" si="242"/>
        <v>food</v>
      </c>
      <c r="R2576"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5" t="e">
        <f t="shared" si="241"/>
        <v>#DIV/0!</v>
      </c>
      <c r="Q2577" t="str">
        <f t="shared" si="242"/>
        <v>food</v>
      </c>
      <c r="R257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5" t="e">
        <f t="shared" si="241"/>
        <v>#DIV/0!</v>
      </c>
      <c r="Q2578" t="str">
        <f t="shared" si="242"/>
        <v>food</v>
      </c>
      <c r="R2578"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5" t="e">
        <f t="shared" si="241"/>
        <v>#DIV/0!</v>
      </c>
      <c r="Q2579" t="str">
        <f t="shared" si="242"/>
        <v>food</v>
      </c>
      <c r="R2579"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5" t="e">
        <f t="shared" si="241"/>
        <v>#DIV/0!</v>
      </c>
      <c r="Q2580" t="str">
        <f t="shared" si="242"/>
        <v>food</v>
      </c>
      <c r="R2580"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5">
        <f t="shared" si="241"/>
        <v>23.083333333333332</v>
      </c>
      <c r="Q2581" t="str">
        <f t="shared" si="242"/>
        <v>food</v>
      </c>
      <c r="R2581"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5">
        <f t="shared" si="241"/>
        <v>25.5</v>
      </c>
      <c r="Q2582" t="str">
        <f t="shared" si="242"/>
        <v>food</v>
      </c>
      <c r="R2582"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5">
        <f t="shared" si="241"/>
        <v>48.18181818181818</v>
      </c>
      <c r="Q2583" t="str">
        <f t="shared" si="242"/>
        <v>food</v>
      </c>
      <c r="R2583"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5">
        <f t="shared" si="241"/>
        <v>1</v>
      </c>
      <c r="Q2584" t="str">
        <f t="shared" si="242"/>
        <v>food</v>
      </c>
      <c r="R2584"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5">
        <f t="shared" si="241"/>
        <v>1</v>
      </c>
      <c r="Q2585" t="str">
        <f t="shared" si="242"/>
        <v>food</v>
      </c>
      <c r="R2585"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5" t="e">
        <f t="shared" si="241"/>
        <v>#DIV/0!</v>
      </c>
      <c r="Q2586" t="str">
        <f t="shared" si="242"/>
        <v>food</v>
      </c>
      <c r="R2586"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5">
        <f t="shared" si="241"/>
        <v>50</v>
      </c>
      <c r="Q2587" t="str">
        <f t="shared" si="242"/>
        <v>food</v>
      </c>
      <c r="R258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5">
        <f t="shared" si="241"/>
        <v>5</v>
      </c>
      <c r="Q2588" t="str">
        <f t="shared" si="242"/>
        <v>food</v>
      </c>
      <c r="R2588"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5">
        <f t="shared" si="241"/>
        <v>202.83333333333334</v>
      </c>
      <c r="Q2589" t="str">
        <f t="shared" si="242"/>
        <v>food</v>
      </c>
      <c r="R2589"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5">
        <f t="shared" si="241"/>
        <v>29.125</v>
      </c>
      <c r="Q2590" t="str">
        <f t="shared" si="242"/>
        <v>food</v>
      </c>
      <c r="R2590"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5">
        <f t="shared" si="241"/>
        <v>5</v>
      </c>
      <c r="Q2591" t="str">
        <f t="shared" si="242"/>
        <v>food</v>
      </c>
      <c r="R2591"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5" t="e">
        <f t="shared" si="241"/>
        <v>#DIV/0!</v>
      </c>
      <c r="Q2592" t="str">
        <f t="shared" si="242"/>
        <v>food</v>
      </c>
      <c r="R2592"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5">
        <f t="shared" si="241"/>
        <v>13</v>
      </c>
      <c r="Q2593" t="str">
        <f t="shared" si="242"/>
        <v>food</v>
      </c>
      <c r="R2593"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5">
        <f t="shared" si="241"/>
        <v>50</v>
      </c>
      <c r="Q2594" t="str">
        <f t="shared" si="242"/>
        <v>food</v>
      </c>
      <c r="R2594"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5" t="e">
        <f t="shared" si="241"/>
        <v>#DIV/0!</v>
      </c>
      <c r="Q2595" t="str">
        <f t="shared" si="242"/>
        <v>food</v>
      </c>
      <c r="R2595"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5">
        <f t="shared" si="241"/>
        <v>1</v>
      </c>
      <c r="Q2596" t="str">
        <f t="shared" si="242"/>
        <v>food</v>
      </c>
      <c r="R2596"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5">
        <f t="shared" si="241"/>
        <v>96.05263157894737</v>
      </c>
      <c r="Q2597" t="str">
        <f t="shared" si="242"/>
        <v>food</v>
      </c>
      <c r="R259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5">
        <f t="shared" si="241"/>
        <v>305.77777777777777</v>
      </c>
      <c r="Q2598" t="str">
        <f t="shared" si="242"/>
        <v>food</v>
      </c>
      <c r="R2598"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5">
        <f t="shared" si="241"/>
        <v>12.142857142857142</v>
      </c>
      <c r="Q2599" t="str">
        <f t="shared" si="242"/>
        <v>food</v>
      </c>
      <c r="R2599"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5">
        <f t="shared" si="241"/>
        <v>83.571428571428569</v>
      </c>
      <c r="Q2600" t="str">
        <f t="shared" si="242"/>
        <v>food</v>
      </c>
      <c r="R2600"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5">
        <f t="shared" si="241"/>
        <v>18</v>
      </c>
      <c r="Q2601" t="str">
        <f t="shared" si="242"/>
        <v>food</v>
      </c>
      <c r="R2601"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5">
        <f t="shared" si="241"/>
        <v>115.53333333333333</v>
      </c>
      <c r="Q2602" t="str">
        <f t="shared" si="242"/>
        <v>food</v>
      </c>
      <c r="R2602"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5">
        <f t="shared" si="241"/>
        <v>21.900662251655628</v>
      </c>
      <c r="Q2603" t="str">
        <f t="shared" si="242"/>
        <v>technology</v>
      </c>
      <c r="R2603"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5">
        <f t="shared" si="241"/>
        <v>80.022494887525568</v>
      </c>
      <c r="Q2604" t="str">
        <f t="shared" si="242"/>
        <v>technology</v>
      </c>
      <c r="R2604"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5">
        <f t="shared" si="241"/>
        <v>35.520000000000003</v>
      </c>
      <c r="Q2605" t="str">
        <f t="shared" si="242"/>
        <v>technology</v>
      </c>
      <c r="R2605"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5">
        <f t="shared" si="241"/>
        <v>64.933333333333323</v>
      </c>
      <c r="Q2606" t="str">
        <f t="shared" si="242"/>
        <v>technology</v>
      </c>
      <c r="R2606"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5">
        <f t="shared" si="241"/>
        <v>60.965703745743475</v>
      </c>
      <c r="Q2607" t="str">
        <f t="shared" si="242"/>
        <v>technology</v>
      </c>
      <c r="R260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5">
        <f t="shared" si="241"/>
        <v>31.444155844155844</v>
      </c>
      <c r="Q2608" t="str">
        <f t="shared" si="242"/>
        <v>technology</v>
      </c>
      <c r="R2608"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5">
        <f t="shared" si="241"/>
        <v>81.949748743718587</v>
      </c>
      <c r="Q2609" t="str">
        <f t="shared" si="242"/>
        <v>technology</v>
      </c>
      <c r="R2609"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5">
        <f t="shared" si="241"/>
        <v>58.92763157894737</v>
      </c>
      <c r="Q2610" t="str">
        <f t="shared" si="242"/>
        <v>technology</v>
      </c>
      <c r="R2610"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5">
        <f t="shared" si="241"/>
        <v>157.29347633136095</v>
      </c>
      <c r="Q2611" t="str">
        <f t="shared" si="242"/>
        <v>technology</v>
      </c>
      <c r="R2611"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5">
        <f t="shared" si="241"/>
        <v>55.758509532062391</v>
      </c>
      <c r="Q2612" t="str">
        <f t="shared" si="242"/>
        <v>technology</v>
      </c>
      <c r="R2612"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5">
        <f t="shared" si="241"/>
        <v>83.802893802893806</v>
      </c>
      <c r="Q2613" t="str">
        <f t="shared" si="242"/>
        <v>technology</v>
      </c>
      <c r="R2613"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5">
        <f t="shared" si="241"/>
        <v>58.422210884353746</v>
      </c>
      <c r="Q2614" t="str">
        <f t="shared" si="242"/>
        <v>technology</v>
      </c>
      <c r="R2614"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5">
        <f t="shared" si="241"/>
        <v>270.57142857142856</v>
      </c>
      <c r="Q2615" t="str">
        <f t="shared" si="242"/>
        <v>technology</v>
      </c>
      <c r="R2615"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5">
        <f t="shared" si="241"/>
        <v>47.180555555555557</v>
      </c>
      <c r="Q2617" t="str">
        <f t="shared" si="242"/>
        <v>technology</v>
      </c>
      <c r="R261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5">
        <f t="shared" si="241"/>
        <v>120.30882352941177</v>
      </c>
      <c r="Q2618" t="str">
        <f t="shared" si="242"/>
        <v>technology</v>
      </c>
      <c r="R2618"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5">
        <f t="shared" si="241"/>
        <v>27.59748427672956</v>
      </c>
      <c r="Q2619" t="str">
        <f t="shared" si="242"/>
        <v>technology</v>
      </c>
      <c r="R2619"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5">
        <f t="shared" si="241"/>
        <v>205.2987012987013</v>
      </c>
      <c r="Q2620" t="str">
        <f t="shared" si="242"/>
        <v>technology</v>
      </c>
      <c r="R2620"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5">
        <f t="shared" si="241"/>
        <v>35.547169811320757</v>
      </c>
      <c r="Q2621" t="str">
        <f t="shared" si="242"/>
        <v>technology</v>
      </c>
      <c r="R2621"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5">
        <f t="shared" si="241"/>
        <v>74.639488409272587</v>
      </c>
      <c r="Q2622" t="str">
        <f t="shared" si="242"/>
        <v>technology</v>
      </c>
      <c r="R2622"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5">
        <f t="shared" si="241"/>
        <v>47.058064516129029</v>
      </c>
      <c r="Q2623" t="str">
        <f t="shared" si="242"/>
        <v>technology</v>
      </c>
      <c r="R2623"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5">
        <f t="shared" si="241"/>
        <v>26.591351351351353</v>
      </c>
      <c r="Q2624" t="str">
        <f t="shared" si="242"/>
        <v>technology</v>
      </c>
      <c r="R2624"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5">
        <f t="shared" si="241"/>
        <v>36.774193548387096</v>
      </c>
      <c r="Q2625" t="str">
        <f t="shared" si="242"/>
        <v>technology</v>
      </c>
      <c r="R2625"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5">
        <f t="shared" si="241"/>
        <v>31.820544982698959</v>
      </c>
      <c r="Q2626" t="str">
        <f t="shared" si="242"/>
        <v>technology</v>
      </c>
      <c r="R2626"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5">
        <f t="shared" ref="P2627:P2690" si="247">E2627/L2627</f>
        <v>27.576923076923077</v>
      </c>
      <c r="Q2627" t="str">
        <f t="shared" ref="Q2627:Q2690" si="248">LEFT(N2627,FIND("/",N2627)-1)</f>
        <v>technology</v>
      </c>
      <c r="R2627" t="str">
        <f t="shared" ref="R2627:R2690" si="249">RIGHT(N2627,LEN(N2627)-SEARCH("/",N2627))</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5">
        <f t="shared" si="247"/>
        <v>56</v>
      </c>
      <c r="Q2628" t="str">
        <f t="shared" si="248"/>
        <v>technology</v>
      </c>
      <c r="R2628"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5">
        <f t="shared" si="247"/>
        <v>21.555555555555557</v>
      </c>
      <c r="Q2629" t="str">
        <f t="shared" si="248"/>
        <v>technology</v>
      </c>
      <c r="R2629"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5">
        <f t="shared" si="247"/>
        <v>44.095238095238095</v>
      </c>
      <c r="Q2630" t="str">
        <f t="shared" si="248"/>
        <v>technology</v>
      </c>
      <c r="R2630"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5">
        <f t="shared" si="247"/>
        <v>63.87</v>
      </c>
      <c r="Q2631" t="str">
        <f t="shared" si="248"/>
        <v>technology</v>
      </c>
      <c r="R2631"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5">
        <f t="shared" si="247"/>
        <v>38.987654320987652</v>
      </c>
      <c r="Q2632" t="str">
        <f t="shared" si="248"/>
        <v>technology</v>
      </c>
      <c r="R2632"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5">
        <f t="shared" si="247"/>
        <v>80.185489510489504</v>
      </c>
      <c r="Q2633" t="str">
        <f t="shared" si="248"/>
        <v>technology</v>
      </c>
      <c r="R2633"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5">
        <f t="shared" si="247"/>
        <v>34.904761904761905</v>
      </c>
      <c r="Q2634" t="str">
        <f t="shared" si="248"/>
        <v>technology</v>
      </c>
      <c r="R2634"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5">
        <f t="shared" si="247"/>
        <v>89.100502512562812</v>
      </c>
      <c r="Q2635" t="str">
        <f t="shared" si="248"/>
        <v>technology</v>
      </c>
      <c r="R2635"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5">
        <f t="shared" si="247"/>
        <v>39.44</v>
      </c>
      <c r="Q2636" t="str">
        <f t="shared" si="248"/>
        <v>technology</v>
      </c>
      <c r="R2636"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5">
        <f t="shared" si="247"/>
        <v>136.9047619047619</v>
      </c>
      <c r="Q2637" t="str">
        <f t="shared" si="248"/>
        <v>technology</v>
      </c>
      <c r="R263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5">
        <f t="shared" si="247"/>
        <v>37.46</v>
      </c>
      <c r="Q2638" t="str">
        <f t="shared" si="248"/>
        <v>technology</v>
      </c>
      <c r="R2638"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5">
        <f t="shared" si="247"/>
        <v>31.96153846153846</v>
      </c>
      <c r="Q2639" t="str">
        <f t="shared" si="248"/>
        <v>technology</v>
      </c>
      <c r="R2639"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5">
        <f t="shared" si="247"/>
        <v>25.214285714285715</v>
      </c>
      <c r="Q2640" t="str">
        <f t="shared" si="248"/>
        <v>technology</v>
      </c>
      <c r="R2640"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5">
        <f t="shared" si="247"/>
        <v>10.040816326530612</v>
      </c>
      <c r="Q2641" t="str">
        <f t="shared" si="248"/>
        <v>technology</v>
      </c>
      <c r="R2641"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5">
        <f t="shared" si="247"/>
        <v>45.94202898550725</v>
      </c>
      <c r="Q2642" t="str">
        <f t="shared" si="248"/>
        <v>technology</v>
      </c>
      <c r="R2642"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5">
        <f t="shared" si="247"/>
        <v>15</v>
      </c>
      <c r="Q2643" t="str">
        <f t="shared" si="248"/>
        <v>technology</v>
      </c>
      <c r="R2643"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5" t="e">
        <f t="shared" si="247"/>
        <v>#DIV/0!</v>
      </c>
      <c r="Q2644" t="str">
        <f t="shared" si="248"/>
        <v>technology</v>
      </c>
      <c r="R2644"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5">
        <f t="shared" si="247"/>
        <v>223.58248500999335</v>
      </c>
      <c r="Q2645" t="str">
        <f t="shared" si="248"/>
        <v>technology</v>
      </c>
      <c r="R2645"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5">
        <f t="shared" si="247"/>
        <v>39.480769230769234</v>
      </c>
      <c r="Q2646" t="str">
        <f t="shared" si="248"/>
        <v>technology</v>
      </c>
      <c r="R2646"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5">
        <f t="shared" si="247"/>
        <v>91.304347826086953</v>
      </c>
      <c r="Q2647" t="str">
        <f t="shared" si="248"/>
        <v>technology</v>
      </c>
      <c r="R264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5">
        <f t="shared" si="247"/>
        <v>78.666205607476627</v>
      </c>
      <c r="Q2648" t="str">
        <f t="shared" si="248"/>
        <v>technology</v>
      </c>
      <c r="R2648"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5">
        <f t="shared" si="247"/>
        <v>12</v>
      </c>
      <c r="Q2649" t="str">
        <f t="shared" si="248"/>
        <v>technology</v>
      </c>
      <c r="R2649"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5">
        <f t="shared" si="247"/>
        <v>17.666666666666668</v>
      </c>
      <c r="Q2650" t="str">
        <f t="shared" si="248"/>
        <v>technology</v>
      </c>
      <c r="R2650"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5">
        <f t="shared" si="247"/>
        <v>41.333333333333336</v>
      </c>
      <c r="Q2651" t="str">
        <f t="shared" si="248"/>
        <v>technology</v>
      </c>
      <c r="R2651"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5">
        <f t="shared" si="247"/>
        <v>71.599999999999994</v>
      </c>
      <c r="Q2652" t="str">
        <f t="shared" si="248"/>
        <v>technology</v>
      </c>
      <c r="R2652"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5">
        <f t="shared" si="247"/>
        <v>307.8235294117647</v>
      </c>
      <c r="Q2653" t="str">
        <f t="shared" si="248"/>
        <v>technology</v>
      </c>
      <c r="R2653"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5">
        <f t="shared" si="247"/>
        <v>80.454545454545453</v>
      </c>
      <c r="Q2654" t="str">
        <f t="shared" si="248"/>
        <v>technology</v>
      </c>
      <c r="R2654"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5">
        <f t="shared" si="247"/>
        <v>83.942857142857136</v>
      </c>
      <c r="Q2655" t="str">
        <f t="shared" si="248"/>
        <v>technology</v>
      </c>
      <c r="R2655"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5">
        <f t="shared" si="247"/>
        <v>8.5</v>
      </c>
      <c r="Q2656" t="str">
        <f t="shared" si="248"/>
        <v>technology</v>
      </c>
      <c r="R2656"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5">
        <f t="shared" si="247"/>
        <v>73.372093023255815</v>
      </c>
      <c r="Q2657" t="str">
        <f t="shared" si="248"/>
        <v>technology</v>
      </c>
      <c r="R265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5">
        <f t="shared" si="247"/>
        <v>112.86184210526316</v>
      </c>
      <c r="Q2658" t="str">
        <f t="shared" si="248"/>
        <v>technology</v>
      </c>
      <c r="R2658"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5">
        <f t="shared" si="247"/>
        <v>95.277627118644077</v>
      </c>
      <c r="Q2659" t="str">
        <f t="shared" si="248"/>
        <v>technology</v>
      </c>
      <c r="R2659"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5">
        <f t="shared" si="247"/>
        <v>22.75</v>
      </c>
      <c r="Q2660" t="str">
        <f t="shared" si="248"/>
        <v>technology</v>
      </c>
      <c r="R2660"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5">
        <f t="shared" si="247"/>
        <v>133.30000000000001</v>
      </c>
      <c r="Q2661" t="str">
        <f t="shared" si="248"/>
        <v>technology</v>
      </c>
      <c r="R2661"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5">
        <f t="shared" si="247"/>
        <v>3.8</v>
      </c>
      <c r="Q2662" t="str">
        <f t="shared" si="248"/>
        <v>technology</v>
      </c>
      <c r="R2662"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5">
        <f t="shared" si="247"/>
        <v>85.75</v>
      </c>
      <c r="Q2663" t="str">
        <f t="shared" si="248"/>
        <v>technology</v>
      </c>
      <c r="R2663"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5">
        <f t="shared" si="247"/>
        <v>267</v>
      </c>
      <c r="Q2664" t="str">
        <f t="shared" si="248"/>
        <v>technology</v>
      </c>
      <c r="R2664"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5">
        <f t="shared" si="247"/>
        <v>373.55803571428572</v>
      </c>
      <c r="Q2665" t="str">
        <f t="shared" si="248"/>
        <v>technology</v>
      </c>
      <c r="R2665"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5">
        <f t="shared" si="247"/>
        <v>174.03846153846155</v>
      </c>
      <c r="Q2666" t="str">
        <f t="shared" si="248"/>
        <v>technology</v>
      </c>
      <c r="R2666"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5">
        <f t="shared" si="247"/>
        <v>93.695652173913047</v>
      </c>
      <c r="Q2667" t="str">
        <f t="shared" si="248"/>
        <v>technology</v>
      </c>
      <c r="R266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5">
        <f t="shared" si="247"/>
        <v>77.327718446601949</v>
      </c>
      <c r="Q2668" t="str">
        <f t="shared" si="248"/>
        <v>technology</v>
      </c>
      <c r="R2668"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5">
        <f t="shared" si="247"/>
        <v>92.222222222222229</v>
      </c>
      <c r="Q2669" t="str">
        <f t="shared" si="248"/>
        <v>technology</v>
      </c>
      <c r="R2669"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5">
        <f t="shared" si="247"/>
        <v>60.964285714285715</v>
      </c>
      <c r="Q2670" t="str">
        <f t="shared" si="248"/>
        <v>technology</v>
      </c>
      <c r="R2670"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5">
        <f t="shared" si="247"/>
        <v>91</v>
      </c>
      <c r="Q2671" t="str">
        <f t="shared" si="248"/>
        <v>technology</v>
      </c>
      <c r="R2671"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5">
        <f t="shared" si="247"/>
        <v>41.583333333333336</v>
      </c>
      <c r="Q2672" t="str">
        <f t="shared" si="248"/>
        <v>technology</v>
      </c>
      <c r="R2672"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5">
        <f t="shared" si="247"/>
        <v>33.761904761904759</v>
      </c>
      <c r="Q2673" t="str">
        <f t="shared" si="248"/>
        <v>technology</v>
      </c>
      <c r="R2673"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5">
        <f t="shared" si="247"/>
        <v>70.61702127659575</v>
      </c>
      <c r="Q2674" t="str">
        <f t="shared" si="248"/>
        <v>technology</v>
      </c>
      <c r="R2674"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5">
        <f t="shared" si="247"/>
        <v>167.15151515151516</v>
      </c>
      <c r="Q2675" t="str">
        <f t="shared" si="248"/>
        <v>technology</v>
      </c>
      <c r="R2675"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5">
        <f t="shared" si="247"/>
        <v>128.61988304093566</v>
      </c>
      <c r="Q2676" t="str">
        <f t="shared" si="248"/>
        <v>technology</v>
      </c>
      <c r="R2676"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5">
        <f t="shared" si="247"/>
        <v>65.41379310344827</v>
      </c>
      <c r="Q2677" t="str">
        <f t="shared" si="248"/>
        <v>technology</v>
      </c>
      <c r="R267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5">
        <f t="shared" si="247"/>
        <v>117.55555555555556</v>
      </c>
      <c r="Q2678" t="str">
        <f t="shared" si="248"/>
        <v>technology</v>
      </c>
      <c r="R2678"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5">
        <f t="shared" si="247"/>
        <v>126.48148148148148</v>
      </c>
      <c r="Q2679" t="str">
        <f t="shared" si="248"/>
        <v>technology</v>
      </c>
      <c r="R2679"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5">
        <f t="shared" si="247"/>
        <v>550</v>
      </c>
      <c r="Q2680" t="str">
        <f t="shared" si="248"/>
        <v>technology</v>
      </c>
      <c r="R2680"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5">
        <f t="shared" si="247"/>
        <v>44</v>
      </c>
      <c r="Q2681" t="str">
        <f t="shared" si="248"/>
        <v>technology</v>
      </c>
      <c r="R2681"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5">
        <f t="shared" si="247"/>
        <v>69</v>
      </c>
      <c r="Q2682" t="str">
        <f t="shared" si="248"/>
        <v>technology</v>
      </c>
      <c r="R2682"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5">
        <f t="shared" si="247"/>
        <v>27.5</v>
      </c>
      <c r="Q2683" t="str">
        <f t="shared" si="248"/>
        <v>food</v>
      </c>
      <c r="R2683"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5">
        <f t="shared" si="247"/>
        <v>84.9</v>
      </c>
      <c r="Q2684" t="str">
        <f t="shared" si="248"/>
        <v>food</v>
      </c>
      <c r="R2684"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5">
        <f t="shared" si="247"/>
        <v>12</v>
      </c>
      <c r="Q2685" t="str">
        <f t="shared" si="248"/>
        <v>food</v>
      </c>
      <c r="R2685"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5">
        <f t="shared" si="247"/>
        <v>200</v>
      </c>
      <c r="Q2686" t="str">
        <f t="shared" si="248"/>
        <v>food</v>
      </c>
      <c r="R2686"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5">
        <f t="shared" si="247"/>
        <v>10</v>
      </c>
      <c r="Q2687" t="str">
        <f t="shared" si="248"/>
        <v>food</v>
      </c>
      <c r="R268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5" t="e">
        <f t="shared" si="247"/>
        <v>#DIV/0!</v>
      </c>
      <c r="Q2688" t="str">
        <f t="shared" si="248"/>
        <v>food</v>
      </c>
      <c r="R2688"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5" t="e">
        <f t="shared" si="247"/>
        <v>#DIV/0!</v>
      </c>
      <c r="Q2689" t="str">
        <f t="shared" si="248"/>
        <v>food</v>
      </c>
      <c r="R2689"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5">
        <f t="shared" si="247"/>
        <v>5.2857142857142856</v>
      </c>
      <c r="Q2690" t="str">
        <f t="shared" si="248"/>
        <v>food</v>
      </c>
      <c r="R2690"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5">
        <f t="shared" ref="P2691:P2754" si="253">E2691/L2691</f>
        <v>1</v>
      </c>
      <c r="Q2691" t="str">
        <f t="shared" ref="Q2691:Q2754" si="254">LEFT(N2691,FIND("/",N2691)-1)</f>
        <v>food</v>
      </c>
      <c r="R2691" t="str">
        <f t="shared" ref="R2691:R2754" si="255">RIGHT(N2691,LEN(N2691)-SEARCH("/",N2691))</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5">
        <f t="shared" si="253"/>
        <v>72.762711864406782</v>
      </c>
      <c r="Q2692" t="str">
        <f t="shared" si="254"/>
        <v>food</v>
      </c>
      <c r="R2692"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5">
        <f t="shared" si="253"/>
        <v>17.5</v>
      </c>
      <c r="Q2693" t="str">
        <f t="shared" si="254"/>
        <v>food</v>
      </c>
      <c r="R2693"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5">
        <f t="shared" si="253"/>
        <v>25</v>
      </c>
      <c r="Q2694" t="str">
        <f t="shared" si="254"/>
        <v>food</v>
      </c>
      <c r="R2694"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5">
        <f t="shared" si="253"/>
        <v>13.333333333333334</v>
      </c>
      <c r="Q2695" t="str">
        <f t="shared" si="254"/>
        <v>food</v>
      </c>
      <c r="R2695"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5">
        <f t="shared" si="253"/>
        <v>1</v>
      </c>
      <c r="Q2696" t="str">
        <f t="shared" si="254"/>
        <v>food</v>
      </c>
      <c r="R2696"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5">
        <f t="shared" si="253"/>
        <v>23.666666666666668</v>
      </c>
      <c r="Q2697" t="str">
        <f t="shared" si="254"/>
        <v>food</v>
      </c>
      <c r="R269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5">
        <f t="shared" si="253"/>
        <v>89.21052631578948</v>
      </c>
      <c r="Q2698" t="str">
        <f t="shared" si="254"/>
        <v>food</v>
      </c>
      <c r="R2698"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5">
        <f t="shared" si="253"/>
        <v>116.55769230769231</v>
      </c>
      <c r="Q2699" t="str">
        <f t="shared" si="254"/>
        <v>food</v>
      </c>
      <c r="R2699"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5">
        <f t="shared" si="253"/>
        <v>13.005000000000001</v>
      </c>
      <c r="Q2700" t="str">
        <f t="shared" si="254"/>
        <v>food</v>
      </c>
      <c r="R2700"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5" t="e">
        <f t="shared" si="253"/>
        <v>#DIV/0!</v>
      </c>
      <c r="Q2701" t="str">
        <f t="shared" si="254"/>
        <v>food</v>
      </c>
      <c r="R2701"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5">
        <f t="shared" si="253"/>
        <v>17.5</v>
      </c>
      <c r="Q2702" t="str">
        <f t="shared" si="254"/>
        <v>food</v>
      </c>
      <c r="R2702"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5">
        <f t="shared" si="253"/>
        <v>34.130434782608695</v>
      </c>
      <c r="Q2703" t="str">
        <f t="shared" si="254"/>
        <v>theater</v>
      </c>
      <c r="R2703"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5">
        <f t="shared" si="253"/>
        <v>132.34615384615384</v>
      </c>
      <c r="Q2704" t="str">
        <f t="shared" si="254"/>
        <v>theater</v>
      </c>
      <c r="R2704"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5">
        <f t="shared" si="253"/>
        <v>922.22222222222217</v>
      </c>
      <c r="Q2705" t="str">
        <f t="shared" si="254"/>
        <v>theater</v>
      </c>
      <c r="R2705"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5">
        <f t="shared" si="253"/>
        <v>163.57142857142858</v>
      </c>
      <c r="Q2706" t="str">
        <f t="shared" si="254"/>
        <v>theater</v>
      </c>
      <c r="R2706"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5">
        <f t="shared" si="253"/>
        <v>217.375</v>
      </c>
      <c r="Q2707" t="str">
        <f t="shared" si="254"/>
        <v>theater</v>
      </c>
      <c r="R270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5">
        <f t="shared" si="253"/>
        <v>149.44486692015209</v>
      </c>
      <c r="Q2708" t="str">
        <f t="shared" si="254"/>
        <v>theater</v>
      </c>
      <c r="R2708"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5">
        <f t="shared" si="253"/>
        <v>71.237487309644663</v>
      </c>
      <c r="Q2709" t="str">
        <f t="shared" si="254"/>
        <v>theater</v>
      </c>
      <c r="R2709"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5">
        <f t="shared" si="253"/>
        <v>44.464318398474738</v>
      </c>
      <c r="Q2710" t="str">
        <f t="shared" si="254"/>
        <v>theater</v>
      </c>
      <c r="R2710"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5">
        <f t="shared" si="253"/>
        <v>164.94480519480518</v>
      </c>
      <c r="Q2711" t="str">
        <f t="shared" si="254"/>
        <v>theater</v>
      </c>
      <c r="R2711"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5">
        <f t="shared" si="253"/>
        <v>84.871516544117654</v>
      </c>
      <c r="Q2712" t="str">
        <f t="shared" si="254"/>
        <v>theater</v>
      </c>
      <c r="R2712"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5">
        <f t="shared" si="253"/>
        <v>53.945205479452056</v>
      </c>
      <c r="Q2713" t="str">
        <f t="shared" si="254"/>
        <v>theater</v>
      </c>
      <c r="R2713"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5">
        <f t="shared" si="253"/>
        <v>50.531468531468533</v>
      </c>
      <c r="Q2714" t="str">
        <f t="shared" si="254"/>
        <v>theater</v>
      </c>
      <c r="R2714"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5">
        <f t="shared" si="253"/>
        <v>108.00140845070422</v>
      </c>
      <c r="Q2715" t="str">
        <f t="shared" si="254"/>
        <v>theater</v>
      </c>
      <c r="R2715"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5">
        <f t="shared" si="253"/>
        <v>95.373770491803285</v>
      </c>
      <c r="Q2716" t="str">
        <f t="shared" si="254"/>
        <v>theater</v>
      </c>
      <c r="R2716"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5">
        <f t="shared" si="253"/>
        <v>57.631016333938291</v>
      </c>
      <c r="Q2717" t="str">
        <f t="shared" si="254"/>
        <v>theater</v>
      </c>
      <c r="R271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5">
        <f t="shared" si="253"/>
        <v>64.160481283422456</v>
      </c>
      <c r="Q2718" t="str">
        <f t="shared" si="254"/>
        <v>theater</v>
      </c>
      <c r="R2718"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5">
        <f t="shared" si="253"/>
        <v>92.387692307692305</v>
      </c>
      <c r="Q2719" t="str">
        <f t="shared" si="254"/>
        <v>theater</v>
      </c>
      <c r="R2719"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5">
        <f t="shared" si="253"/>
        <v>125.97972972972973</v>
      </c>
      <c r="Q2720" t="str">
        <f t="shared" si="254"/>
        <v>theater</v>
      </c>
      <c r="R2720"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5">
        <f t="shared" si="253"/>
        <v>94.637681159420296</v>
      </c>
      <c r="Q2721" t="str">
        <f t="shared" si="254"/>
        <v>theater</v>
      </c>
      <c r="R2721"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5">
        <f t="shared" si="253"/>
        <v>170.69942196531792</v>
      </c>
      <c r="Q2722" t="str">
        <f t="shared" si="254"/>
        <v>theater</v>
      </c>
      <c r="R2722"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5">
        <f t="shared" si="253"/>
        <v>40.762081784386616</v>
      </c>
      <c r="Q2723" t="str">
        <f t="shared" si="254"/>
        <v>technology</v>
      </c>
      <c r="R2723"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5">
        <f t="shared" si="253"/>
        <v>68.254054054054052</v>
      </c>
      <c r="Q2724" t="str">
        <f t="shared" si="254"/>
        <v>technology</v>
      </c>
      <c r="R2724"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5">
        <f t="shared" si="253"/>
        <v>95.48863636363636</v>
      </c>
      <c r="Q2725" t="str">
        <f t="shared" si="254"/>
        <v>technology</v>
      </c>
      <c r="R2725"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5">
        <f t="shared" si="253"/>
        <v>7.1902649656526005</v>
      </c>
      <c r="Q2726" t="str">
        <f t="shared" si="254"/>
        <v>technology</v>
      </c>
      <c r="R2726"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5">
        <f t="shared" si="253"/>
        <v>511.65486725663715</v>
      </c>
      <c r="Q2727" t="str">
        <f t="shared" si="254"/>
        <v>technology</v>
      </c>
      <c r="R272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5">
        <f t="shared" si="253"/>
        <v>261.74504950495049</v>
      </c>
      <c r="Q2728" t="str">
        <f t="shared" si="254"/>
        <v>technology</v>
      </c>
      <c r="R2728"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5">
        <f t="shared" si="253"/>
        <v>69.760961810466767</v>
      </c>
      <c r="Q2729" t="str">
        <f t="shared" si="254"/>
        <v>technology</v>
      </c>
      <c r="R2729"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5">
        <f t="shared" si="253"/>
        <v>77.229591836734699</v>
      </c>
      <c r="Q2730" t="str">
        <f t="shared" si="254"/>
        <v>technology</v>
      </c>
      <c r="R2730"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5">
        <f t="shared" si="253"/>
        <v>340.56521739130437</v>
      </c>
      <c r="Q2731" t="str">
        <f t="shared" si="254"/>
        <v>technology</v>
      </c>
      <c r="R2731"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5">
        <f t="shared" si="253"/>
        <v>67.417903225806455</v>
      </c>
      <c r="Q2732" t="str">
        <f t="shared" si="254"/>
        <v>technology</v>
      </c>
      <c r="R2732"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5">
        <f t="shared" si="253"/>
        <v>845.70270270270271</v>
      </c>
      <c r="Q2733" t="str">
        <f t="shared" si="254"/>
        <v>technology</v>
      </c>
      <c r="R2733"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5">
        <f t="shared" si="253"/>
        <v>97.191780821917803</v>
      </c>
      <c r="Q2734" t="str">
        <f t="shared" si="254"/>
        <v>technology</v>
      </c>
      <c r="R2734"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5">
        <f t="shared" si="253"/>
        <v>451.84033613445376</v>
      </c>
      <c r="Q2735" t="str">
        <f t="shared" si="254"/>
        <v>technology</v>
      </c>
      <c r="R2735"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5">
        <f t="shared" si="253"/>
        <v>138.66871165644173</v>
      </c>
      <c r="Q2736" t="str">
        <f t="shared" si="254"/>
        <v>technology</v>
      </c>
      <c r="R2736"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5">
        <f t="shared" si="253"/>
        <v>21.640147492625371</v>
      </c>
      <c r="Q2737" t="str">
        <f t="shared" si="254"/>
        <v>technology</v>
      </c>
      <c r="R273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5">
        <f t="shared" si="253"/>
        <v>169.51724137931035</v>
      </c>
      <c r="Q2738" t="str">
        <f t="shared" si="254"/>
        <v>technology</v>
      </c>
      <c r="R2738"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5">
        <f t="shared" si="253"/>
        <v>161.88210526315791</v>
      </c>
      <c r="Q2739" t="str">
        <f t="shared" si="254"/>
        <v>technology</v>
      </c>
      <c r="R2739"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5">
        <f t="shared" si="253"/>
        <v>493.13333333333333</v>
      </c>
      <c r="Q2740" t="str">
        <f t="shared" si="254"/>
        <v>technology</v>
      </c>
      <c r="R2740"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5">
        <f t="shared" si="253"/>
        <v>22.120418848167539</v>
      </c>
      <c r="Q2741" t="str">
        <f t="shared" si="254"/>
        <v>technology</v>
      </c>
      <c r="R2741"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5">
        <f t="shared" si="253"/>
        <v>18.235294117647058</v>
      </c>
      <c r="Q2742" t="str">
        <f t="shared" si="254"/>
        <v>technology</v>
      </c>
      <c r="R2742"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5">
        <f t="shared" si="253"/>
        <v>8.75</v>
      </c>
      <c r="Q2743" t="str">
        <f t="shared" si="254"/>
        <v>publishing</v>
      </c>
      <c r="R2743"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5">
        <f t="shared" si="253"/>
        <v>40.611111111111114</v>
      </c>
      <c r="Q2744" t="str">
        <f t="shared" si="254"/>
        <v>publishing</v>
      </c>
      <c r="R2744"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5" t="e">
        <f t="shared" si="253"/>
        <v>#DIV/0!</v>
      </c>
      <c r="Q2745" t="str">
        <f t="shared" si="254"/>
        <v>publishing</v>
      </c>
      <c r="R2745"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5">
        <f t="shared" si="253"/>
        <v>37.954545454545453</v>
      </c>
      <c r="Q2746" t="str">
        <f t="shared" si="254"/>
        <v>publishing</v>
      </c>
      <c r="R2746"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5">
        <f t="shared" si="253"/>
        <v>35.734693877551024</v>
      </c>
      <c r="Q2747" t="str">
        <f t="shared" si="254"/>
        <v>publishing</v>
      </c>
      <c r="R274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5">
        <f t="shared" si="253"/>
        <v>42.157894736842103</v>
      </c>
      <c r="Q2748" t="str">
        <f t="shared" si="254"/>
        <v>publishing</v>
      </c>
      <c r="R2748"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5">
        <f t="shared" si="253"/>
        <v>35</v>
      </c>
      <c r="Q2749" t="str">
        <f t="shared" si="254"/>
        <v>publishing</v>
      </c>
      <c r="R2749"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5">
        <f t="shared" si="253"/>
        <v>13.25</v>
      </c>
      <c r="Q2750" t="str">
        <f t="shared" si="254"/>
        <v>publishing</v>
      </c>
      <c r="R2750"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5">
        <f t="shared" si="253"/>
        <v>55</v>
      </c>
      <c r="Q2751" t="str">
        <f t="shared" si="254"/>
        <v>publishing</v>
      </c>
      <c r="R2751"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5" t="e">
        <f t="shared" si="253"/>
        <v>#DIV/0!</v>
      </c>
      <c r="Q2752" t="str">
        <f t="shared" si="254"/>
        <v>publishing</v>
      </c>
      <c r="R2752"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5" t="e">
        <f t="shared" si="253"/>
        <v>#DIV/0!</v>
      </c>
      <c r="Q2753" t="str">
        <f t="shared" si="254"/>
        <v>publishing</v>
      </c>
      <c r="R2753"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5">
        <f t="shared" si="253"/>
        <v>39.285714285714285</v>
      </c>
      <c r="Q2754" t="str">
        <f t="shared" si="254"/>
        <v>publishing</v>
      </c>
      <c r="R2754"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5">
        <f t="shared" ref="P2755:P2818" si="259">E2755/L2755</f>
        <v>47.5</v>
      </c>
      <c r="Q2755" t="str">
        <f t="shared" ref="Q2755:Q2818" si="260">LEFT(N2755,FIND("/",N2755)-1)</f>
        <v>publishing</v>
      </c>
      <c r="R2755" t="str">
        <f t="shared" ref="R2755:R2818" si="261">RIGHT(N2755,LEN(N2755)-SEARCH("/",N2755))</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5" t="e">
        <f t="shared" si="259"/>
        <v>#DIV/0!</v>
      </c>
      <c r="Q2756" t="str">
        <f t="shared" si="260"/>
        <v>publishing</v>
      </c>
      <c r="R2756"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5">
        <f t="shared" si="259"/>
        <v>17.333333333333332</v>
      </c>
      <c r="Q2757" t="str">
        <f t="shared" si="260"/>
        <v>publishing</v>
      </c>
      <c r="R275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5">
        <f t="shared" si="259"/>
        <v>31.757575757575758</v>
      </c>
      <c r="Q2758" t="str">
        <f t="shared" si="260"/>
        <v>publishing</v>
      </c>
      <c r="R2758"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5">
        <f t="shared" si="259"/>
        <v>5</v>
      </c>
      <c r="Q2759" t="str">
        <f t="shared" si="260"/>
        <v>publishing</v>
      </c>
      <c r="R2759"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5">
        <f t="shared" si="259"/>
        <v>39</v>
      </c>
      <c r="Q2760" t="str">
        <f t="shared" si="260"/>
        <v>publishing</v>
      </c>
      <c r="R2760"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5">
        <f t="shared" si="259"/>
        <v>52.5</v>
      </c>
      <c r="Q2761" t="str">
        <f t="shared" si="260"/>
        <v>publishing</v>
      </c>
      <c r="R2761"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5" t="e">
        <f t="shared" si="259"/>
        <v>#DIV/0!</v>
      </c>
      <c r="Q2762" t="str">
        <f t="shared" si="260"/>
        <v>publishing</v>
      </c>
      <c r="R2762"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5">
        <f t="shared" si="259"/>
        <v>9</v>
      </c>
      <c r="Q2763" t="str">
        <f t="shared" si="260"/>
        <v>publishing</v>
      </c>
      <c r="R2763"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5">
        <f t="shared" si="259"/>
        <v>25</v>
      </c>
      <c r="Q2764" t="str">
        <f t="shared" si="260"/>
        <v>publishing</v>
      </c>
      <c r="R2764"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5">
        <f t="shared" si="259"/>
        <v>30</v>
      </c>
      <c r="Q2765" t="str">
        <f t="shared" si="260"/>
        <v>publishing</v>
      </c>
      <c r="R2765"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5">
        <f t="shared" si="259"/>
        <v>11.25</v>
      </c>
      <c r="Q2766" t="str">
        <f t="shared" si="260"/>
        <v>publishing</v>
      </c>
      <c r="R2766"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5" t="e">
        <f t="shared" si="259"/>
        <v>#DIV/0!</v>
      </c>
      <c r="Q2767" t="str">
        <f t="shared" si="260"/>
        <v>publishing</v>
      </c>
      <c r="R276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5">
        <f t="shared" si="259"/>
        <v>25</v>
      </c>
      <c r="Q2768" t="str">
        <f t="shared" si="260"/>
        <v>publishing</v>
      </c>
      <c r="R2768"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5">
        <f t="shared" si="259"/>
        <v>11.333333333333334</v>
      </c>
      <c r="Q2769" t="str">
        <f t="shared" si="260"/>
        <v>publishing</v>
      </c>
      <c r="R2769"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5">
        <f t="shared" si="259"/>
        <v>29.470588235294116</v>
      </c>
      <c r="Q2770" t="str">
        <f t="shared" si="260"/>
        <v>publishing</v>
      </c>
      <c r="R2770"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5">
        <f t="shared" si="259"/>
        <v>1</v>
      </c>
      <c r="Q2771" t="str">
        <f t="shared" si="260"/>
        <v>publishing</v>
      </c>
      <c r="R2771"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5">
        <f t="shared" si="259"/>
        <v>63.098484848484851</v>
      </c>
      <c r="Q2772" t="str">
        <f t="shared" si="260"/>
        <v>publishing</v>
      </c>
      <c r="R2772"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5" t="e">
        <f t="shared" si="259"/>
        <v>#DIV/0!</v>
      </c>
      <c r="Q2773" t="str">
        <f t="shared" si="260"/>
        <v>publishing</v>
      </c>
      <c r="R2773"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5" t="e">
        <f t="shared" si="259"/>
        <v>#DIV/0!</v>
      </c>
      <c r="Q2774" t="str">
        <f t="shared" si="260"/>
        <v>publishing</v>
      </c>
      <c r="R2774"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5">
        <f t="shared" si="259"/>
        <v>1</v>
      </c>
      <c r="Q2775" t="str">
        <f t="shared" si="260"/>
        <v>publishing</v>
      </c>
      <c r="R2775"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5">
        <f t="shared" si="259"/>
        <v>43.846153846153847</v>
      </c>
      <c r="Q2776" t="str">
        <f t="shared" si="260"/>
        <v>publishing</v>
      </c>
      <c r="R2776"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5">
        <f t="shared" si="259"/>
        <v>75</v>
      </c>
      <c r="Q2777" t="str">
        <f t="shared" si="260"/>
        <v>publishing</v>
      </c>
      <c r="R277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5">
        <f t="shared" si="259"/>
        <v>45.972222222222221</v>
      </c>
      <c r="Q2778" t="str">
        <f t="shared" si="260"/>
        <v>publishing</v>
      </c>
      <c r="R2778"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5">
        <f t="shared" si="259"/>
        <v>10</v>
      </c>
      <c r="Q2779" t="str">
        <f t="shared" si="260"/>
        <v>publishing</v>
      </c>
      <c r="R2779"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5">
        <f t="shared" si="259"/>
        <v>93.666666666666671</v>
      </c>
      <c r="Q2780" t="str">
        <f t="shared" si="260"/>
        <v>publishing</v>
      </c>
      <c r="R2780"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5">
        <f t="shared" si="259"/>
        <v>53</v>
      </c>
      <c r="Q2781" t="str">
        <f t="shared" si="260"/>
        <v>publishing</v>
      </c>
      <c r="R2781"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5" t="e">
        <f t="shared" si="259"/>
        <v>#DIV/0!</v>
      </c>
      <c r="Q2782" t="str">
        <f t="shared" si="260"/>
        <v>publishing</v>
      </c>
      <c r="R2782"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5">
        <f t="shared" si="259"/>
        <v>47</v>
      </c>
      <c r="Q2783" t="str">
        <f t="shared" si="260"/>
        <v>theater</v>
      </c>
      <c r="R2783"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5">
        <f t="shared" si="259"/>
        <v>66.666666666666671</v>
      </c>
      <c r="Q2784" t="str">
        <f t="shared" si="260"/>
        <v>theater</v>
      </c>
      <c r="R2784"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5">
        <f t="shared" si="259"/>
        <v>18.770491803278688</v>
      </c>
      <c r="Q2785" t="str">
        <f t="shared" si="260"/>
        <v>theater</v>
      </c>
      <c r="R2785"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5">
        <f t="shared" si="259"/>
        <v>66.111111111111114</v>
      </c>
      <c r="Q2786" t="str">
        <f t="shared" si="260"/>
        <v>theater</v>
      </c>
      <c r="R2786"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5">
        <f t="shared" si="259"/>
        <v>36.859154929577464</v>
      </c>
      <c r="Q2787" t="str">
        <f t="shared" si="260"/>
        <v>theater</v>
      </c>
      <c r="R278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5">
        <f t="shared" si="259"/>
        <v>39.810810810810814</v>
      </c>
      <c r="Q2788" t="str">
        <f t="shared" si="260"/>
        <v>theater</v>
      </c>
      <c r="R2788"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5">
        <f t="shared" si="259"/>
        <v>31.5</v>
      </c>
      <c r="Q2789" t="str">
        <f t="shared" si="260"/>
        <v>theater</v>
      </c>
      <c r="R2789"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5">
        <f t="shared" si="259"/>
        <v>102.5</v>
      </c>
      <c r="Q2790" t="str">
        <f t="shared" si="260"/>
        <v>theater</v>
      </c>
      <c r="R2790"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5">
        <f t="shared" si="259"/>
        <v>126.45833333333333</v>
      </c>
      <c r="Q2791" t="str">
        <f t="shared" si="260"/>
        <v>theater</v>
      </c>
      <c r="R2791"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5">
        <f t="shared" si="259"/>
        <v>47.878787878787875</v>
      </c>
      <c r="Q2792" t="str">
        <f t="shared" si="260"/>
        <v>theater</v>
      </c>
      <c r="R2792"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5">
        <f t="shared" si="259"/>
        <v>73.214285714285708</v>
      </c>
      <c r="Q2793" t="str">
        <f t="shared" si="260"/>
        <v>theater</v>
      </c>
      <c r="R2793"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5">
        <f t="shared" si="259"/>
        <v>89.666666666666671</v>
      </c>
      <c r="Q2794" t="str">
        <f t="shared" si="260"/>
        <v>theater</v>
      </c>
      <c r="R2794"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5">
        <f t="shared" si="259"/>
        <v>151.4623287671233</v>
      </c>
      <c r="Q2795" t="str">
        <f t="shared" si="260"/>
        <v>theater</v>
      </c>
      <c r="R2795"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5">
        <f t="shared" si="259"/>
        <v>25</v>
      </c>
      <c r="Q2796" t="str">
        <f t="shared" si="260"/>
        <v>theater</v>
      </c>
      <c r="R2796"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5">
        <f t="shared" si="259"/>
        <v>36.5</v>
      </c>
      <c r="Q2797" t="str">
        <f t="shared" si="260"/>
        <v>theater</v>
      </c>
      <c r="R279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5">
        <f t="shared" si="259"/>
        <v>44</v>
      </c>
      <c r="Q2798" t="str">
        <f t="shared" si="260"/>
        <v>theater</v>
      </c>
      <c r="R2798"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5">
        <f t="shared" si="259"/>
        <v>87.357553191489373</v>
      </c>
      <c r="Q2799" t="str">
        <f t="shared" si="260"/>
        <v>theater</v>
      </c>
      <c r="R2799"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5">
        <f t="shared" si="259"/>
        <v>36.474820143884891</v>
      </c>
      <c r="Q2800" t="str">
        <f t="shared" si="260"/>
        <v>theater</v>
      </c>
      <c r="R2800"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5">
        <f t="shared" si="259"/>
        <v>44.859538461538463</v>
      </c>
      <c r="Q2801" t="str">
        <f t="shared" si="260"/>
        <v>theater</v>
      </c>
      <c r="R2801"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5">
        <f t="shared" si="259"/>
        <v>42.903225806451616</v>
      </c>
      <c r="Q2802" t="str">
        <f t="shared" si="260"/>
        <v>theater</v>
      </c>
      <c r="R2802"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5">
        <f t="shared" si="259"/>
        <v>51.230769230769234</v>
      </c>
      <c r="Q2803" t="str">
        <f t="shared" si="260"/>
        <v>theater</v>
      </c>
      <c r="R2803"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5">
        <f t="shared" si="259"/>
        <v>33.944444444444443</v>
      </c>
      <c r="Q2804" t="str">
        <f t="shared" si="260"/>
        <v>theater</v>
      </c>
      <c r="R2804"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5">
        <f t="shared" si="259"/>
        <v>90.744680851063833</v>
      </c>
      <c r="Q2805" t="str">
        <f t="shared" si="260"/>
        <v>theater</v>
      </c>
      <c r="R2805"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5">
        <f t="shared" si="259"/>
        <v>50</v>
      </c>
      <c r="Q2806" t="str">
        <f t="shared" si="260"/>
        <v>theater</v>
      </c>
      <c r="R2806"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5">
        <f t="shared" si="259"/>
        <v>24.444444444444443</v>
      </c>
      <c r="Q2807" t="str">
        <f t="shared" si="260"/>
        <v>theater</v>
      </c>
      <c r="R280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5">
        <f t="shared" si="259"/>
        <v>44.25</v>
      </c>
      <c r="Q2808" t="str">
        <f t="shared" si="260"/>
        <v>theater</v>
      </c>
      <c r="R2808"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5">
        <f t="shared" si="259"/>
        <v>67.741935483870961</v>
      </c>
      <c r="Q2809" t="str">
        <f t="shared" si="260"/>
        <v>theater</v>
      </c>
      <c r="R2809"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5">
        <f t="shared" si="259"/>
        <v>65.376811594202906</v>
      </c>
      <c r="Q2810" t="str">
        <f t="shared" si="260"/>
        <v>theater</v>
      </c>
      <c r="R2810"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5">
        <f t="shared" si="259"/>
        <v>121.9047619047619</v>
      </c>
      <c r="Q2811" t="str">
        <f t="shared" si="260"/>
        <v>theater</v>
      </c>
      <c r="R2811"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5">
        <f t="shared" si="259"/>
        <v>47.456140350877192</v>
      </c>
      <c r="Q2812" t="str">
        <f t="shared" si="260"/>
        <v>theater</v>
      </c>
      <c r="R2812"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5">
        <f t="shared" si="259"/>
        <v>92.842592592592595</v>
      </c>
      <c r="Q2813" t="str">
        <f t="shared" si="260"/>
        <v>theater</v>
      </c>
      <c r="R2813"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5">
        <f t="shared" si="259"/>
        <v>68.253012048192772</v>
      </c>
      <c r="Q2814" t="str">
        <f t="shared" si="260"/>
        <v>theater</v>
      </c>
      <c r="R2814"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5">
        <f t="shared" si="259"/>
        <v>37.209583333333335</v>
      </c>
      <c r="Q2815" t="str">
        <f t="shared" si="260"/>
        <v>theater</v>
      </c>
      <c r="R2815"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5">
        <f t="shared" si="259"/>
        <v>25.25</v>
      </c>
      <c r="Q2816" t="str">
        <f t="shared" si="260"/>
        <v>theater</v>
      </c>
      <c r="R2816"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5">
        <f t="shared" si="259"/>
        <v>43.214285714285715</v>
      </c>
      <c r="Q2817" t="str">
        <f t="shared" si="260"/>
        <v>theater</v>
      </c>
      <c r="R281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5">
        <f t="shared" si="259"/>
        <v>25.130177514792898</v>
      </c>
      <c r="Q2818" t="str">
        <f t="shared" si="260"/>
        <v>theater</v>
      </c>
      <c r="R2818"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5">
        <f t="shared" ref="P2819:P2882" si="265">E2819/L2819</f>
        <v>23.636363636363637</v>
      </c>
      <c r="Q2819" t="str">
        <f t="shared" ref="Q2819:Q2882" si="266">LEFT(N2819,FIND("/",N2819)-1)</f>
        <v>theater</v>
      </c>
      <c r="R2819" t="str">
        <f t="shared" ref="R2819:R2882" si="267">RIGHT(N2819,LEN(N2819)-SEARCH("/",N2819))</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5">
        <f t="shared" si="265"/>
        <v>103.95098039215686</v>
      </c>
      <c r="Q2820" t="str">
        <f t="shared" si="266"/>
        <v>theater</v>
      </c>
      <c r="R2820"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5">
        <f t="shared" si="265"/>
        <v>50.384615384615387</v>
      </c>
      <c r="Q2821" t="str">
        <f t="shared" si="266"/>
        <v>theater</v>
      </c>
      <c r="R2821"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5">
        <f t="shared" si="265"/>
        <v>13.6</v>
      </c>
      <c r="Q2822" t="str">
        <f t="shared" si="266"/>
        <v>theater</v>
      </c>
      <c r="R2822"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5">
        <f t="shared" si="265"/>
        <v>28.571428571428573</v>
      </c>
      <c r="Q2823" t="str">
        <f t="shared" si="266"/>
        <v>theater</v>
      </c>
      <c r="R2823"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5">
        <f t="shared" si="265"/>
        <v>63.829787234042556</v>
      </c>
      <c r="Q2824" t="str">
        <f t="shared" si="266"/>
        <v>theater</v>
      </c>
      <c r="R2824"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5">
        <f t="shared" si="265"/>
        <v>8.8571428571428577</v>
      </c>
      <c r="Q2825" t="str">
        <f t="shared" si="266"/>
        <v>theater</v>
      </c>
      <c r="R2825"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5">
        <f t="shared" si="265"/>
        <v>50.666666666666664</v>
      </c>
      <c r="Q2826" t="str">
        <f t="shared" si="266"/>
        <v>theater</v>
      </c>
      <c r="R2826"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5">
        <f t="shared" si="265"/>
        <v>60.784313725490193</v>
      </c>
      <c r="Q2827" t="str">
        <f t="shared" si="266"/>
        <v>theater</v>
      </c>
      <c r="R282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5">
        <f t="shared" si="265"/>
        <v>113.42105263157895</v>
      </c>
      <c r="Q2828" t="str">
        <f t="shared" si="266"/>
        <v>theater</v>
      </c>
      <c r="R2828"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5">
        <f t="shared" si="265"/>
        <v>104.56521739130434</v>
      </c>
      <c r="Q2829" t="str">
        <f t="shared" si="266"/>
        <v>theater</v>
      </c>
      <c r="R2829"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5">
        <f t="shared" si="265"/>
        <v>98.30927835051547</v>
      </c>
      <c r="Q2830" t="str">
        <f t="shared" si="266"/>
        <v>theater</v>
      </c>
      <c r="R2830"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5">
        <f t="shared" si="265"/>
        <v>35.039473684210527</v>
      </c>
      <c r="Q2831" t="str">
        <f t="shared" si="266"/>
        <v>theater</v>
      </c>
      <c r="R2831"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5">
        <f t="shared" si="265"/>
        <v>272.72727272727275</v>
      </c>
      <c r="Q2832" t="str">
        <f t="shared" si="266"/>
        <v>theater</v>
      </c>
      <c r="R2832"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5">
        <f t="shared" si="265"/>
        <v>63.846153846153847</v>
      </c>
      <c r="Q2833" t="str">
        <f t="shared" si="266"/>
        <v>theater</v>
      </c>
      <c r="R2833"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5">
        <f t="shared" si="265"/>
        <v>30.189368421052631</v>
      </c>
      <c r="Q2834" t="str">
        <f t="shared" si="266"/>
        <v>theater</v>
      </c>
      <c r="R2834"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5">
        <f t="shared" si="265"/>
        <v>83.51428571428572</v>
      </c>
      <c r="Q2835" t="str">
        <f t="shared" si="266"/>
        <v>theater</v>
      </c>
      <c r="R2835"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5">
        <f t="shared" si="265"/>
        <v>64.761904761904759</v>
      </c>
      <c r="Q2836" t="str">
        <f t="shared" si="266"/>
        <v>theater</v>
      </c>
      <c r="R2836"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5">
        <f t="shared" si="265"/>
        <v>20.118172043010752</v>
      </c>
      <c r="Q2837" t="str">
        <f t="shared" si="266"/>
        <v>theater</v>
      </c>
      <c r="R283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5">
        <f t="shared" si="265"/>
        <v>44.090909090909093</v>
      </c>
      <c r="Q2838" t="str">
        <f t="shared" si="266"/>
        <v>theater</v>
      </c>
      <c r="R2838"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5">
        <f t="shared" si="265"/>
        <v>40.476190476190474</v>
      </c>
      <c r="Q2839" t="str">
        <f t="shared" si="266"/>
        <v>theater</v>
      </c>
      <c r="R2839"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5">
        <f t="shared" si="265"/>
        <v>44.537037037037038</v>
      </c>
      <c r="Q2840" t="str">
        <f t="shared" si="266"/>
        <v>theater</v>
      </c>
      <c r="R2840"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5">
        <f t="shared" si="265"/>
        <v>125.80645161290323</v>
      </c>
      <c r="Q2841" t="str">
        <f t="shared" si="266"/>
        <v>theater</v>
      </c>
      <c r="R2841"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5">
        <f t="shared" si="265"/>
        <v>19.696969696969695</v>
      </c>
      <c r="Q2842" t="str">
        <f t="shared" si="266"/>
        <v>theater</v>
      </c>
      <c r="R2842"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5">
        <f t="shared" si="265"/>
        <v>10</v>
      </c>
      <c r="Q2843" t="str">
        <f t="shared" si="266"/>
        <v>theater</v>
      </c>
      <c r="R2843"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5" t="e">
        <f t="shared" si="265"/>
        <v>#DIV/0!</v>
      </c>
      <c r="Q2844" t="str">
        <f t="shared" si="266"/>
        <v>theater</v>
      </c>
      <c r="R2844"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5" t="e">
        <f t="shared" si="265"/>
        <v>#DIV/0!</v>
      </c>
      <c r="Q2845" t="str">
        <f t="shared" si="266"/>
        <v>theater</v>
      </c>
      <c r="R2845"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5">
        <f t="shared" si="265"/>
        <v>30</v>
      </c>
      <c r="Q2846" t="str">
        <f t="shared" si="266"/>
        <v>theater</v>
      </c>
      <c r="R2846"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5">
        <f t="shared" si="265"/>
        <v>60.666666666666664</v>
      </c>
      <c r="Q2847" t="str">
        <f t="shared" si="266"/>
        <v>theater</v>
      </c>
      <c r="R284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5" t="e">
        <f t="shared" si="265"/>
        <v>#DIV/0!</v>
      </c>
      <c r="Q2848" t="str">
        <f t="shared" si="266"/>
        <v>theater</v>
      </c>
      <c r="R2848"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5" t="e">
        <f t="shared" si="265"/>
        <v>#DIV/0!</v>
      </c>
      <c r="Q2849" t="str">
        <f t="shared" si="266"/>
        <v>theater</v>
      </c>
      <c r="R2849"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5">
        <f t="shared" si="265"/>
        <v>23.333333333333332</v>
      </c>
      <c r="Q2850" t="str">
        <f t="shared" si="266"/>
        <v>theater</v>
      </c>
      <c r="R2850"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5">
        <f t="shared" si="265"/>
        <v>5</v>
      </c>
      <c r="Q2851" t="str">
        <f t="shared" si="266"/>
        <v>theater</v>
      </c>
      <c r="R2851"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5">
        <f t="shared" si="265"/>
        <v>23.923076923076923</v>
      </c>
      <c r="Q2852" t="str">
        <f t="shared" si="266"/>
        <v>theater</v>
      </c>
      <c r="R2852"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5" t="e">
        <f t="shared" si="265"/>
        <v>#DIV/0!</v>
      </c>
      <c r="Q2853" t="str">
        <f t="shared" si="266"/>
        <v>theater</v>
      </c>
      <c r="R2853"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5">
        <f t="shared" si="265"/>
        <v>15.833333333333334</v>
      </c>
      <c r="Q2854" t="str">
        <f t="shared" si="266"/>
        <v>theater</v>
      </c>
      <c r="R2854"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5" t="e">
        <f t="shared" si="265"/>
        <v>#DIV/0!</v>
      </c>
      <c r="Q2855" t="str">
        <f t="shared" si="266"/>
        <v>theater</v>
      </c>
      <c r="R2855"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5">
        <f t="shared" si="265"/>
        <v>29.785714285714285</v>
      </c>
      <c r="Q2856" t="str">
        <f t="shared" si="266"/>
        <v>theater</v>
      </c>
      <c r="R2856"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5">
        <f t="shared" si="265"/>
        <v>60</v>
      </c>
      <c r="Q2857" t="str">
        <f t="shared" si="266"/>
        <v>theater</v>
      </c>
      <c r="R285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5">
        <f t="shared" si="265"/>
        <v>24.333333333333332</v>
      </c>
      <c r="Q2858" t="str">
        <f t="shared" si="266"/>
        <v>theater</v>
      </c>
      <c r="R2858"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5">
        <f t="shared" si="265"/>
        <v>500</v>
      </c>
      <c r="Q2859" t="str">
        <f t="shared" si="266"/>
        <v>theater</v>
      </c>
      <c r="R2859"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5" t="e">
        <f t="shared" si="265"/>
        <v>#DIV/0!</v>
      </c>
      <c r="Q2860" t="str">
        <f t="shared" si="266"/>
        <v>theater</v>
      </c>
      <c r="R2860"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5">
        <f t="shared" si="265"/>
        <v>35</v>
      </c>
      <c r="Q2861" t="str">
        <f t="shared" si="266"/>
        <v>theater</v>
      </c>
      <c r="R2861"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5">
        <f t="shared" si="265"/>
        <v>29.555555555555557</v>
      </c>
      <c r="Q2862" t="str">
        <f t="shared" si="266"/>
        <v>theater</v>
      </c>
      <c r="R2862"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5">
        <f t="shared" si="265"/>
        <v>26.666666666666668</v>
      </c>
      <c r="Q2863" t="str">
        <f t="shared" si="266"/>
        <v>theater</v>
      </c>
      <c r="R2863"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5">
        <f t="shared" si="265"/>
        <v>18.333333333333332</v>
      </c>
      <c r="Q2864" t="str">
        <f t="shared" si="266"/>
        <v>theater</v>
      </c>
      <c r="R2864"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5">
        <f t="shared" si="265"/>
        <v>20</v>
      </c>
      <c r="Q2865" t="str">
        <f t="shared" si="266"/>
        <v>theater</v>
      </c>
      <c r="R2865"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5">
        <f t="shared" si="265"/>
        <v>13.333333333333334</v>
      </c>
      <c r="Q2866" t="str">
        <f t="shared" si="266"/>
        <v>theater</v>
      </c>
      <c r="R2866"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5" t="e">
        <f t="shared" si="265"/>
        <v>#DIV/0!</v>
      </c>
      <c r="Q2867" t="str">
        <f t="shared" si="266"/>
        <v>theater</v>
      </c>
      <c r="R286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5">
        <f t="shared" si="265"/>
        <v>22.5</v>
      </c>
      <c r="Q2868" t="str">
        <f t="shared" si="266"/>
        <v>theater</v>
      </c>
      <c r="R2868"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5">
        <f t="shared" si="265"/>
        <v>50.4</v>
      </c>
      <c r="Q2869" t="str">
        <f t="shared" si="266"/>
        <v>theater</v>
      </c>
      <c r="R2869"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5">
        <f t="shared" si="265"/>
        <v>105.02933333333334</v>
      </c>
      <c r="Q2870" t="str">
        <f t="shared" si="266"/>
        <v>theater</v>
      </c>
      <c r="R2870"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5">
        <f t="shared" si="265"/>
        <v>35.4</v>
      </c>
      <c r="Q2871" t="str">
        <f t="shared" si="266"/>
        <v>theater</v>
      </c>
      <c r="R2871"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5">
        <f t="shared" si="265"/>
        <v>83.333333333333329</v>
      </c>
      <c r="Q2872" t="str">
        <f t="shared" si="266"/>
        <v>theater</v>
      </c>
      <c r="R2872"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5">
        <f t="shared" si="265"/>
        <v>35.92307692307692</v>
      </c>
      <c r="Q2873" t="str">
        <f t="shared" si="266"/>
        <v>theater</v>
      </c>
      <c r="R2873"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5" t="e">
        <f t="shared" si="265"/>
        <v>#DIV/0!</v>
      </c>
      <c r="Q2874" t="str">
        <f t="shared" si="266"/>
        <v>theater</v>
      </c>
      <c r="R2874"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5">
        <f t="shared" si="265"/>
        <v>119.125</v>
      </c>
      <c r="Q2875" t="str">
        <f t="shared" si="266"/>
        <v>theater</v>
      </c>
      <c r="R2875"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5">
        <f t="shared" si="265"/>
        <v>90.333333333333329</v>
      </c>
      <c r="Q2876" t="str">
        <f t="shared" si="266"/>
        <v>theater</v>
      </c>
      <c r="R2876"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5">
        <f t="shared" si="265"/>
        <v>2.3333333333333335</v>
      </c>
      <c r="Q2877" t="str">
        <f t="shared" si="266"/>
        <v>theater</v>
      </c>
      <c r="R287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5" t="e">
        <f t="shared" si="265"/>
        <v>#DIV/0!</v>
      </c>
      <c r="Q2878" t="str">
        <f t="shared" si="266"/>
        <v>theater</v>
      </c>
      <c r="R2878"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5">
        <f t="shared" si="265"/>
        <v>108.33333333333333</v>
      </c>
      <c r="Q2879" t="str">
        <f t="shared" si="266"/>
        <v>theater</v>
      </c>
      <c r="R2879"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5">
        <f t="shared" si="265"/>
        <v>15.75</v>
      </c>
      <c r="Q2880" t="str">
        <f t="shared" si="266"/>
        <v>theater</v>
      </c>
      <c r="R2880"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5">
        <f t="shared" si="265"/>
        <v>29</v>
      </c>
      <c r="Q2881" t="str">
        <f t="shared" si="266"/>
        <v>theater</v>
      </c>
      <c r="R2881"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5">
        <f t="shared" si="265"/>
        <v>96.551724137931032</v>
      </c>
      <c r="Q2882" t="str">
        <f t="shared" si="266"/>
        <v>theater</v>
      </c>
      <c r="R2882"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5" t="e">
        <f t="shared" ref="P2883:P2946" si="271">E2883/L2883</f>
        <v>#DIV/0!</v>
      </c>
      <c r="Q2883" t="str">
        <f t="shared" ref="Q2883:Q2946" si="272">LEFT(N2883,FIND("/",N2883)-1)</f>
        <v>theater</v>
      </c>
      <c r="R2883" t="str">
        <f t="shared" ref="R2883:R2946" si="273">RIGHT(N2883,LEN(N2883)-SEARCH("/",N2883))</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5">
        <f t="shared" si="271"/>
        <v>63</v>
      </c>
      <c r="Q2884" t="str">
        <f t="shared" si="272"/>
        <v>theater</v>
      </c>
      <c r="R2884"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5">
        <f t="shared" si="271"/>
        <v>381.6</v>
      </c>
      <c r="Q2885" t="str">
        <f t="shared" si="272"/>
        <v>theater</v>
      </c>
      <c r="R2885"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5">
        <f t="shared" si="271"/>
        <v>46.25</v>
      </c>
      <c r="Q2886" t="str">
        <f t="shared" si="272"/>
        <v>theater</v>
      </c>
      <c r="R2886"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5">
        <f t="shared" si="271"/>
        <v>26</v>
      </c>
      <c r="Q2887" t="str">
        <f t="shared" si="272"/>
        <v>theater</v>
      </c>
      <c r="R288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5">
        <f t="shared" si="271"/>
        <v>10</v>
      </c>
      <c r="Q2888" t="str">
        <f t="shared" si="272"/>
        <v>theater</v>
      </c>
      <c r="R2888"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5">
        <f t="shared" si="271"/>
        <v>5</v>
      </c>
      <c r="Q2889" t="str">
        <f t="shared" si="272"/>
        <v>theater</v>
      </c>
      <c r="R2889"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5" t="e">
        <f t="shared" si="271"/>
        <v>#DIV/0!</v>
      </c>
      <c r="Q2890" t="str">
        <f t="shared" si="272"/>
        <v>theater</v>
      </c>
      <c r="R2890"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5">
        <f t="shared" si="271"/>
        <v>81.571428571428569</v>
      </c>
      <c r="Q2891" t="str">
        <f t="shared" si="272"/>
        <v>theater</v>
      </c>
      <c r="R2891"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5">
        <f t="shared" si="271"/>
        <v>7</v>
      </c>
      <c r="Q2892" t="str">
        <f t="shared" si="272"/>
        <v>theater</v>
      </c>
      <c r="R2892"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5">
        <f t="shared" si="271"/>
        <v>27.3</v>
      </c>
      <c r="Q2893" t="str">
        <f t="shared" si="272"/>
        <v>theater</v>
      </c>
      <c r="R2893"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5">
        <f t="shared" si="271"/>
        <v>29.411764705882351</v>
      </c>
      <c r="Q2894" t="str">
        <f t="shared" si="272"/>
        <v>theater</v>
      </c>
      <c r="R2894"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5">
        <f t="shared" si="271"/>
        <v>12.5</v>
      </c>
      <c r="Q2895" t="str">
        <f t="shared" si="272"/>
        <v>theater</v>
      </c>
      <c r="R2895"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5" t="e">
        <f t="shared" si="271"/>
        <v>#DIV/0!</v>
      </c>
      <c r="Q2896" t="str">
        <f t="shared" si="272"/>
        <v>theater</v>
      </c>
      <c r="R2896"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5">
        <f t="shared" si="271"/>
        <v>5.75</v>
      </c>
      <c r="Q2897" t="str">
        <f t="shared" si="272"/>
        <v>theater</v>
      </c>
      <c r="R289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5">
        <f t="shared" si="271"/>
        <v>52.083333333333336</v>
      </c>
      <c r="Q2898" t="str">
        <f t="shared" si="272"/>
        <v>theater</v>
      </c>
      <c r="R2898"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5">
        <f t="shared" si="271"/>
        <v>183.33333333333334</v>
      </c>
      <c r="Q2899" t="str">
        <f t="shared" si="272"/>
        <v>theater</v>
      </c>
      <c r="R2899"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5">
        <f t="shared" si="271"/>
        <v>26.333333333333332</v>
      </c>
      <c r="Q2900" t="str">
        <f t="shared" si="272"/>
        <v>theater</v>
      </c>
      <c r="R2900"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5" t="e">
        <f t="shared" si="271"/>
        <v>#DIV/0!</v>
      </c>
      <c r="Q2901" t="str">
        <f t="shared" si="272"/>
        <v>theater</v>
      </c>
      <c r="R2901"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5">
        <f t="shared" si="271"/>
        <v>486.42857142857144</v>
      </c>
      <c r="Q2902" t="str">
        <f t="shared" si="272"/>
        <v>theater</v>
      </c>
      <c r="R2902"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5">
        <f t="shared" si="271"/>
        <v>3</v>
      </c>
      <c r="Q2903" t="str">
        <f t="shared" si="272"/>
        <v>theater</v>
      </c>
      <c r="R2903"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5">
        <f t="shared" si="271"/>
        <v>25</v>
      </c>
      <c r="Q2904" t="str">
        <f t="shared" si="272"/>
        <v>theater</v>
      </c>
      <c r="R2904"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5">
        <f t="shared" si="271"/>
        <v>9.75</v>
      </c>
      <c r="Q2905" t="str">
        <f t="shared" si="272"/>
        <v>theater</v>
      </c>
      <c r="R2905"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5">
        <f t="shared" si="271"/>
        <v>18.75</v>
      </c>
      <c r="Q2906" t="str">
        <f t="shared" si="272"/>
        <v>theater</v>
      </c>
      <c r="R2906"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5">
        <f t="shared" si="271"/>
        <v>36.588235294117645</v>
      </c>
      <c r="Q2907" t="str">
        <f t="shared" si="272"/>
        <v>theater</v>
      </c>
      <c r="R290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5">
        <f t="shared" si="271"/>
        <v>80.714285714285708</v>
      </c>
      <c r="Q2908" t="str">
        <f t="shared" si="272"/>
        <v>theater</v>
      </c>
      <c r="R2908"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5">
        <f t="shared" si="271"/>
        <v>1</v>
      </c>
      <c r="Q2909" t="str">
        <f t="shared" si="272"/>
        <v>theater</v>
      </c>
      <c r="R2909"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5">
        <f t="shared" si="271"/>
        <v>52.8</v>
      </c>
      <c r="Q2910" t="str">
        <f t="shared" si="272"/>
        <v>theater</v>
      </c>
      <c r="R2910"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5">
        <f t="shared" si="271"/>
        <v>20</v>
      </c>
      <c r="Q2911" t="str">
        <f t="shared" si="272"/>
        <v>theater</v>
      </c>
      <c r="R2911"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5">
        <f t="shared" si="271"/>
        <v>1</v>
      </c>
      <c r="Q2912" t="str">
        <f t="shared" si="272"/>
        <v>theater</v>
      </c>
      <c r="R2912"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5">
        <f t="shared" si="271"/>
        <v>46.928571428571431</v>
      </c>
      <c r="Q2913" t="str">
        <f t="shared" si="272"/>
        <v>theater</v>
      </c>
      <c r="R2913"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5">
        <f t="shared" si="271"/>
        <v>78.07692307692308</v>
      </c>
      <c r="Q2914" t="str">
        <f t="shared" si="272"/>
        <v>theater</v>
      </c>
      <c r="R2914"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5">
        <f t="shared" si="271"/>
        <v>1</v>
      </c>
      <c r="Q2915" t="str">
        <f t="shared" si="272"/>
        <v>theater</v>
      </c>
      <c r="R2915"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5">
        <f t="shared" si="271"/>
        <v>1</v>
      </c>
      <c r="Q2916" t="str">
        <f t="shared" si="272"/>
        <v>theater</v>
      </c>
      <c r="R2916"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5">
        <f t="shared" si="271"/>
        <v>203.66666666666666</v>
      </c>
      <c r="Q2917" t="str">
        <f t="shared" si="272"/>
        <v>theater</v>
      </c>
      <c r="R291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5">
        <f t="shared" si="271"/>
        <v>20.714285714285715</v>
      </c>
      <c r="Q2918" t="str">
        <f t="shared" si="272"/>
        <v>theater</v>
      </c>
      <c r="R2918"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5">
        <f t="shared" si="271"/>
        <v>48.555555555555557</v>
      </c>
      <c r="Q2919" t="str">
        <f t="shared" si="272"/>
        <v>theater</v>
      </c>
      <c r="R2919"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5">
        <f t="shared" si="271"/>
        <v>68.099999999999994</v>
      </c>
      <c r="Q2920" t="str">
        <f t="shared" si="272"/>
        <v>theater</v>
      </c>
      <c r="R2920"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5">
        <f t="shared" si="271"/>
        <v>8.5</v>
      </c>
      <c r="Q2921" t="str">
        <f t="shared" si="272"/>
        <v>theater</v>
      </c>
      <c r="R2921"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5">
        <f t="shared" si="271"/>
        <v>51.615384615384613</v>
      </c>
      <c r="Q2922" t="str">
        <f t="shared" si="272"/>
        <v>theater</v>
      </c>
      <c r="R2922"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5">
        <f t="shared" si="271"/>
        <v>43</v>
      </c>
      <c r="Q2923" t="str">
        <f t="shared" si="272"/>
        <v>theater</v>
      </c>
      <c r="R2923"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5">
        <f t="shared" si="271"/>
        <v>83.333333333333329</v>
      </c>
      <c r="Q2924" t="str">
        <f t="shared" si="272"/>
        <v>theater</v>
      </c>
      <c r="R2924"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5">
        <f t="shared" si="271"/>
        <v>30</v>
      </c>
      <c r="Q2925" t="str">
        <f t="shared" si="272"/>
        <v>theater</v>
      </c>
      <c r="R2925"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5">
        <f t="shared" si="271"/>
        <v>175.51020408163265</v>
      </c>
      <c r="Q2926" t="str">
        <f t="shared" si="272"/>
        <v>theater</v>
      </c>
      <c r="R2926"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5">
        <f t="shared" si="271"/>
        <v>231.66175879396985</v>
      </c>
      <c r="Q2927" t="str">
        <f t="shared" si="272"/>
        <v>theater</v>
      </c>
      <c r="R292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5">
        <f t="shared" si="271"/>
        <v>75</v>
      </c>
      <c r="Q2928" t="str">
        <f t="shared" si="272"/>
        <v>theater</v>
      </c>
      <c r="R2928"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5">
        <f t="shared" si="271"/>
        <v>112.14285714285714</v>
      </c>
      <c r="Q2929" t="str">
        <f t="shared" si="272"/>
        <v>theater</v>
      </c>
      <c r="R2929"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5">
        <f t="shared" si="271"/>
        <v>41.666666666666664</v>
      </c>
      <c r="Q2930" t="str">
        <f t="shared" si="272"/>
        <v>theater</v>
      </c>
      <c r="R2930"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5">
        <f t="shared" si="271"/>
        <v>255.17343750000001</v>
      </c>
      <c r="Q2931" t="str">
        <f t="shared" si="272"/>
        <v>theater</v>
      </c>
      <c r="R2931"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5">
        <f t="shared" si="271"/>
        <v>162.7741935483871</v>
      </c>
      <c r="Q2932" t="str">
        <f t="shared" si="272"/>
        <v>theater</v>
      </c>
      <c r="R2932"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5">
        <f t="shared" si="271"/>
        <v>88.333333333333329</v>
      </c>
      <c r="Q2933" t="str">
        <f t="shared" si="272"/>
        <v>theater</v>
      </c>
      <c r="R2933"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5">
        <f t="shared" si="271"/>
        <v>85.736842105263165</v>
      </c>
      <c r="Q2934" t="str">
        <f t="shared" si="272"/>
        <v>theater</v>
      </c>
      <c r="R2934"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5">
        <f t="shared" si="271"/>
        <v>47.574074074074076</v>
      </c>
      <c r="Q2935" t="str">
        <f t="shared" si="272"/>
        <v>theater</v>
      </c>
      <c r="R2935"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5">
        <f t="shared" si="271"/>
        <v>72.972972972972968</v>
      </c>
      <c r="Q2936" t="str">
        <f t="shared" si="272"/>
        <v>theater</v>
      </c>
      <c r="R2936"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5">
        <f t="shared" si="271"/>
        <v>90.538461538461533</v>
      </c>
      <c r="Q2937" t="str">
        <f t="shared" si="272"/>
        <v>theater</v>
      </c>
      <c r="R293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5">
        <f t="shared" si="271"/>
        <v>37.647058823529413</v>
      </c>
      <c r="Q2938" t="str">
        <f t="shared" si="272"/>
        <v>theater</v>
      </c>
      <c r="R2938"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5">
        <f t="shared" si="271"/>
        <v>36.363636363636367</v>
      </c>
      <c r="Q2939" t="str">
        <f t="shared" si="272"/>
        <v>theater</v>
      </c>
      <c r="R2939"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5">
        <f t="shared" si="271"/>
        <v>126.71875</v>
      </c>
      <c r="Q2940" t="str">
        <f t="shared" si="272"/>
        <v>theater</v>
      </c>
      <c r="R2940"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5">
        <f t="shared" si="271"/>
        <v>329.2</v>
      </c>
      <c r="Q2941" t="str">
        <f t="shared" si="272"/>
        <v>theater</v>
      </c>
      <c r="R2941"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5">
        <f t="shared" si="271"/>
        <v>81.242424242424249</v>
      </c>
      <c r="Q2942" t="str">
        <f t="shared" si="272"/>
        <v>theater</v>
      </c>
      <c r="R2942"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5">
        <f t="shared" si="271"/>
        <v>1</v>
      </c>
      <c r="Q2943" t="str">
        <f t="shared" si="272"/>
        <v>theater</v>
      </c>
      <c r="R2943"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5">
        <f t="shared" si="271"/>
        <v>202.22772277227722</v>
      </c>
      <c r="Q2944" t="str">
        <f t="shared" si="272"/>
        <v>theater</v>
      </c>
      <c r="R2944"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5" t="e">
        <f t="shared" si="271"/>
        <v>#DIV/0!</v>
      </c>
      <c r="Q2945" t="str">
        <f t="shared" si="272"/>
        <v>theater</v>
      </c>
      <c r="R2945"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5">
        <f t="shared" si="271"/>
        <v>100</v>
      </c>
      <c r="Q2946" t="str">
        <f t="shared" si="272"/>
        <v>theater</v>
      </c>
      <c r="R2946"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5" t="e">
        <f t="shared" ref="P2947:P3010" si="277">E2947/L2947</f>
        <v>#DIV/0!</v>
      </c>
      <c r="Q2947" t="str">
        <f t="shared" ref="Q2947:Q3010" si="278">LEFT(N2947,FIND("/",N2947)-1)</f>
        <v>theater</v>
      </c>
      <c r="R2947" t="str">
        <f t="shared" ref="R2947:R3010" si="279">RIGHT(N2947,LEN(N2947)-SEARCH("/",N2947))</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5">
        <f t="shared" si="277"/>
        <v>1</v>
      </c>
      <c r="Q2948" t="str">
        <f t="shared" si="278"/>
        <v>theater</v>
      </c>
      <c r="R2948"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5">
        <f t="shared" si="277"/>
        <v>82.461538461538467</v>
      </c>
      <c r="Q2949" t="str">
        <f t="shared" si="278"/>
        <v>theater</v>
      </c>
      <c r="R2949"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5">
        <f t="shared" si="277"/>
        <v>2.6666666666666665</v>
      </c>
      <c r="Q2950" t="str">
        <f t="shared" si="278"/>
        <v>theater</v>
      </c>
      <c r="R2950"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5">
        <f t="shared" si="277"/>
        <v>12.5</v>
      </c>
      <c r="Q2951" t="str">
        <f t="shared" si="278"/>
        <v>theater</v>
      </c>
      <c r="R2951"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5" t="e">
        <f t="shared" si="277"/>
        <v>#DIV/0!</v>
      </c>
      <c r="Q2952" t="str">
        <f t="shared" si="278"/>
        <v>theater</v>
      </c>
      <c r="R2952"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5">
        <f t="shared" si="277"/>
        <v>18.896551724137932</v>
      </c>
      <c r="Q2953" t="str">
        <f t="shared" si="278"/>
        <v>theater</v>
      </c>
      <c r="R2953"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5">
        <f t="shared" si="277"/>
        <v>200.625</v>
      </c>
      <c r="Q2954" t="str">
        <f t="shared" si="278"/>
        <v>theater</v>
      </c>
      <c r="R2954"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5">
        <f t="shared" si="277"/>
        <v>201.66666666666666</v>
      </c>
      <c r="Q2955" t="str">
        <f t="shared" si="278"/>
        <v>theater</v>
      </c>
      <c r="R2955"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5" t="e">
        <f t="shared" si="277"/>
        <v>#DIV/0!</v>
      </c>
      <c r="Q2956" t="str">
        <f t="shared" si="278"/>
        <v>theater</v>
      </c>
      <c r="R2956"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5">
        <f t="shared" si="277"/>
        <v>65</v>
      </c>
      <c r="Q2957" t="str">
        <f t="shared" si="278"/>
        <v>theater</v>
      </c>
      <c r="R295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5">
        <f t="shared" si="277"/>
        <v>66.099999999999994</v>
      </c>
      <c r="Q2958" t="str">
        <f t="shared" si="278"/>
        <v>theater</v>
      </c>
      <c r="R2958"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5">
        <f t="shared" si="277"/>
        <v>93.333333333333329</v>
      </c>
      <c r="Q2959" t="str">
        <f t="shared" si="278"/>
        <v>theater</v>
      </c>
      <c r="R2959"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5" t="e">
        <f t="shared" si="277"/>
        <v>#DIV/0!</v>
      </c>
      <c r="Q2960" t="str">
        <f t="shared" si="278"/>
        <v>theater</v>
      </c>
      <c r="R2960"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5" t="e">
        <f t="shared" si="277"/>
        <v>#DIV/0!</v>
      </c>
      <c r="Q2961" t="str">
        <f t="shared" si="278"/>
        <v>theater</v>
      </c>
      <c r="R2961"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5" t="e">
        <f t="shared" si="277"/>
        <v>#DIV/0!</v>
      </c>
      <c r="Q2962" t="str">
        <f t="shared" si="278"/>
        <v>theater</v>
      </c>
      <c r="R2962"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5">
        <f t="shared" si="277"/>
        <v>50.75</v>
      </c>
      <c r="Q2963" t="str">
        <f t="shared" si="278"/>
        <v>theater</v>
      </c>
      <c r="R2963"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5">
        <f t="shared" si="277"/>
        <v>60.9</v>
      </c>
      <c r="Q2964" t="str">
        <f t="shared" si="278"/>
        <v>theater</v>
      </c>
      <c r="R2964"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5">
        <f t="shared" si="277"/>
        <v>109.03061224489795</v>
      </c>
      <c r="Q2965" t="str">
        <f t="shared" si="278"/>
        <v>theater</v>
      </c>
      <c r="R2965"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5">
        <f t="shared" si="277"/>
        <v>25.692295918367346</v>
      </c>
      <c r="Q2966" t="str">
        <f t="shared" si="278"/>
        <v>theater</v>
      </c>
      <c r="R2966"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5">
        <f t="shared" si="277"/>
        <v>41.92307692307692</v>
      </c>
      <c r="Q2967" t="str">
        <f t="shared" si="278"/>
        <v>theater</v>
      </c>
      <c r="R296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5">
        <f t="shared" si="277"/>
        <v>88.7734375</v>
      </c>
      <c r="Q2968" t="str">
        <f t="shared" si="278"/>
        <v>theater</v>
      </c>
      <c r="R2968"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5">
        <f t="shared" si="277"/>
        <v>80.225352112676063</v>
      </c>
      <c r="Q2969" t="str">
        <f t="shared" si="278"/>
        <v>theater</v>
      </c>
      <c r="R2969"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5">
        <f t="shared" si="277"/>
        <v>78.936170212765958</v>
      </c>
      <c r="Q2970" t="str">
        <f t="shared" si="278"/>
        <v>theater</v>
      </c>
      <c r="R2970"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5">
        <f t="shared" si="277"/>
        <v>95.588235294117652</v>
      </c>
      <c r="Q2971" t="str">
        <f t="shared" si="278"/>
        <v>theater</v>
      </c>
      <c r="R2971"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5">
        <f t="shared" si="277"/>
        <v>69.890109890109883</v>
      </c>
      <c r="Q2972" t="str">
        <f t="shared" si="278"/>
        <v>theater</v>
      </c>
      <c r="R2972"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5">
        <f t="shared" si="277"/>
        <v>74.534883720930239</v>
      </c>
      <c r="Q2973" t="str">
        <f t="shared" si="278"/>
        <v>theater</v>
      </c>
      <c r="R2973"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5">
        <f t="shared" si="277"/>
        <v>123.94117647058823</v>
      </c>
      <c r="Q2974" t="str">
        <f t="shared" si="278"/>
        <v>theater</v>
      </c>
      <c r="R2974"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5">
        <f t="shared" si="277"/>
        <v>264.84848484848487</v>
      </c>
      <c r="Q2975" t="str">
        <f t="shared" si="278"/>
        <v>theater</v>
      </c>
      <c r="R2975"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5">
        <f t="shared" si="277"/>
        <v>58.620689655172413</v>
      </c>
      <c r="Q2976" t="str">
        <f t="shared" si="278"/>
        <v>theater</v>
      </c>
      <c r="R2976"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5">
        <f t="shared" si="277"/>
        <v>70.884955752212392</v>
      </c>
      <c r="Q2977" t="str">
        <f t="shared" si="278"/>
        <v>theater</v>
      </c>
      <c r="R297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5">
        <f t="shared" si="277"/>
        <v>8.5714285714285712</v>
      </c>
      <c r="Q2978" t="str">
        <f t="shared" si="278"/>
        <v>theater</v>
      </c>
      <c r="R2978"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5">
        <f t="shared" si="277"/>
        <v>113.56666666666666</v>
      </c>
      <c r="Q2979" t="str">
        <f t="shared" si="278"/>
        <v>theater</v>
      </c>
      <c r="R2979"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5">
        <f t="shared" si="277"/>
        <v>60.6875</v>
      </c>
      <c r="Q2980" t="str">
        <f t="shared" si="278"/>
        <v>theater</v>
      </c>
      <c r="R2980"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5">
        <f t="shared" si="277"/>
        <v>110.21739130434783</v>
      </c>
      <c r="Q2981" t="str">
        <f t="shared" si="278"/>
        <v>theater</v>
      </c>
      <c r="R2981"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5">
        <f t="shared" si="277"/>
        <v>136.45833333333334</v>
      </c>
      <c r="Q2982" t="str">
        <f t="shared" si="278"/>
        <v>theater</v>
      </c>
      <c r="R2982"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5">
        <f t="shared" si="277"/>
        <v>53.164948453608247</v>
      </c>
      <c r="Q2983" t="str">
        <f t="shared" si="278"/>
        <v>theater</v>
      </c>
      <c r="R2983"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5">
        <f t="shared" si="277"/>
        <v>86.491525423728817</v>
      </c>
      <c r="Q2984" t="str">
        <f t="shared" si="278"/>
        <v>theater</v>
      </c>
      <c r="R2984"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5">
        <f t="shared" si="277"/>
        <v>155.23827397260274</v>
      </c>
      <c r="Q2985" t="str">
        <f t="shared" si="278"/>
        <v>theater</v>
      </c>
      <c r="R2985"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5">
        <f t="shared" si="277"/>
        <v>115.08256880733946</v>
      </c>
      <c r="Q2986" t="str">
        <f t="shared" si="278"/>
        <v>theater</v>
      </c>
      <c r="R2986"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5">
        <f t="shared" si="277"/>
        <v>109.5945945945946</v>
      </c>
      <c r="Q2987" t="str">
        <f t="shared" si="278"/>
        <v>theater</v>
      </c>
      <c r="R298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5">
        <f t="shared" si="277"/>
        <v>45.214285714285715</v>
      </c>
      <c r="Q2988" t="str">
        <f t="shared" si="278"/>
        <v>theater</v>
      </c>
      <c r="R2988"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5">
        <f t="shared" si="277"/>
        <v>104.15169811320754</v>
      </c>
      <c r="Q2989" t="str">
        <f t="shared" si="278"/>
        <v>theater</v>
      </c>
      <c r="R2989"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5">
        <f t="shared" si="277"/>
        <v>35.714285714285715</v>
      </c>
      <c r="Q2990" t="str">
        <f t="shared" si="278"/>
        <v>theater</v>
      </c>
      <c r="R2990"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5">
        <f t="shared" si="277"/>
        <v>96.997252747252745</v>
      </c>
      <c r="Q2991" t="str">
        <f t="shared" si="278"/>
        <v>theater</v>
      </c>
      <c r="R2991"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5">
        <f t="shared" si="277"/>
        <v>370.37037037037038</v>
      </c>
      <c r="Q2992" t="str">
        <f t="shared" si="278"/>
        <v>theater</v>
      </c>
      <c r="R2992"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5">
        <f t="shared" si="277"/>
        <v>94.408602150537632</v>
      </c>
      <c r="Q2993" t="str">
        <f t="shared" si="278"/>
        <v>theater</v>
      </c>
      <c r="R2993"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5">
        <f t="shared" si="277"/>
        <v>48.984375</v>
      </c>
      <c r="Q2994" t="str">
        <f t="shared" si="278"/>
        <v>theater</v>
      </c>
      <c r="R2994"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5">
        <f t="shared" si="277"/>
        <v>45.590909090909093</v>
      </c>
      <c r="Q2995" t="str">
        <f t="shared" si="278"/>
        <v>theater</v>
      </c>
      <c r="R2995"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5">
        <f t="shared" si="277"/>
        <v>23.275254237288134</v>
      </c>
      <c r="Q2996" t="str">
        <f t="shared" si="278"/>
        <v>theater</v>
      </c>
      <c r="R2996"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5">
        <f t="shared" si="277"/>
        <v>63.2289156626506</v>
      </c>
      <c r="Q2997" t="str">
        <f t="shared" si="278"/>
        <v>theater</v>
      </c>
      <c r="R299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5">
        <f t="shared" si="277"/>
        <v>153.5204081632653</v>
      </c>
      <c r="Q2998" t="str">
        <f t="shared" si="278"/>
        <v>theater</v>
      </c>
      <c r="R2998"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5">
        <f t="shared" si="277"/>
        <v>90.2</v>
      </c>
      <c r="Q2999" t="str">
        <f t="shared" si="278"/>
        <v>theater</v>
      </c>
      <c r="R2999"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5">
        <f t="shared" si="277"/>
        <v>118.97113163972287</v>
      </c>
      <c r="Q3000" t="str">
        <f t="shared" si="278"/>
        <v>theater</v>
      </c>
      <c r="R3000"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5">
        <f t="shared" si="277"/>
        <v>80.25</v>
      </c>
      <c r="Q3001" t="str">
        <f t="shared" si="278"/>
        <v>theater</v>
      </c>
      <c r="R3001"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5">
        <f t="shared" si="277"/>
        <v>62.5</v>
      </c>
      <c r="Q3002" t="str">
        <f t="shared" si="278"/>
        <v>theater</v>
      </c>
      <c r="R3002"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5">
        <f t="shared" si="277"/>
        <v>131.37719999999999</v>
      </c>
      <c r="Q3003" t="str">
        <f t="shared" si="278"/>
        <v>theater</v>
      </c>
      <c r="R3003"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5">
        <f t="shared" si="277"/>
        <v>73.032980769230775</v>
      </c>
      <c r="Q3004" t="str">
        <f t="shared" si="278"/>
        <v>theater</v>
      </c>
      <c r="R3004"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5">
        <f t="shared" si="277"/>
        <v>178.52941176470588</v>
      </c>
      <c r="Q3005" t="str">
        <f t="shared" si="278"/>
        <v>theater</v>
      </c>
      <c r="R3005"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5">
        <f t="shared" si="277"/>
        <v>162.90974729241879</v>
      </c>
      <c r="Q3006" t="str">
        <f t="shared" si="278"/>
        <v>theater</v>
      </c>
      <c r="R3006"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5">
        <f t="shared" si="277"/>
        <v>108.24237288135593</v>
      </c>
      <c r="Q3007" t="str">
        <f t="shared" si="278"/>
        <v>theater</v>
      </c>
      <c r="R300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5">
        <f t="shared" si="277"/>
        <v>88.865979381443296</v>
      </c>
      <c r="Q3008" t="str">
        <f t="shared" si="278"/>
        <v>theater</v>
      </c>
      <c r="R3008"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5">
        <f t="shared" si="277"/>
        <v>54</v>
      </c>
      <c r="Q3009" t="str">
        <f t="shared" si="278"/>
        <v>theater</v>
      </c>
      <c r="R3009"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5">
        <f t="shared" si="277"/>
        <v>116.73076923076923</v>
      </c>
      <c r="Q3010" t="str">
        <f t="shared" si="278"/>
        <v>theater</v>
      </c>
      <c r="R3010"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5">
        <f t="shared" ref="P3011:P3074" si="283">E3011/L3011</f>
        <v>233.8984375</v>
      </c>
      <c r="Q3011" t="str">
        <f t="shared" ref="Q3011:Q3074" si="284">LEFT(N3011,FIND("/",N3011)-1)</f>
        <v>theater</v>
      </c>
      <c r="R3011" t="str">
        <f t="shared" ref="R3011:R3074" si="285">RIGHT(N3011,LEN(N3011)-SEARCH("/",N3011))</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5">
        <f t="shared" si="283"/>
        <v>158</v>
      </c>
      <c r="Q3012" t="str">
        <f t="shared" si="284"/>
        <v>theater</v>
      </c>
      <c r="R3012"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5">
        <f t="shared" si="283"/>
        <v>14.84</v>
      </c>
      <c r="Q3013" t="str">
        <f t="shared" si="284"/>
        <v>theater</v>
      </c>
      <c r="R3013"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5">
        <f t="shared" si="283"/>
        <v>85.181818181818187</v>
      </c>
      <c r="Q3014" t="str">
        <f t="shared" si="284"/>
        <v>theater</v>
      </c>
      <c r="R3014"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5">
        <f t="shared" si="283"/>
        <v>146.69158878504672</v>
      </c>
      <c r="Q3015" t="str">
        <f t="shared" si="284"/>
        <v>theater</v>
      </c>
      <c r="R3015"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5">
        <f t="shared" si="283"/>
        <v>50.764811490125673</v>
      </c>
      <c r="Q3016" t="str">
        <f t="shared" si="284"/>
        <v>theater</v>
      </c>
      <c r="R3016"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5">
        <f t="shared" si="283"/>
        <v>87.7</v>
      </c>
      <c r="Q3017" t="str">
        <f t="shared" si="284"/>
        <v>theater</v>
      </c>
      <c r="R301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5">
        <f t="shared" si="283"/>
        <v>242.27777777777777</v>
      </c>
      <c r="Q3018" t="str">
        <f t="shared" si="284"/>
        <v>theater</v>
      </c>
      <c r="R3018"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5">
        <f t="shared" si="283"/>
        <v>146.44654088050314</v>
      </c>
      <c r="Q3019" t="str">
        <f t="shared" si="284"/>
        <v>theater</v>
      </c>
      <c r="R3019"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5">
        <f t="shared" si="283"/>
        <v>103.17073170731707</v>
      </c>
      <c r="Q3020" t="str">
        <f t="shared" si="284"/>
        <v>theater</v>
      </c>
      <c r="R3020"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5">
        <f t="shared" si="283"/>
        <v>80.464601769911511</v>
      </c>
      <c r="Q3021" t="str">
        <f t="shared" si="284"/>
        <v>theater</v>
      </c>
      <c r="R3021"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5">
        <f t="shared" si="283"/>
        <v>234.66666666666666</v>
      </c>
      <c r="Q3022" t="str">
        <f t="shared" si="284"/>
        <v>theater</v>
      </c>
      <c r="R3022"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5">
        <f t="shared" si="283"/>
        <v>50.689320388349515</v>
      </c>
      <c r="Q3023" t="str">
        <f t="shared" si="284"/>
        <v>theater</v>
      </c>
      <c r="R3023"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5">
        <f t="shared" si="283"/>
        <v>162.70967741935485</v>
      </c>
      <c r="Q3024" t="str">
        <f t="shared" si="284"/>
        <v>theater</v>
      </c>
      <c r="R3024"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5">
        <f t="shared" si="283"/>
        <v>120.16666666666667</v>
      </c>
      <c r="Q3025" t="str">
        <f t="shared" si="284"/>
        <v>theater</v>
      </c>
      <c r="R3025"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5">
        <f t="shared" si="283"/>
        <v>67.697802197802204</v>
      </c>
      <c r="Q3026" t="str">
        <f t="shared" si="284"/>
        <v>theater</v>
      </c>
      <c r="R3026"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5">
        <f t="shared" si="283"/>
        <v>52.103448275862071</v>
      </c>
      <c r="Q3027" t="str">
        <f t="shared" si="284"/>
        <v>theater</v>
      </c>
      <c r="R302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5">
        <f t="shared" si="283"/>
        <v>51.6</v>
      </c>
      <c r="Q3028" t="str">
        <f t="shared" si="284"/>
        <v>theater</v>
      </c>
      <c r="R3028"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5">
        <f t="shared" si="283"/>
        <v>164.3</v>
      </c>
      <c r="Q3029" t="str">
        <f t="shared" si="284"/>
        <v>theater</v>
      </c>
      <c r="R3029"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5">
        <f t="shared" si="283"/>
        <v>84.858585858585855</v>
      </c>
      <c r="Q3030" t="str">
        <f t="shared" si="284"/>
        <v>theater</v>
      </c>
      <c r="R3030"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5">
        <f t="shared" si="283"/>
        <v>94.548850574712645</v>
      </c>
      <c r="Q3031" t="str">
        <f t="shared" si="284"/>
        <v>theater</v>
      </c>
      <c r="R3031"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5">
        <f t="shared" si="283"/>
        <v>45.536585365853661</v>
      </c>
      <c r="Q3032" t="str">
        <f t="shared" si="284"/>
        <v>theater</v>
      </c>
      <c r="R3032"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5">
        <f t="shared" si="283"/>
        <v>51.724137931034484</v>
      </c>
      <c r="Q3033" t="str">
        <f t="shared" si="284"/>
        <v>theater</v>
      </c>
      <c r="R3033"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5">
        <f t="shared" si="283"/>
        <v>50.88</v>
      </c>
      <c r="Q3034" t="str">
        <f t="shared" si="284"/>
        <v>theater</v>
      </c>
      <c r="R3034"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5">
        <f t="shared" si="283"/>
        <v>191.13043478260869</v>
      </c>
      <c r="Q3035" t="str">
        <f t="shared" si="284"/>
        <v>theater</v>
      </c>
      <c r="R3035"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5">
        <f t="shared" si="283"/>
        <v>89.314285714285717</v>
      </c>
      <c r="Q3036" t="str">
        <f t="shared" si="284"/>
        <v>theater</v>
      </c>
      <c r="R3036"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5">
        <f t="shared" si="283"/>
        <v>88.588631921824103</v>
      </c>
      <c r="Q3037" t="str">
        <f t="shared" si="284"/>
        <v>theater</v>
      </c>
      <c r="R303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5">
        <f t="shared" si="283"/>
        <v>96.300911854103347</v>
      </c>
      <c r="Q3038" t="str">
        <f t="shared" si="284"/>
        <v>theater</v>
      </c>
      <c r="R3038"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5">
        <f t="shared" si="283"/>
        <v>33.3125</v>
      </c>
      <c r="Q3039" t="str">
        <f t="shared" si="284"/>
        <v>theater</v>
      </c>
      <c r="R3039"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5">
        <f t="shared" si="283"/>
        <v>37.222222222222221</v>
      </c>
      <c r="Q3040" t="str">
        <f t="shared" si="284"/>
        <v>theater</v>
      </c>
      <c r="R3040"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5">
        <f t="shared" si="283"/>
        <v>92.130423728813554</v>
      </c>
      <c r="Q3041" t="str">
        <f t="shared" si="284"/>
        <v>theater</v>
      </c>
      <c r="R3041"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5">
        <f t="shared" si="283"/>
        <v>76.785714285714292</v>
      </c>
      <c r="Q3042" t="str">
        <f t="shared" si="284"/>
        <v>theater</v>
      </c>
      <c r="R3042"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5">
        <f t="shared" si="283"/>
        <v>96.526315789473685</v>
      </c>
      <c r="Q3043" t="str">
        <f t="shared" si="284"/>
        <v>theater</v>
      </c>
      <c r="R3043"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5">
        <f t="shared" si="283"/>
        <v>51.891891891891895</v>
      </c>
      <c r="Q3044" t="str">
        <f t="shared" si="284"/>
        <v>theater</v>
      </c>
      <c r="R3044"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5">
        <f t="shared" si="283"/>
        <v>128.9140625</v>
      </c>
      <c r="Q3045" t="str">
        <f t="shared" si="284"/>
        <v>theater</v>
      </c>
      <c r="R3045"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5">
        <f t="shared" si="283"/>
        <v>84.108974358974365</v>
      </c>
      <c r="Q3046" t="str">
        <f t="shared" si="284"/>
        <v>theater</v>
      </c>
      <c r="R3046"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5">
        <f t="shared" si="283"/>
        <v>82.941562500000003</v>
      </c>
      <c r="Q3047" t="str">
        <f t="shared" si="284"/>
        <v>theater</v>
      </c>
      <c r="R304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5">
        <f t="shared" si="283"/>
        <v>259.94827586206895</v>
      </c>
      <c r="Q3048" t="str">
        <f t="shared" si="284"/>
        <v>theater</v>
      </c>
      <c r="R3048"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5">
        <f t="shared" si="283"/>
        <v>37.25</v>
      </c>
      <c r="Q3049" t="str">
        <f t="shared" si="284"/>
        <v>theater</v>
      </c>
      <c r="R3049"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5">
        <f t="shared" si="283"/>
        <v>177.02127659574469</v>
      </c>
      <c r="Q3050" t="str">
        <f t="shared" si="284"/>
        <v>theater</v>
      </c>
      <c r="R3050"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5">
        <f t="shared" si="283"/>
        <v>74.074074074074076</v>
      </c>
      <c r="Q3051" t="str">
        <f t="shared" si="284"/>
        <v>theater</v>
      </c>
      <c r="R3051"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5">
        <f t="shared" si="283"/>
        <v>70.666666666666671</v>
      </c>
      <c r="Q3052" t="str">
        <f t="shared" si="284"/>
        <v>theater</v>
      </c>
      <c r="R3052"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5">
        <f t="shared" si="283"/>
        <v>23.62857142857143</v>
      </c>
      <c r="Q3053" t="str">
        <f t="shared" si="284"/>
        <v>theater</v>
      </c>
      <c r="R3053"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5">
        <f t="shared" si="283"/>
        <v>37.5</v>
      </c>
      <c r="Q3054" t="str">
        <f t="shared" si="284"/>
        <v>theater</v>
      </c>
      <c r="R3054"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5">
        <f t="shared" si="283"/>
        <v>13.333333333333334</v>
      </c>
      <c r="Q3055" t="str">
        <f t="shared" si="284"/>
        <v>theater</v>
      </c>
      <c r="R3055"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5" t="e">
        <f t="shared" si="283"/>
        <v>#DIV/0!</v>
      </c>
      <c r="Q3056" t="str">
        <f t="shared" si="284"/>
        <v>theater</v>
      </c>
      <c r="R3056"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5">
        <f t="shared" si="283"/>
        <v>1</v>
      </c>
      <c r="Q3057" t="str">
        <f t="shared" si="284"/>
        <v>theater</v>
      </c>
      <c r="R305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5" t="e">
        <f t="shared" si="283"/>
        <v>#DIV/0!</v>
      </c>
      <c r="Q3058" t="str">
        <f t="shared" si="284"/>
        <v>theater</v>
      </c>
      <c r="R3058"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5" t="e">
        <f t="shared" si="283"/>
        <v>#DIV/0!</v>
      </c>
      <c r="Q3059" t="str">
        <f t="shared" si="284"/>
        <v>theater</v>
      </c>
      <c r="R3059"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5">
        <f t="shared" si="283"/>
        <v>1</v>
      </c>
      <c r="Q3060" t="str">
        <f t="shared" si="284"/>
        <v>theater</v>
      </c>
      <c r="R3060"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5">
        <f t="shared" si="283"/>
        <v>41</v>
      </c>
      <c r="Q3061" t="str">
        <f t="shared" si="284"/>
        <v>theater</v>
      </c>
      <c r="R3061"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5">
        <f t="shared" si="283"/>
        <v>55.833333333333336</v>
      </c>
      <c r="Q3062" t="str">
        <f t="shared" si="284"/>
        <v>theater</v>
      </c>
      <c r="R3062"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5" t="e">
        <f t="shared" si="283"/>
        <v>#DIV/0!</v>
      </c>
      <c r="Q3063" t="str">
        <f t="shared" si="284"/>
        <v>theater</v>
      </c>
      <c r="R3063"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5">
        <f t="shared" si="283"/>
        <v>99.761194029850742</v>
      </c>
      <c r="Q3064" t="str">
        <f t="shared" si="284"/>
        <v>theater</v>
      </c>
      <c r="R3064"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5">
        <f t="shared" si="283"/>
        <v>25.521739130434781</v>
      </c>
      <c r="Q3065" t="str">
        <f t="shared" si="284"/>
        <v>theater</v>
      </c>
      <c r="R3065"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5">
        <f t="shared" si="283"/>
        <v>117.65277777777777</v>
      </c>
      <c r="Q3066" t="str">
        <f t="shared" si="284"/>
        <v>theater</v>
      </c>
      <c r="R3066"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5">
        <f t="shared" si="283"/>
        <v>5</v>
      </c>
      <c r="Q3067" t="str">
        <f t="shared" si="284"/>
        <v>theater</v>
      </c>
      <c r="R306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5">
        <f t="shared" si="283"/>
        <v>2796.6666666666665</v>
      </c>
      <c r="Q3068" t="str">
        <f t="shared" si="284"/>
        <v>theater</v>
      </c>
      <c r="R3068"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5">
        <f t="shared" si="283"/>
        <v>200</v>
      </c>
      <c r="Q3069" t="str">
        <f t="shared" si="284"/>
        <v>theater</v>
      </c>
      <c r="R3069"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5">
        <f t="shared" si="283"/>
        <v>87.5</v>
      </c>
      <c r="Q3070" t="str">
        <f t="shared" si="284"/>
        <v>theater</v>
      </c>
      <c r="R3070"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5">
        <f t="shared" si="283"/>
        <v>20.142857142857142</v>
      </c>
      <c r="Q3071" t="str">
        <f t="shared" si="284"/>
        <v>theater</v>
      </c>
      <c r="R3071"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5">
        <f t="shared" si="283"/>
        <v>20.875</v>
      </c>
      <c r="Q3072" t="str">
        <f t="shared" si="284"/>
        <v>theater</v>
      </c>
      <c r="R3072"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5">
        <f t="shared" si="283"/>
        <v>61.307692307692307</v>
      </c>
      <c r="Q3073" t="str">
        <f t="shared" si="284"/>
        <v>theater</v>
      </c>
      <c r="R3073"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5">
        <f t="shared" si="283"/>
        <v>1</v>
      </c>
      <c r="Q3074" t="str">
        <f t="shared" si="284"/>
        <v>theater</v>
      </c>
      <c r="R3074"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5">
        <f t="shared" ref="P3075:P3138" si="289">E3075/L3075</f>
        <v>92.142857142857139</v>
      </c>
      <c r="Q3075" t="str">
        <f t="shared" ref="Q3075:Q3138" si="290">LEFT(N3075,FIND("/",N3075)-1)</f>
        <v>theater</v>
      </c>
      <c r="R3075" t="str">
        <f t="shared" ref="R3075:R3138" si="291">RIGHT(N3075,LEN(N3075)-SEARCH("/",N3075))</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5">
        <f t="shared" si="289"/>
        <v>7.333333333333333</v>
      </c>
      <c r="Q3076" t="str">
        <f t="shared" si="290"/>
        <v>theater</v>
      </c>
      <c r="R3076"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5">
        <f t="shared" si="289"/>
        <v>64.8</v>
      </c>
      <c r="Q3077" t="str">
        <f t="shared" si="290"/>
        <v>theater</v>
      </c>
      <c r="R307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5">
        <f t="shared" si="289"/>
        <v>30.12</v>
      </c>
      <c r="Q3078" t="str">
        <f t="shared" si="290"/>
        <v>theater</v>
      </c>
      <c r="R3078"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5">
        <f t="shared" si="289"/>
        <v>52.5</v>
      </c>
      <c r="Q3079" t="str">
        <f t="shared" si="290"/>
        <v>theater</v>
      </c>
      <c r="R3079"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5">
        <f t="shared" si="289"/>
        <v>23.666666666666668</v>
      </c>
      <c r="Q3080" t="str">
        <f t="shared" si="290"/>
        <v>theater</v>
      </c>
      <c r="R3080"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5">
        <f t="shared" si="289"/>
        <v>415.77777777777777</v>
      </c>
      <c r="Q3081" t="str">
        <f t="shared" si="290"/>
        <v>theater</v>
      </c>
      <c r="R3081"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5">
        <f t="shared" si="289"/>
        <v>53.714285714285715</v>
      </c>
      <c r="Q3082" t="str">
        <f t="shared" si="290"/>
        <v>theater</v>
      </c>
      <c r="R3082"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5">
        <f t="shared" si="289"/>
        <v>420.6</v>
      </c>
      <c r="Q3083" t="str">
        <f t="shared" si="290"/>
        <v>theater</v>
      </c>
      <c r="R3083"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5" t="e">
        <f t="shared" si="289"/>
        <v>#DIV/0!</v>
      </c>
      <c r="Q3084" t="str">
        <f t="shared" si="290"/>
        <v>theater</v>
      </c>
      <c r="R3084"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5">
        <f t="shared" si="289"/>
        <v>18.666666666666668</v>
      </c>
      <c r="Q3085" t="str">
        <f t="shared" si="290"/>
        <v>theater</v>
      </c>
      <c r="R3085"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5">
        <f t="shared" si="289"/>
        <v>78.333333333333329</v>
      </c>
      <c r="Q3086" t="str">
        <f t="shared" si="290"/>
        <v>theater</v>
      </c>
      <c r="R3086"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5">
        <f t="shared" si="289"/>
        <v>67.777777777777771</v>
      </c>
      <c r="Q3087" t="str">
        <f t="shared" si="290"/>
        <v>theater</v>
      </c>
      <c r="R308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5">
        <f t="shared" si="289"/>
        <v>16.666666666666668</v>
      </c>
      <c r="Q3088" t="str">
        <f t="shared" si="290"/>
        <v>theater</v>
      </c>
      <c r="R3088"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5">
        <f t="shared" si="289"/>
        <v>62.5</v>
      </c>
      <c r="Q3089" t="str">
        <f t="shared" si="290"/>
        <v>theater</v>
      </c>
      <c r="R3089"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5">
        <f t="shared" si="289"/>
        <v>42</v>
      </c>
      <c r="Q3090" t="str">
        <f t="shared" si="290"/>
        <v>theater</v>
      </c>
      <c r="R3090"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5">
        <f t="shared" si="289"/>
        <v>130.0888888888889</v>
      </c>
      <c r="Q3091" t="str">
        <f t="shared" si="290"/>
        <v>theater</v>
      </c>
      <c r="R3091"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5">
        <f t="shared" si="289"/>
        <v>1270.2222222222222</v>
      </c>
      <c r="Q3092" t="str">
        <f t="shared" si="290"/>
        <v>theater</v>
      </c>
      <c r="R3092"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5">
        <f t="shared" si="289"/>
        <v>88.444444444444443</v>
      </c>
      <c r="Q3093" t="str">
        <f t="shared" si="290"/>
        <v>theater</v>
      </c>
      <c r="R3093"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5">
        <f t="shared" si="289"/>
        <v>56.342380952380957</v>
      </c>
      <c r="Q3094" t="str">
        <f t="shared" si="290"/>
        <v>theater</v>
      </c>
      <c r="R3094"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5">
        <f t="shared" si="289"/>
        <v>53.529411764705884</v>
      </c>
      <c r="Q3095" t="str">
        <f t="shared" si="290"/>
        <v>theater</v>
      </c>
      <c r="R3095"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5">
        <f t="shared" si="289"/>
        <v>25</v>
      </c>
      <c r="Q3096" t="str">
        <f t="shared" si="290"/>
        <v>theater</v>
      </c>
      <c r="R3096"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5">
        <f t="shared" si="289"/>
        <v>50</v>
      </c>
      <c r="Q3097" t="str">
        <f t="shared" si="290"/>
        <v>theater</v>
      </c>
      <c r="R309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5">
        <f t="shared" si="289"/>
        <v>56.785714285714285</v>
      </c>
      <c r="Q3098" t="str">
        <f t="shared" si="290"/>
        <v>theater</v>
      </c>
      <c r="R3098"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5">
        <f t="shared" si="289"/>
        <v>40.833333333333336</v>
      </c>
      <c r="Q3099" t="str">
        <f t="shared" si="290"/>
        <v>theater</v>
      </c>
      <c r="R3099"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5">
        <f t="shared" si="289"/>
        <v>65.111111111111114</v>
      </c>
      <c r="Q3100" t="str">
        <f t="shared" si="290"/>
        <v>theater</v>
      </c>
      <c r="R3100"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5">
        <f t="shared" si="289"/>
        <v>55.6</v>
      </c>
      <c r="Q3101" t="str">
        <f t="shared" si="290"/>
        <v>theater</v>
      </c>
      <c r="R3101"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5">
        <f t="shared" si="289"/>
        <v>140.53846153846155</v>
      </c>
      <c r="Q3102" t="str">
        <f t="shared" si="290"/>
        <v>theater</v>
      </c>
      <c r="R3102"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5">
        <f t="shared" si="289"/>
        <v>25</v>
      </c>
      <c r="Q3103" t="str">
        <f t="shared" si="290"/>
        <v>theater</v>
      </c>
      <c r="R3103"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5">
        <f t="shared" si="289"/>
        <v>69.533333333333331</v>
      </c>
      <c r="Q3104" t="str">
        <f t="shared" si="290"/>
        <v>theater</v>
      </c>
      <c r="R3104"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5">
        <f t="shared" si="289"/>
        <v>5.5</v>
      </c>
      <c r="Q3105" t="str">
        <f t="shared" si="290"/>
        <v>theater</v>
      </c>
      <c r="R3105"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5">
        <f t="shared" si="289"/>
        <v>237</v>
      </c>
      <c r="Q3106" t="str">
        <f t="shared" si="290"/>
        <v>theater</v>
      </c>
      <c r="R3106"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5">
        <f t="shared" si="289"/>
        <v>79.870967741935488</v>
      </c>
      <c r="Q3107" t="str">
        <f t="shared" si="290"/>
        <v>theater</v>
      </c>
      <c r="R310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5">
        <f t="shared" si="289"/>
        <v>10.25</v>
      </c>
      <c r="Q3108" t="str">
        <f t="shared" si="290"/>
        <v>theater</v>
      </c>
      <c r="R3108"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5">
        <f t="shared" si="289"/>
        <v>272.58620689655174</v>
      </c>
      <c r="Q3109" t="str">
        <f t="shared" si="290"/>
        <v>theater</v>
      </c>
      <c r="R3109"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5">
        <f t="shared" si="289"/>
        <v>13</v>
      </c>
      <c r="Q3110" t="str">
        <f t="shared" si="290"/>
        <v>theater</v>
      </c>
      <c r="R3110"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5">
        <f t="shared" si="289"/>
        <v>58.184210526315788</v>
      </c>
      <c r="Q3111" t="str">
        <f t="shared" si="290"/>
        <v>theater</v>
      </c>
      <c r="R3111"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5">
        <f t="shared" si="289"/>
        <v>10</v>
      </c>
      <c r="Q3112" t="str">
        <f t="shared" si="290"/>
        <v>theater</v>
      </c>
      <c r="R3112"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5">
        <f t="shared" si="289"/>
        <v>70.10526315789474</v>
      </c>
      <c r="Q3113" t="str">
        <f t="shared" si="290"/>
        <v>theater</v>
      </c>
      <c r="R3113"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5">
        <f t="shared" si="289"/>
        <v>57.888888888888886</v>
      </c>
      <c r="Q3114" t="str">
        <f t="shared" si="290"/>
        <v>theater</v>
      </c>
      <c r="R3114"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5">
        <f t="shared" si="289"/>
        <v>125.27027027027027</v>
      </c>
      <c r="Q3115" t="str">
        <f t="shared" si="290"/>
        <v>theater</v>
      </c>
      <c r="R3115"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5" t="e">
        <f t="shared" si="289"/>
        <v>#DIV/0!</v>
      </c>
      <c r="Q3116" t="str">
        <f t="shared" si="290"/>
        <v>theater</v>
      </c>
      <c r="R3116"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5">
        <f t="shared" si="289"/>
        <v>300</v>
      </c>
      <c r="Q3117" t="str">
        <f t="shared" si="290"/>
        <v>theater</v>
      </c>
      <c r="R311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5">
        <f t="shared" si="289"/>
        <v>43</v>
      </c>
      <c r="Q3118" t="str">
        <f t="shared" si="290"/>
        <v>theater</v>
      </c>
      <c r="R3118"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5">
        <f t="shared" si="289"/>
        <v>1</v>
      </c>
      <c r="Q3119" t="str">
        <f t="shared" si="290"/>
        <v>theater</v>
      </c>
      <c r="R3119"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5">
        <f t="shared" si="289"/>
        <v>775</v>
      </c>
      <c r="Q3120" t="str">
        <f t="shared" si="290"/>
        <v>theater</v>
      </c>
      <c r="R3120"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5">
        <f t="shared" si="289"/>
        <v>5</v>
      </c>
      <c r="Q3121" t="str">
        <f t="shared" si="290"/>
        <v>theater</v>
      </c>
      <c r="R3121"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5">
        <f t="shared" si="289"/>
        <v>12.8</v>
      </c>
      <c r="Q3122" t="str">
        <f t="shared" si="290"/>
        <v>theater</v>
      </c>
      <c r="R3122"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5">
        <f t="shared" si="289"/>
        <v>10</v>
      </c>
      <c r="Q3123" t="str">
        <f t="shared" si="290"/>
        <v>theater</v>
      </c>
      <c r="R3123"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5">
        <f t="shared" si="289"/>
        <v>58</v>
      </c>
      <c r="Q3124" t="str">
        <f t="shared" si="290"/>
        <v>theater</v>
      </c>
      <c r="R3124"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5">
        <f t="shared" si="289"/>
        <v>244.80459770114942</v>
      </c>
      <c r="Q3125" t="str">
        <f t="shared" si="290"/>
        <v>theater</v>
      </c>
      <c r="R3125"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5">
        <f t="shared" si="289"/>
        <v>6.5</v>
      </c>
      <c r="Q3126" t="str">
        <f t="shared" si="290"/>
        <v>theater</v>
      </c>
      <c r="R3126"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5" t="e">
        <f t="shared" si="289"/>
        <v>#DIV/0!</v>
      </c>
      <c r="Q3127" t="str">
        <f t="shared" si="290"/>
        <v>theater</v>
      </c>
      <c r="R312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5">
        <f t="shared" si="289"/>
        <v>61.176470588235297</v>
      </c>
      <c r="Q3128" t="str">
        <f t="shared" si="290"/>
        <v>theater</v>
      </c>
      <c r="R3128"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5" t="e">
        <f t="shared" si="289"/>
        <v>#DIV/0!</v>
      </c>
      <c r="Q3129" t="str">
        <f t="shared" si="290"/>
        <v>theater</v>
      </c>
      <c r="R3129"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5">
        <f t="shared" si="289"/>
        <v>139.23931623931625</v>
      </c>
      <c r="Q3130" t="str">
        <f t="shared" si="290"/>
        <v>theater</v>
      </c>
      <c r="R3130"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5">
        <f t="shared" si="289"/>
        <v>10</v>
      </c>
      <c r="Q3131" t="str">
        <f t="shared" si="290"/>
        <v>theater</v>
      </c>
      <c r="R3131"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5">
        <f t="shared" si="289"/>
        <v>93.75</v>
      </c>
      <c r="Q3132" t="str">
        <f t="shared" si="290"/>
        <v>theater</v>
      </c>
      <c r="R3132"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5">
        <f t="shared" si="289"/>
        <v>53.75</v>
      </c>
      <c r="Q3133" t="str">
        <f t="shared" si="290"/>
        <v>theater</v>
      </c>
      <c r="R3133"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5">
        <f t="shared" si="289"/>
        <v>10</v>
      </c>
      <c r="Q3134" t="str">
        <f t="shared" si="290"/>
        <v>theater</v>
      </c>
      <c r="R3134"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5">
        <f t="shared" si="289"/>
        <v>33.75</v>
      </c>
      <c r="Q3135" t="str">
        <f t="shared" si="290"/>
        <v>theater</v>
      </c>
      <c r="R3135"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5">
        <f t="shared" si="289"/>
        <v>18.75</v>
      </c>
      <c r="Q3136" t="str">
        <f t="shared" si="290"/>
        <v>theater</v>
      </c>
      <c r="R3136"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5">
        <f t="shared" si="289"/>
        <v>23.142857142857142</v>
      </c>
      <c r="Q3137" t="str">
        <f t="shared" si="290"/>
        <v>theater</v>
      </c>
      <c r="R313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5">
        <f t="shared" si="289"/>
        <v>29.045454545454547</v>
      </c>
      <c r="Q3138" t="str">
        <f t="shared" si="290"/>
        <v>theater</v>
      </c>
      <c r="R3138"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5">
        <f t="shared" ref="P3139:P3202" si="295">E3139/L3139</f>
        <v>50</v>
      </c>
      <c r="Q3139" t="str">
        <f t="shared" ref="Q3139:Q3202" si="296">LEFT(N3139,FIND("/",N3139)-1)</f>
        <v>theater</v>
      </c>
      <c r="R3139" t="str">
        <f t="shared" ref="R3139:R3202" si="297">RIGHT(N3139,LEN(N3139)-SEARCH("/",N3139))</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5" t="e">
        <f t="shared" si="295"/>
        <v>#DIV/0!</v>
      </c>
      <c r="Q3140" t="str">
        <f t="shared" si="296"/>
        <v>theater</v>
      </c>
      <c r="R3140"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5">
        <f t="shared" si="295"/>
        <v>450</v>
      </c>
      <c r="Q3141" t="str">
        <f t="shared" si="296"/>
        <v>theater</v>
      </c>
      <c r="R3141"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5">
        <f t="shared" si="295"/>
        <v>24</v>
      </c>
      <c r="Q3142" t="str">
        <f t="shared" si="296"/>
        <v>theater</v>
      </c>
      <c r="R3142"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5">
        <f t="shared" si="295"/>
        <v>32.25</v>
      </c>
      <c r="Q3143" t="str">
        <f t="shared" si="296"/>
        <v>theater</v>
      </c>
      <c r="R3143"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5">
        <f t="shared" si="295"/>
        <v>15</v>
      </c>
      <c r="Q3144" t="str">
        <f t="shared" si="296"/>
        <v>theater</v>
      </c>
      <c r="R3144"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5" t="e">
        <f t="shared" si="295"/>
        <v>#DIV/0!</v>
      </c>
      <c r="Q3145" t="str">
        <f t="shared" si="296"/>
        <v>theater</v>
      </c>
      <c r="R3145"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5">
        <f t="shared" si="295"/>
        <v>251.33333333333334</v>
      </c>
      <c r="Q3146" t="str">
        <f t="shared" si="296"/>
        <v>theater</v>
      </c>
      <c r="R3146"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5" t="e">
        <f t="shared" si="295"/>
        <v>#DIV/0!</v>
      </c>
      <c r="Q3147" t="str">
        <f t="shared" si="296"/>
        <v>theater</v>
      </c>
      <c r="R314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5">
        <f t="shared" si="295"/>
        <v>437.5</v>
      </c>
      <c r="Q3148" t="str">
        <f t="shared" si="296"/>
        <v>theater</v>
      </c>
      <c r="R3148"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5">
        <f t="shared" si="295"/>
        <v>110.35211267605634</v>
      </c>
      <c r="Q3149" t="str">
        <f t="shared" si="296"/>
        <v>theater</v>
      </c>
      <c r="R3149"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5">
        <f t="shared" si="295"/>
        <v>41.421052631578945</v>
      </c>
      <c r="Q3150" t="str">
        <f t="shared" si="296"/>
        <v>theater</v>
      </c>
      <c r="R3150"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5">
        <f t="shared" si="295"/>
        <v>52</v>
      </c>
      <c r="Q3151" t="str">
        <f t="shared" si="296"/>
        <v>theater</v>
      </c>
      <c r="R3151"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5">
        <f t="shared" si="295"/>
        <v>33.990384615384613</v>
      </c>
      <c r="Q3152" t="str">
        <f t="shared" si="296"/>
        <v>theater</v>
      </c>
      <c r="R3152"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5">
        <f t="shared" si="295"/>
        <v>103.35294117647059</v>
      </c>
      <c r="Q3153" t="str">
        <f t="shared" si="296"/>
        <v>theater</v>
      </c>
      <c r="R3153"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5">
        <f t="shared" si="295"/>
        <v>34.791044776119406</v>
      </c>
      <c r="Q3154" t="str">
        <f t="shared" si="296"/>
        <v>theater</v>
      </c>
      <c r="R3154"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5">
        <f t="shared" si="295"/>
        <v>41.773858921161825</v>
      </c>
      <c r="Q3155" t="str">
        <f t="shared" si="296"/>
        <v>theater</v>
      </c>
      <c r="R3155"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5">
        <f t="shared" si="295"/>
        <v>64.268292682926827</v>
      </c>
      <c r="Q3156" t="str">
        <f t="shared" si="296"/>
        <v>theater</v>
      </c>
      <c r="R3156"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5">
        <f t="shared" si="295"/>
        <v>31.209370860927152</v>
      </c>
      <c r="Q3157" t="str">
        <f t="shared" si="296"/>
        <v>theater</v>
      </c>
      <c r="R315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5">
        <f t="shared" si="295"/>
        <v>62.921348314606739</v>
      </c>
      <c r="Q3158" t="str">
        <f t="shared" si="296"/>
        <v>theater</v>
      </c>
      <c r="R3158"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5">
        <f t="shared" si="295"/>
        <v>98.536585365853654</v>
      </c>
      <c r="Q3159" t="str">
        <f t="shared" si="296"/>
        <v>theater</v>
      </c>
      <c r="R3159"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5">
        <f t="shared" si="295"/>
        <v>82.608695652173907</v>
      </c>
      <c r="Q3160" t="str">
        <f t="shared" si="296"/>
        <v>theater</v>
      </c>
      <c r="R3160"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5">
        <f t="shared" si="295"/>
        <v>38.504230769230773</v>
      </c>
      <c r="Q3161" t="str">
        <f t="shared" si="296"/>
        <v>theater</v>
      </c>
      <c r="R3161"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5">
        <f t="shared" si="295"/>
        <v>80.15789473684211</v>
      </c>
      <c r="Q3162" t="str">
        <f t="shared" si="296"/>
        <v>theater</v>
      </c>
      <c r="R3162"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5">
        <f t="shared" si="295"/>
        <v>28.405405405405407</v>
      </c>
      <c r="Q3163" t="str">
        <f t="shared" si="296"/>
        <v>theater</v>
      </c>
      <c r="R3163"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5">
        <f t="shared" si="295"/>
        <v>80.730158730158735</v>
      </c>
      <c r="Q3164" t="str">
        <f t="shared" si="296"/>
        <v>theater</v>
      </c>
      <c r="R3164"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5">
        <f t="shared" si="295"/>
        <v>200.69444444444446</v>
      </c>
      <c r="Q3165" t="str">
        <f t="shared" si="296"/>
        <v>theater</v>
      </c>
      <c r="R3165"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5">
        <f t="shared" si="295"/>
        <v>37.591549295774648</v>
      </c>
      <c r="Q3166" t="str">
        <f t="shared" si="296"/>
        <v>theater</v>
      </c>
      <c r="R3166"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5">
        <f t="shared" si="295"/>
        <v>58.095238095238095</v>
      </c>
      <c r="Q3167" t="str">
        <f t="shared" si="296"/>
        <v>theater</v>
      </c>
      <c r="R316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5">
        <f t="shared" si="295"/>
        <v>60.300892473118282</v>
      </c>
      <c r="Q3168" t="str">
        <f t="shared" si="296"/>
        <v>theater</v>
      </c>
      <c r="R3168"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5">
        <f t="shared" si="295"/>
        <v>63.363636363636367</v>
      </c>
      <c r="Q3169" t="str">
        <f t="shared" si="296"/>
        <v>theater</v>
      </c>
      <c r="R3169"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5">
        <f t="shared" si="295"/>
        <v>50.901639344262293</v>
      </c>
      <c r="Q3170" t="str">
        <f t="shared" si="296"/>
        <v>theater</v>
      </c>
      <c r="R3170"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5">
        <f t="shared" si="295"/>
        <v>100.5</v>
      </c>
      <c r="Q3171" t="str">
        <f t="shared" si="296"/>
        <v>theater</v>
      </c>
      <c r="R3171"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5">
        <f t="shared" si="295"/>
        <v>31.619718309859156</v>
      </c>
      <c r="Q3172" t="str">
        <f t="shared" si="296"/>
        <v>theater</v>
      </c>
      <c r="R3172"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5">
        <f t="shared" si="295"/>
        <v>65.102564102564102</v>
      </c>
      <c r="Q3173" t="str">
        <f t="shared" si="296"/>
        <v>theater</v>
      </c>
      <c r="R3173"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5">
        <f t="shared" si="295"/>
        <v>79.310344827586206</v>
      </c>
      <c r="Q3174" t="str">
        <f t="shared" si="296"/>
        <v>theater</v>
      </c>
      <c r="R3174"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5">
        <f t="shared" si="295"/>
        <v>139.18918918918919</v>
      </c>
      <c r="Q3175" t="str">
        <f t="shared" si="296"/>
        <v>theater</v>
      </c>
      <c r="R3175"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5">
        <f t="shared" si="295"/>
        <v>131.91304347826087</v>
      </c>
      <c r="Q3176" t="str">
        <f t="shared" si="296"/>
        <v>theater</v>
      </c>
      <c r="R3176"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5">
        <f t="shared" si="295"/>
        <v>91.3</v>
      </c>
      <c r="Q3177" t="str">
        <f t="shared" si="296"/>
        <v>theater</v>
      </c>
      <c r="R317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5">
        <f t="shared" si="295"/>
        <v>39.672727272727272</v>
      </c>
      <c r="Q3178" t="str">
        <f t="shared" si="296"/>
        <v>theater</v>
      </c>
      <c r="R3178"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5">
        <f t="shared" si="295"/>
        <v>57.549019607843135</v>
      </c>
      <c r="Q3179" t="str">
        <f t="shared" si="296"/>
        <v>theater</v>
      </c>
      <c r="R3179"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5">
        <f t="shared" si="295"/>
        <v>33.025641025641029</v>
      </c>
      <c r="Q3180" t="str">
        <f t="shared" si="296"/>
        <v>theater</v>
      </c>
      <c r="R3180"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5">
        <f t="shared" si="295"/>
        <v>77.335806451612896</v>
      </c>
      <c r="Q3181" t="str">
        <f t="shared" si="296"/>
        <v>theater</v>
      </c>
      <c r="R3181"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5">
        <f t="shared" si="295"/>
        <v>31.933333333333334</v>
      </c>
      <c r="Q3182" t="str">
        <f t="shared" si="296"/>
        <v>theater</v>
      </c>
      <c r="R3182"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5">
        <f t="shared" si="295"/>
        <v>36.333333333333336</v>
      </c>
      <c r="Q3183" t="str">
        <f t="shared" si="296"/>
        <v>theater</v>
      </c>
      <c r="R3183"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5">
        <f t="shared" si="295"/>
        <v>46.768211920529801</v>
      </c>
      <c r="Q3184" t="str">
        <f t="shared" si="296"/>
        <v>theater</v>
      </c>
      <c r="R3184"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5">
        <f t="shared" si="295"/>
        <v>40.073529411764703</v>
      </c>
      <c r="Q3185" t="str">
        <f t="shared" si="296"/>
        <v>theater</v>
      </c>
      <c r="R3185"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5">
        <f t="shared" si="295"/>
        <v>100.21739130434783</v>
      </c>
      <c r="Q3186" t="str">
        <f t="shared" si="296"/>
        <v>theater</v>
      </c>
      <c r="R3186"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5">
        <f t="shared" si="295"/>
        <v>41.666666666666664</v>
      </c>
      <c r="Q3187" t="str">
        <f t="shared" si="296"/>
        <v>theater</v>
      </c>
      <c r="R318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5">
        <f t="shared" si="295"/>
        <v>46.714285714285715</v>
      </c>
      <c r="Q3188" t="str">
        <f t="shared" si="296"/>
        <v>theater</v>
      </c>
      <c r="R3188"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5">
        <f t="shared" si="295"/>
        <v>71.491803278688522</v>
      </c>
      <c r="Q3189" t="str">
        <f t="shared" si="296"/>
        <v>theater</v>
      </c>
      <c r="R3189"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5">
        <f t="shared" si="295"/>
        <v>14.444444444444445</v>
      </c>
      <c r="Q3190" t="str">
        <f t="shared" si="296"/>
        <v>theater</v>
      </c>
      <c r="R3190"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5">
        <f t="shared" si="295"/>
        <v>356.84210526315792</v>
      </c>
      <c r="Q3191" t="str">
        <f t="shared" si="296"/>
        <v>theater</v>
      </c>
      <c r="R3191"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5" t="e">
        <f t="shared" si="295"/>
        <v>#DIV/0!</v>
      </c>
      <c r="Q3192" t="str">
        <f t="shared" si="296"/>
        <v>theater</v>
      </c>
      <c r="R3192"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5">
        <f t="shared" si="295"/>
        <v>37.75</v>
      </c>
      <c r="Q3193" t="str">
        <f t="shared" si="296"/>
        <v>theater</v>
      </c>
      <c r="R3193"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5">
        <f t="shared" si="295"/>
        <v>12.75</v>
      </c>
      <c r="Q3194" t="str">
        <f t="shared" si="296"/>
        <v>theater</v>
      </c>
      <c r="R3194"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5">
        <f t="shared" si="295"/>
        <v>24.458333333333332</v>
      </c>
      <c r="Q3195" t="str">
        <f t="shared" si="296"/>
        <v>theater</v>
      </c>
      <c r="R3195"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5" t="e">
        <f t="shared" si="295"/>
        <v>#DIV/0!</v>
      </c>
      <c r="Q3196" t="str">
        <f t="shared" si="296"/>
        <v>theater</v>
      </c>
      <c r="R3196"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5">
        <f t="shared" si="295"/>
        <v>53.07692307692308</v>
      </c>
      <c r="Q3197" t="str">
        <f t="shared" si="296"/>
        <v>theater</v>
      </c>
      <c r="R319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5">
        <f t="shared" si="295"/>
        <v>300</v>
      </c>
      <c r="Q3198" t="str">
        <f t="shared" si="296"/>
        <v>theater</v>
      </c>
      <c r="R3198"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5">
        <f t="shared" si="295"/>
        <v>286.25</v>
      </c>
      <c r="Q3199" t="str">
        <f t="shared" si="296"/>
        <v>theater</v>
      </c>
      <c r="R3199"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5">
        <f t="shared" si="295"/>
        <v>36.666666666666664</v>
      </c>
      <c r="Q3200" t="str">
        <f t="shared" si="296"/>
        <v>theater</v>
      </c>
      <c r="R3200"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5">
        <f t="shared" si="295"/>
        <v>49.20754716981132</v>
      </c>
      <c r="Q3201" t="str">
        <f t="shared" si="296"/>
        <v>theater</v>
      </c>
      <c r="R3201"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5">
        <f t="shared" si="295"/>
        <v>1</v>
      </c>
      <c r="Q3202" t="str">
        <f t="shared" si="296"/>
        <v>theater</v>
      </c>
      <c r="R3202"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5">
        <f t="shared" ref="P3203:P3266" si="301">E3203/L3203</f>
        <v>12.5</v>
      </c>
      <c r="Q3203" t="str">
        <f t="shared" ref="Q3203:Q3266" si="302">LEFT(N3203,FIND("/",N3203)-1)</f>
        <v>theater</v>
      </c>
      <c r="R3203" t="str">
        <f t="shared" ref="R3203:R3266" si="303">RIGHT(N3203,LEN(N3203)-SEARCH("/",N3203))</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5">
        <f t="shared" si="301"/>
        <v>109.04</v>
      </c>
      <c r="Q3204" t="str">
        <f t="shared" si="302"/>
        <v>theater</v>
      </c>
      <c r="R3204"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5">
        <f t="shared" si="301"/>
        <v>41.666666666666664</v>
      </c>
      <c r="Q3205" t="str">
        <f t="shared" si="302"/>
        <v>theater</v>
      </c>
      <c r="R3205"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5" t="e">
        <f t="shared" si="301"/>
        <v>#DIV/0!</v>
      </c>
      <c r="Q3206" t="str">
        <f t="shared" si="302"/>
        <v>theater</v>
      </c>
      <c r="R3206"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5">
        <f t="shared" si="301"/>
        <v>22.75</v>
      </c>
      <c r="Q3207" t="str">
        <f t="shared" si="302"/>
        <v>theater</v>
      </c>
      <c r="R320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5" t="e">
        <f t="shared" si="301"/>
        <v>#DIV/0!</v>
      </c>
      <c r="Q3208" t="str">
        <f t="shared" si="302"/>
        <v>theater</v>
      </c>
      <c r="R3208"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5">
        <f t="shared" si="301"/>
        <v>70.833333333333329</v>
      </c>
      <c r="Q3209" t="str">
        <f t="shared" si="302"/>
        <v>theater</v>
      </c>
      <c r="R3209"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5">
        <f t="shared" si="301"/>
        <v>63.109756097560975</v>
      </c>
      <c r="Q3210" t="str">
        <f t="shared" si="302"/>
        <v>theater</v>
      </c>
      <c r="R3210"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5">
        <f t="shared" si="301"/>
        <v>50.157964601769912</v>
      </c>
      <c r="Q3211" t="str">
        <f t="shared" si="302"/>
        <v>theater</v>
      </c>
      <c r="R3211"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5">
        <f t="shared" si="301"/>
        <v>62.883333333333333</v>
      </c>
      <c r="Q3212" t="str">
        <f t="shared" si="302"/>
        <v>theater</v>
      </c>
      <c r="R3212"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5">
        <f t="shared" si="301"/>
        <v>85.531055900621112</v>
      </c>
      <c r="Q3213" t="str">
        <f t="shared" si="302"/>
        <v>theater</v>
      </c>
      <c r="R3213"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5">
        <f t="shared" si="301"/>
        <v>53.723404255319146</v>
      </c>
      <c r="Q3214" t="str">
        <f t="shared" si="302"/>
        <v>theater</v>
      </c>
      <c r="R3214"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5">
        <f t="shared" si="301"/>
        <v>127.80851063829788</v>
      </c>
      <c r="Q3215" t="str">
        <f t="shared" si="302"/>
        <v>theater</v>
      </c>
      <c r="R3215"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5">
        <f t="shared" si="301"/>
        <v>106.57391304347826</v>
      </c>
      <c r="Q3216" t="str">
        <f t="shared" si="302"/>
        <v>theater</v>
      </c>
      <c r="R3216"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5">
        <f t="shared" si="301"/>
        <v>262.11194029850748</v>
      </c>
      <c r="Q3217" t="str">
        <f t="shared" si="302"/>
        <v>theater</v>
      </c>
      <c r="R321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5">
        <f t="shared" si="301"/>
        <v>57.171428571428571</v>
      </c>
      <c r="Q3218" t="str">
        <f t="shared" si="302"/>
        <v>theater</v>
      </c>
      <c r="R3218"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5">
        <f t="shared" si="301"/>
        <v>50.20192307692308</v>
      </c>
      <c r="Q3219" t="str">
        <f t="shared" si="302"/>
        <v>theater</v>
      </c>
      <c r="R3219"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5">
        <f t="shared" si="301"/>
        <v>66.586956521739125</v>
      </c>
      <c r="Q3220" t="str">
        <f t="shared" si="302"/>
        <v>theater</v>
      </c>
      <c r="R3220"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5">
        <f t="shared" si="301"/>
        <v>168.25210084033614</v>
      </c>
      <c r="Q3221" t="str">
        <f t="shared" si="302"/>
        <v>theater</v>
      </c>
      <c r="R3221"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5">
        <f t="shared" si="301"/>
        <v>256.37288135593218</v>
      </c>
      <c r="Q3222" t="str">
        <f t="shared" si="302"/>
        <v>theater</v>
      </c>
      <c r="R3222"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5">
        <f t="shared" si="301"/>
        <v>36.610619469026545</v>
      </c>
      <c r="Q3223" t="str">
        <f t="shared" si="302"/>
        <v>theater</v>
      </c>
      <c r="R3223"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5">
        <f t="shared" si="301"/>
        <v>37.142857142857146</v>
      </c>
      <c r="Q3224" t="str">
        <f t="shared" si="302"/>
        <v>theater</v>
      </c>
      <c r="R3224"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5">
        <f t="shared" si="301"/>
        <v>45.878378378378379</v>
      </c>
      <c r="Q3225" t="str">
        <f t="shared" si="302"/>
        <v>theater</v>
      </c>
      <c r="R3225"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5">
        <f t="shared" si="301"/>
        <v>141.71296296296296</v>
      </c>
      <c r="Q3226" t="str">
        <f t="shared" si="302"/>
        <v>theater</v>
      </c>
      <c r="R3226"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5">
        <f t="shared" si="301"/>
        <v>52.487179487179489</v>
      </c>
      <c r="Q3227" t="str">
        <f t="shared" si="302"/>
        <v>theater</v>
      </c>
      <c r="R322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5">
        <f t="shared" si="301"/>
        <v>59.523809523809526</v>
      </c>
      <c r="Q3228" t="str">
        <f t="shared" si="302"/>
        <v>theater</v>
      </c>
      <c r="R3228"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5">
        <f t="shared" si="301"/>
        <v>50</v>
      </c>
      <c r="Q3229" t="str">
        <f t="shared" si="302"/>
        <v>theater</v>
      </c>
      <c r="R3229"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5">
        <f t="shared" si="301"/>
        <v>193.62162162162161</v>
      </c>
      <c r="Q3230" t="str">
        <f t="shared" si="302"/>
        <v>theater</v>
      </c>
      <c r="R3230"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5">
        <f t="shared" si="301"/>
        <v>106.79702970297029</v>
      </c>
      <c r="Q3231" t="str">
        <f t="shared" si="302"/>
        <v>theater</v>
      </c>
      <c r="R3231"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5">
        <f t="shared" si="301"/>
        <v>77.21621621621621</v>
      </c>
      <c r="Q3232" t="str">
        <f t="shared" si="302"/>
        <v>theater</v>
      </c>
      <c r="R3232"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5">
        <f t="shared" si="301"/>
        <v>57.5</v>
      </c>
      <c r="Q3233" t="str">
        <f t="shared" si="302"/>
        <v>theater</v>
      </c>
      <c r="R3233"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5">
        <f t="shared" si="301"/>
        <v>50.46153846153846</v>
      </c>
      <c r="Q3234" t="str">
        <f t="shared" si="302"/>
        <v>theater</v>
      </c>
      <c r="R3234"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5">
        <f t="shared" si="301"/>
        <v>97.377049180327873</v>
      </c>
      <c r="Q3235" t="str">
        <f t="shared" si="302"/>
        <v>theater</v>
      </c>
      <c r="R3235"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5">
        <f t="shared" si="301"/>
        <v>34.91921739130435</v>
      </c>
      <c r="Q3236" t="str">
        <f t="shared" si="302"/>
        <v>theater</v>
      </c>
      <c r="R3236"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5">
        <f t="shared" si="301"/>
        <v>85.530386740331494</v>
      </c>
      <c r="Q3237" t="str">
        <f t="shared" si="302"/>
        <v>theater</v>
      </c>
      <c r="R323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5">
        <f t="shared" si="301"/>
        <v>182.90909090909091</v>
      </c>
      <c r="Q3238" t="str">
        <f t="shared" si="302"/>
        <v>theater</v>
      </c>
      <c r="R3238"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5">
        <f t="shared" si="301"/>
        <v>131.13620817843866</v>
      </c>
      <c r="Q3239" t="str">
        <f t="shared" si="302"/>
        <v>theater</v>
      </c>
      <c r="R3239"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5">
        <f t="shared" si="301"/>
        <v>39.810126582278478</v>
      </c>
      <c r="Q3240" t="str">
        <f t="shared" si="302"/>
        <v>theater</v>
      </c>
      <c r="R3240"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5">
        <f t="shared" si="301"/>
        <v>59.701730769230764</v>
      </c>
      <c r="Q3241" t="str">
        <f t="shared" si="302"/>
        <v>theater</v>
      </c>
      <c r="R3241"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5">
        <f t="shared" si="301"/>
        <v>88.735294117647058</v>
      </c>
      <c r="Q3242" t="str">
        <f t="shared" si="302"/>
        <v>theater</v>
      </c>
      <c r="R3242"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5">
        <f t="shared" si="301"/>
        <v>58.688622754491021</v>
      </c>
      <c r="Q3243" t="str">
        <f t="shared" si="302"/>
        <v>theater</v>
      </c>
      <c r="R3243"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5">
        <f t="shared" si="301"/>
        <v>69.56513661202186</v>
      </c>
      <c r="Q3244" t="str">
        <f t="shared" si="302"/>
        <v>theater</v>
      </c>
      <c r="R3244"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5">
        <f t="shared" si="301"/>
        <v>115.87323943661971</v>
      </c>
      <c r="Q3245" t="str">
        <f t="shared" si="302"/>
        <v>theater</v>
      </c>
      <c r="R3245"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5">
        <f t="shared" si="301"/>
        <v>23.869565217391305</v>
      </c>
      <c r="Q3246" t="str">
        <f t="shared" si="302"/>
        <v>theater</v>
      </c>
      <c r="R3246"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5">
        <f t="shared" si="301"/>
        <v>81.125925925925927</v>
      </c>
      <c r="Q3247" t="str">
        <f t="shared" si="302"/>
        <v>theater</v>
      </c>
      <c r="R324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5">
        <f t="shared" si="301"/>
        <v>57.626943005181346</v>
      </c>
      <c r="Q3248" t="str">
        <f t="shared" si="302"/>
        <v>theater</v>
      </c>
      <c r="R3248"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5">
        <f t="shared" si="301"/>
        <v>46.429824561403507</v>
      </c>
      <c r="Q3249" t="str">
        <f t="shared" si="302"/>
        <v>theater</v>
      </c>
      <c r="R3249"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5">
        <f t="shared" si="301"/>
        <v>60.475000000000001</v>
      </c>
      <c r="Q3250" t="str">
        <f t="shared" si="302"/>
        <v>theater</v>
      </c>
      <c r="R3250"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5">
        <f t="shared" si="301"/>
        <v>65.579545454545453</v>
      </c>
      <c r="Q3251" t="str">
        <f t="shared" si="302"/>
        <v>theater</v>
      </c>
      <c r="R3251"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5">
        <f t="shared" si="301"/>
        <v>119.1924882629108</v>
      </c>
      <c r="Q3252" t="str">
        <f t="shared" si="302"/>
        <v>theater</v>
      </c>
      <c r="R3252"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5">
        <f t="shared" si="301"/>
        <v>83.05</v>
      </c>
      <c r="Q3253" t="str">
        <f t="shared" si="302"/>
        <v>theater</v>
      </c>
      <c r="R3253"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5">
        <f t="shared" si="301"/>
        <v>57.52</v>
      </c>
      <c r="Q3254" t="str">
        <f t="shared" si="302"/>
        <v>theater</v>
      </c>
      <c r="R3254"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5">
        <f t="shared" si="301"/>
        <v>177.08695652173913</v>
      </c>
      <c r="Q3255" t="str">
        <f t="shared" si="302"/>
        <v>theater</v>
      </c>
      <c r="R3255"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5">
        <f t="shared" si="301"/>
        <v>70.771505376344081</v>
      </c>
      <c r="Q3256" t="str">
        <f t="shared" si="302"/>
        <v>theater</v>
      </c>
      <c r="R3256"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5">
        <f t="shared" si="301"/>
        <v>29.166666666666668</v>
      </c>
      <c r="Q3257" t="str">
        <f t="shared" si="302"/>
        <v>theater</v>
      </c>
      <c r="R325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5">
        <f t="shared" si="301"/>
        <v>72.76136363636364</v>
      </c>
      <c r="Q3258" t="str">
        <f t="shared" si="302"/>
        <v>theater</v>
      </c>
      <c r="R3258"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5">
        <f t="shared" si="301"/>
        <v>51.853414634146333</v>
      </c>
      <c r="Q3259" t="str">
        <f t="shared" si="302"/>
        <v>theater</v>
      </c>
      <c r="R3259"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5">
        <f t="shared" si="301"/>
        <v>98.2</v>
      </c>
      <c r="Q3260" t="str">
        <f t="shared" si="302"/>
        <v>theater</v>
      </c>
      <c r="R3260"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5">
        <f t="shared" si="301"/>
        <v>251.7381443298969</v>
      </c>
      <c r="Q3261" t="str">
        <f t="shared" si="302"/>
        <v>theater</v>
      </c>
      <c r="R3261"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5">
        <f t="shared" si="301"/>
        <v>74.821917808219183</v>
      </c>
      <c r="Q3262" t="str">
        <f t="shared" si="302"/>
        <v>theater</v>
      </c>
      <c r="R3262"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5">
        <f t="shared" si="301"/>
        <v>67.65306122448979</v>
      </c>
      <c r="Q3263" t="str">
        <f t="shared" si="302"/>
        <v>theater</v>
      </c>
      <c r="R3263"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5">
        <f t="shared" si="301"/>
        <v>93.81343283582089</v>
      </c>
      <c r="Q3264" t="str">
        <f t="shared" si="302"/>
        <v>theater</v>
      </c>
      <c r="R3264"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5">
        <f t="shared" si="301"/>
        <v>41.237647058823526</v>
      </c>
      <c r="Q3265" t="str">
        <f t="shared" si="302"/>
        <v>theater</v>
      </c>
      <c r="R3265"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5">
        <f t="shared" si="301"/>
        <v>52.551020408163268</v>
      </c>
      <c r="Q3266" t="str">
        <f t="shared" si="302"/>
        <v>theater</v>
      </c>
      <c r="R3266"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5">
        <f t="shared" ref="P3267:P3330" si="307">E3267/L3267</f>
        <v>70.285714285714292</v>
      </c>
      <c r="Q3267" t="str">
        <f t="shared" ref="Q3267:Q3330" si="308">LEFT(N3267,FIND("/",N3267)-1)</f>
        <v>theater</v>
      </c>
      <c r="R3267" t="str">
        <f t="shared" ref="R3267:R3330" si="309">RIGHT(N3267,LEN(N3267)-SEARCH("/",N3267))</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5">
        <f t="shared" si="307"/>
        <v>48.325153374233132</v>
      </c>
      <c r="Q3268" t="str">
        <f t="shared" si="308"/>
        <v>theater</v>
      </c>
      <c r="R3268"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5">
        <f t="shared" si="307"/>
        <v>53.177083333333336</v>
      </c>
      <c r="Q3269" t="str">
        <f t="shared" si="308"/>
        <v>theater</v>
      </c>
      <c r="R3269"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5">
        <f t="shared" si="307"/>
        <v>60.952380952380949</v>
      </c>
      <c r="Q3270" t="str">
        <f t="shared" si="308"/>
        <v>theater</v>
      </c>
      <c r="R3270"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5">
        <f t="shared" si="307"/>
        <v>116</v>
      </c>
      <c r="Q3271" t="str">
        <f t="shared" si="308"/>
        <v>theater</v>
      </c>
      <c r="R3271"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5">
        <f t="shared" si="307"/>
        <v>61</v>
      </c>
      <c r="Q3272" t="str">
        <f t="shared" si="308"/>
        <v>theater</v>
      </c>
      <c r="R3272"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5">
        <f t="shared" si="307"/>
        <v>38.235294117647058</v>
      </c>
      <c r="Q3273" t="str">
        <f t="shared" si="308"/>
        <v>theater</v>
      </c>
      <c r="R3273"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5">
        <f t="shared" si="307"/>
        <v>106.50344827586207</v>
      </c>
      <c r="Q3274" t="str">
        <f t="shared" si="308"/>
        <v>theater</v>
      </c>
      <c r="R3274"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5">
        <f t="shared" si="307"/>
        <v>204.57142857142858</v>
      </c>
      <c r="Q3275" t="str">
        <f t="shared" si="308"/>
        <v>theater</v>
      </c>
      <c r="R3275"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5">
        <f t="shared" si="307"/>
        <v>54.912587412587413</v>
      </c>
      <c r="Q3276" t="str">
        <f t="shared" si="308"/>
        <v>theater</v>
      </c>
      <c r="R3276"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5">
        <f t="shared" si="307"/>
        <v>150.41666666666666</v>
      </c>
      <c r="Q3277" t="str">
        <f t="shared" si="308"/>
        <v>theater</v>
      </c>
      <c r="R327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5">
        <f t="shared" si="307"/>
        <v>52.58</v>
      </c>
      <c r="Q3278" t="str">
        <f t="shared" si="308"/>
        <v>theater</v>
      </c>
      <c r="R3278"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5">
        <f t="shared" si="307"/>
        <v>54.3</v>
      </c>
      <c r="Q3279" t="str">
        <f t="shared" si="308"/>
        <v>theater</v>
      </c>
      <c r="R3279"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5">
        <f t="shared" si="307"/>
        <v>76.029411764705884</v>
      </c>
      <c r="Q3280" t="str">
        <f t="shared" si="308"/>
        <v>theater</v>
      </c>
      <c r="R3280"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5">
        <f t="shared" si="307"/>
        <v>105.2063492063492</v>
      </c>
      <c r="Q3281" t="str">
        <f t="shared" si="308"/>
        <v>theater</v>
      </c>
      <c r="R3281"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5">
        <f t="shared" si="307"/>
        <v>68.666666666666671</v>
      </c>
      <c r="Q3282" t="str">
        <f t="shared" si="308"/>
        <v>theater</v>
      </c>
      <c r="R3282"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5">
        <f t="shared" si="307"/>
        <v>129.36170212765958</v>
      </c>
      <c r="Q3283" t="str">
        <f t="shared" si="308"/>
        <v>theater</v>
      </c>
      <c r="R3283"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5">
        <f t="shared" si="307"/>
        <v>134.26371308016877</v>
      </c>
      <c r="Q3284" t="str">
        <f t="shared" si="308"/>
        <v>theater</v>
      </c>
      <c r="R3284"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5">
        <f t="shared" si="307"/>
        <v>17.829787234042552</v>
      </c>
      <c r="Q3285" t="str">
        <f t="shared" si="308"/>
        <v>theater</v>
      </c>
      <c r="R3285"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5">
        <f t="shared" si="307"/>
        <v>203.2</v>
      </c>
      <c r="Q3286" t="str">
        <f t="shared" si="308"/>
        <v>theater</v>
      </c>
      <c r="R3286"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5">
        <f t="shared" si="307"/>
        <v>69.18518518518519</v>
      </c>
      <c r="Q3287" t="str">
        <f t="shared" si="308"/>
        <v>theater</v>
      </c>
      <c r="R328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5">
        <f t="shared" si="307"/>
        <v>125.12295081967213</v>
      </c>
      <c r="Q3288" t="str">
        <f t="shared" si="308"/>
        <v>theater</v>
      </c>
      <c r="R3288"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5">
        <f t="shared" si="307"/>
        <v>73.529411764705884</v>
      </c>
      <c r="Q3289" t="str">
        <f t="shared" si="308"/>
        <v>theater</v>
      </c>
      <c r="R3289"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5">
        <f t="shared" si="307"/>
        <v>48.437149758454105</v>
      </c>
      <c r="Q3290" t="str">
        <f t="shared" si="308"/>
        <v>theater</v>
      </c>
      <c r="R3290"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5">
        <f t="shared" si="307"/>
        <v>26.608400000000003</v>
      </c>
      <c r="Q3291" t="str">
        <f t="shared" si="308"/>
        <v>theater</v>
      </c>
      <c r="R3291"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5">
        <f t="shared" si="307"/>
        <v>33.666666666666664</v>
      </c>
      <c r="Q3292" t="str">
        <f t="shared" si="308"/>
        <v>theater</v>
      </c>
      <c r="R3292"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5">
        <f t="shared" si="307"/>
        <v>40.714285714285715</v>
      </c>
      <c r="Q3293" t="str">
        <f t="shared" si="308"/>
        <v>theater</v>
      </c>
      <c r="R3293"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5">
        <f t="shared" si="307"/>
        <v>19.266666666666666</v>
      </c>
      <c r="Q3294" t="str">
        <f t="shared" si="308"/>
        <v>theater</v>
      </c>
      <c r="R3294"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5">
        <f t="shared" si="307"/>
        <v>84.285714285714292</v>
      </c>
      <c r="Q3295" t="str">
        <f t="shared" si="308"/>
        <v>theater</v>
      </c>
      <c r="R3295"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5">
        <f t="shared" si="307"/>
        <v>29.583333333333332</v>
      </c>
      <c r="Q3296" t="str">
        <f t="shared" si="308"/>
        <v>theater</v>
      </c>
      <c r="R3296"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5">
        <f t="shared" si="307"/>
        <v>26.667037037037037</v>
      </c>
      <c r="Q3297" t="str">
        <f t="shared" si="308"/>
        <v>theater</v>
      </c>
      <c r="R329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5">
        <f t="shared" si="307"/>
        <v>45.978723404255319</v>
      </c>
      <c r="Q3298" t="str">
        <f t="shared" si="308"/>
        <v>theater</v>
      </c>
      <c r="R3298"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5">
        <f t="shared" si="307"/>
        <v>125.09090909090909</v>
      </c>
      <c r="Q3299" t="str">
        <f t="shared" si="308"/>
        <v>theater</v>
      </c>
      <c r="R3299"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5">
        <f t="shared" si="307"/>
        <v>141.29166666666666</v>
      </c>
      <c r="Q3300" t="str">
        <f t="shared" si="308"/>
        <v>theater</v>
      </c>
      <c r="R3300"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5">
        <f t="shared" si="307"/>
        <v>55.333333333333336</v>
      </c>
      <c r="Q3301" t="str">
        <f t="shared" si="308"/>
        <v>theater</v>
      </c>
      <c r="R3301"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5">
        <f t="shared" si="307"/>
        <v>46.420454545454547</v>
      </c>
      <c r="Q3302" t="str">
        <f t="shared" si="308"/>
        <v>theater</v>
      </c>
      <c r="R3302"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5">
        <f t="shared" si="307"/>
        <v>57.2</v>
      </c>
      <c r="Q3303" t="str">
        <f t="shared" si="308"/>
        <v>theater</v>
      </c>
      <c r="R3303"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5">
        <f t="shared" si="307"/>
        <v>173.7</v>
      </c>
      <c r="Q3304" t="str">
        <f t="shared" si="308"/>
        <v>theater</v>
      </c>
      <c r="R3304"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5">
        <f t="shared" si="307"/>
        <v>59.6</v>
      </c>
      <c r="Q3305" t="str">
        <f t="shared" si="308"/>
        <v>theater</v>
      </c>
      <c r="R3305"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5">
        <f t="shared" si="307"/>
        <v>89.585714285714289</v>
      </c>
      <c r="Q3306" t="str">
        <f t="shared" si="308"/>
        <v>theater</v>
      </c>
      <c r="R3306"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5">
        <f t="shared" si="307"/>
        <v>204.05</v>
      </c>
      <c r="Q3307" t="str">
        <f t="shared" si="308"/>
        <v>theater</v>
      </c>
      <c r="R330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5">
        <f t="shared" si="307"/>
        <v>48.703703703703702</v>
      </c>
      <c r="Q3308" t="str">
        <f t="shared" si="308"/>
        <v>theater</v>
      </c>
      <c r="R3308"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5">
        <f t="shared" si="307"/>
        <v>53.339999999999996</v>
      </c>
      <c r="Q3309" t="str">
        <f t="shared" si="308"/>
        <v>theater</v>
      </c>
      <c r="R3309"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5">
        <f t="shared" si="307"/>
        <v>75.087719298245617</v>
      </c>
      <c r="Q3310" t="str">
        <f t="shared" si="308"/>
        <v>theater</v>
      </c>
      <c r="R3310"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5">
        <f t="shared" si="307"/>
        <v>18</v>
      </c>
      <c r="Q3311" t="str">
        <f t="shared" si="308"/>
        <v>theater</v>
      </c>
      <c r="R3311"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5">
        <f t="shared" si="307"/>
        <v>209.83870967741936</v>
      </c>
      <c r="Q3312" t="str">
        <f t="shared" si="308"/>
        <v>theater</v>
      </c>
      <c r="R3312"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5">
        <f t="shared" si="307"/>
        <v>61.022222222222226</v>
      </c>
      <c r="Q3313" t="str">
        <f t="shared" si="308"/>
        <v>theater</v>
      </c>
      <c r="R3313"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5">
        <f t="shared" si="307"/>
        <v>61</v>
      </c>
      <c r="Q3314" t="str">
        <f t="shared" si="308"/>
        <v>theater</v>
      </c>
      <c r="R3314"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5">
        <f t="shared" si="307"/>
        <v>80.034482758620683</v>
      </c>
      <c r="Q3315" t="str">
        <f t="shared" si="308"/>
        <v>theater</v>
      </c>
      <c r="R3315"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5">
        <f t="shared" si="307"/>
        <v>29.068965517241381</v>
      </c>
      <c r="Q3316" t="str">
        <f t="shared" si="308"/>
        <v>theater</v>
      </c>
      <c r="R3316"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5">
        <f t="shared" si="307"/>
        <v>49.438202247191015</v>
      </c>
      <c r="Q3317" t="str">
        <f t="shared" si="308"/>
        <v>theater</v>
      </c>
      <c r="R331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5">
        <f t="shared" si="307"/>
        <v>93.977440000000001</v>
      </c>
      <c r="Q3318" t="str">
        <f t="shared" si="308"/>
        <v>theater</v>
      </c>
      <c r="R3318"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5">
        <f t="shared" si="307"/>
        <v>61.944444444444443</v>
      </c>
      <c r="Q3319" t="str">
        <f t="shared" si="308"/>
        <v>theater</v>
      </c>
      <c r="R3319"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5">
        <f t="shared" si="307"/>
        <v>78.5</v>
      </c>
      <c r="Q3320" t="str">
        <f t="shared" si="308"/>
        <v>theater</v>
      </c>
      <c r="R3320"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5">
        <f t="shared" si="307"/>
        <v>33.75</v>
      </c>
      <c r="Q3321" t="str">
        <f t="shared" si="308"/>
        <v>theater</v>
      </c>
      <c r="R3321"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5">
        <f t="shared" si="307"/>
        <v>66.44736842105263</v>
      </c>
      <c r="Q3322" t="str">
        <f t="shared" si="308"/>
        <v>theater</v>
      </c>
      <c r="R3322"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5">
        <f t="shared" si="307"/>
        <v>35.799999999999997</v>
      </c>
      <c r="Q3323" t="str">
        <f t="shared" si="308"/>
        <v>theater</v>
      </c>
      <c r="R3323"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5">
        <f t="shared" si="307"/>
        <v>145.65217391304347</v>
      </c>
      <c r="Q3324" t="str">
        <f t="shared" si="308"/>
        <v>theater</v>
      </c>
      <c r="R3324"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5">
        <f t="shared" si="307"/>
        <v>25.693877551020407</v>
      </c>
      <c r="Q3325" t="str">
        <f t="shared" si="308"/>
        <v>theater</v>
      </c>
      <c r="R3325"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5">
        <f t="shared" si="307"/>
        <v>152.5</v>
      </c>
      <c r="Q3326" t="str">
        <f t="shared" si="308"/>
        <v>theater</v>
      </c>
      <c r="R3326"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5">
        <f t="shared" si="307"/>
        <v>30</v>
      </c>
      <c r="Q3327" t="str">
        <f t="shared" si="308"/>
        <v>theater</v>
      </c>
      <c r="R332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5">
        <f t="shared" si="307"/>
        <v>142.28070175438597</v>
      </c>
      <c r="Q3328" t="str">
        <f t="shared" si="308"/>
        <v>theater</v>
      </c>
      <c r="R3328"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5">
        <f t="shared" si="307"/>
        <v>24.545454545454547</v>
      </c>
      <c r="Q3329" t="str">
        <f t="shared" si="308"/>
        <v>theater</v>
      </c>
      <c r="R3329"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5">
        <f t="shared" si="307"/>
        <v>292.77777777777777</v>
      </c>
      <c r="Q3330" t="str">
        <f t="shared" si="308"/>
        <v>theater</v>
      </c>
      <c r="R3330"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5">
        <f t="shared" ref="P3331:P3394" si="313">E3331/L3331</f>
        <v>44.92307692307692</v>
      </c>
      <c r="Q3331" t="str">
        <f t="shared" ref="Q3331:Q3394" si="314">LEFT(N3331,FIND("/",N3331)-1)</f>
        <v>theater</v>
      </c>
      <c r="R3331" t="str">
        <f t="shared" ref="R3331:R3394" si="315">RIGHT(N3331,LEN(N3331)-SEARCH("/",N3331))</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5">
        <f t="shared" si="313"/>
        <v>23.10144927536232</v>
      </c>
      <c r="Q3332" t="str">
        <f t="shared" si="314"/>
        <v>theater</v>
      </c>
      <c r="R3332"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5">
        <f t="shared" si="313"/>
        <v>80.400000000000006</v>
      </c>
      <c r="Q3333" t="str">
        <f t="shared" si="314"/>
        <v>theater</v>
      </c>
      <c r="R3333"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5">
        <f t="shared" si="313"/>
        <v>72.289156626506028</v>
      </c>
      <c r="Q3334" t="str">
        <f t="shared" si="314"/>
        <v>theater</v>
      </c>
      <c r="R3334"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5">
        <f t="shared" si="313"/>
        <v>32.972972972972975</v>
      </c>
      <c r="Q3335" t="str">
        <f t="shared" si="314"/>
        <v>theater</v>
      </c>
      <c r="R3335"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5">
        <f t="shared" si="313"/>
        <v>116.65217391304348</v>
      </c>
      <c r="Q3336" t="str">
        <f t="shared" si="314"/>
        <v>theater</v>
      </c>
      <c r="R3336"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5">
        <f t="shared" si="313"/>
        <v>79.61904761904762</v>
      </c>
      <c r="Q3337" t="str">
        <f t="shared" si="314"/>
        <v>theater</v>
      </c>
      <c r="R333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5">
        <f t="shared" si="313"/>
        <v>27.777777777777779</v>
      </c>
      <c r="Q3338" t="str">
        <f t="shared" si="314"/>
        <v>theater</v>
      </c>
      <c r="R3338"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5">
        <f t="shared" si="313"/>
        <v>81.029411764705884</v>
      </c>
      <c r="Q3339" t="str">
        <f t="shared" si="314"/>
        <v>theater</v>
      </c>
      <c r="R3339"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5">
        <f t="shared" si="313"/>
        <v>136.84821428571428</v>
      </c>
      <c r="Q3340" t="str">
        <f t="shared" si="314"/>
        <v>theater</v>
      </c>
      <c r="R3340"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5">
        <f t="shared" si="313"/>
        <v>177.61702127659575</v>
      </c>
      <c r="Q3341" t="str">
        <f t="shared" si="314"/>
        <v>theater</v>
      </c>
      <c r="R3341"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5">
        <f t="shared" si="313"/>
        <v>109.07894736842105</v>
      </c>
      <c r="Q3342" t="str">
        <f t="shared" si="314"/>
        <v>theater</v>
      </c>
      <c r="R3342"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5">
        <f t="shared" si="313"/>
        <v>119.64285714285714</v>
      </c>
      <c r="Q3343" t="str">
        <f t="shared" si="314"/>
        <v>theater</v>
      </c>
      <c r="R3343"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5">
        <f t="shared" si="313"/>
        <v>78.205128205128204</v>
      </c>
      <c r="Q3344" t="str">
        <f t="shared" si="314"/>
        <v>theater</v>
      </c>
      <c r="R3344"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5">
        <f t="shared" si="313"/>
        <v>52.173913043478258</v>
      </c>
      <c r="Q3345" t="str">
        <f t="shared" si="314"/>
        <v>theater</v>
      </c>
      <c r="R3345"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5">
        <f t="shared" si="313"/>
        <v>114.125</v>
      </c>
      <c r="Q3346" t="str">
        <f t="shared" si="314"/>
        <v>theater</v>
      </c>
      <c r="R3346"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5">
        <f t="shared" si="313"/>
        <v>50</v>
      </c>
      <c r="Q3347" t="str">
        <f t="shared" si="314"/>
        <v>theater</v>
      </c>
      <c r="R334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5">
        <f t="shared" si="313"/>
        <v>91.666666666666671</v>
      </c>
      <c r="Q3348" t="str">
        <f t="shared" si="314"/>
        <v>theater</v>
      </c>
      <c r="R3348"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5">
        <f t="shared" si="313"/>
        <v>108.59090909090909</v>
      </c>
      <c r="Q3349" t="str">
        <f t="shared" si="314"/>
        <v>theater</v>
      </c>
      <c r="R3349"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5">
        <f t="shared" si="313"/>
        <v>69.822784810126578</v>
      </c>
      <c r="Q3350" t="str">
        <f t="shared" si="314"/>
        <v>theater</v>
      </c>
      <c r="R3350"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5">
        <f t="shared" si="313"/>
        <v>109.57142857142857</v>
      </c>
      <c r="Q3351" t="str">
        <f t="shared" si="314"/>
        <v>theater</v>
      </c>
      <c r="R3351"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5">
        <f t="shared" si="313"/>
        <v>71.666666666666671</v>
      </c>
      <c r="Q3352" t="str">
        <f t="shared" si="314"/>
        <v>theater</v>
      </c>
      <c r="R3352"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5">
        <f t="shared" si="313"/>
        <v>93.611111111111114</v>
      </c>
      <c r="Q3353" t="str">
        <f t="shared" si="314"/>
        <v>theater</v>
      </c>
      <c r="R3353"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5">
        <f t="shared" si="313"/>
        <v>76.8</v>
      </c>
      <c r="Q3354" t="str">
        <f t="shared" si="314"/>
        <v>theater</v>
      </c>
      <c r="R3354"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5">
        <f t="shared" si="313"/>
        <v>35.795454545454547</v>
      </c>
      <c r="Q3355" t="str">
        <f t="shared" si="314"/>
        <v>theater</v>
      </c>
      <c r="R3355"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5">
        <f t="shared" si="313"/>
        <v>55.6</v>
      </c>
      <c r="Q3356" t="str">
        <f t="shared" si="314"/>
        <v>theater</v>
      </c>
      <c r="R3356"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5">
        <f t="shared" si="313"/>
        <v>147.33333333333334</v>
      </c>
      <c r="Q3357" t="str">
        <f t="shared" si="314"/>
        <v>theater</v>
      </c>
      <c r="R335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5">
        <f t="shared" si="313"/>
        <v>56.333333333333336</v>
      </c>
      <c r="Q3358" t="str">
        <f t="shared" si="314"/>
        <v>theater</v>
      </c>
      <c r="R3358"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5">
        <f t="shared" si="313"/>
        <v>96.19047619047619</v>
      </c>
      <c r="Q3359" t="str">
        <f t="shared" si="314"/>
        <v>theater</v>
      </c>
      <c r="R3359"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5">
        <f t="shared" si="313"/>
        <v>63.574074074074076</v>
      </c>
      <c r="Q3360" t="str">
        <f t="shared" si="314"/>
        <v>theater</v>
      </c>
      <c r="R3360"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5">
        <f t="shared" si="313"/>
        <v>184.78260869565219</v>
      </c>
      <c r="Q3361" t="str">
        <f t="shared" si="314"/>
        <v>theater</v>
      </c>
      <c r="R3361"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5">
        <f t="shared" si="313"/>
        <v>126.72222222222223</v>
      </c>
      <c r="Q3362" t="str">
        <f t="shared" si="314"/>
        <v>theater</v>
      </c>
      <c r="R3362"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5">
        <f t="shared" si="313"/>
        <v>83.42647058823529</v>
      </c>
      <c r="Q3363" t="str">
        <f t="shared" si="314"/>
        <v>theater</v>
      </c>
      <c r="R3363"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5">
        <f t="shared" si="313"/>
        <v>54.5</v>
      </c>
      <c r="Q3364" t="str">
        <f t="shared" si="314"/>
        <v>theater</v>
      </c>
      <c r="R3364"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5">
        <f t="shared" si="313"/>
        <v>302.30769230769232</v>
      </c>
      <c r="Q3365" t="str">
        <f t="shared" si="314"/>
        <v>theater</v>
      </c>
      <c r="R3365"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5">
        <f t="shared" si="313"/>
        <v>44.138888888888886</v>
      </c>
      <c r="Q3366" t="str">
        <f t="shared" si="314"/>
        <v>theater</v>
      </c>
      <c r="R3366"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5">
        <f t="shared" si="313"/>
        <v>866.66666666666663</v>
      </c>
      <c r="Q3367" t="str">
        <f t="shared" si="314"/>
        <v>theater</v>
      </c>
      <c r="R336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5">
        <f t="shared" si="313"/>
        <v>61.388888888888886</v>
      </c>
      <c r="Q3368" t="str">
        <f t="shared" si="314"/>
        <v>theater</v>
      </c>
      <c r="R3368"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5">
        <f t="shared" si="313"/>
        <v>29.666666666666668</v>
      </c>
      <c r="Q3369" t="str">
        <f t="shared" si="314"/>
        <v>theater</v>
      </c>
      <c r="R3369"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5">
        <f t="shared" si="313"/>
        <v>45.478260869565219</v>
      </c>
      <c r="Q3370" t="str">
        <f t="shared" si="314"/>
        <v>theater</v>
      </c>
      <c r="R3370"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5">
        <f t="shared" si="313"/>
        <v>96.203703703703709</v>
      </c>
      <c r="Q3371" t="str">
        <f t="shared" si="314"/>
        <v>theater</v>
      </c>
      <c r="R3371"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5">
        <f t="shared" si="313"/>
        <v>67.92307692307692</v>
      </c>
      <c r="Q3372" t="str">
        <f t="shared" si="314"/>
        <v>theater</v>
      </c>
      <c r="R3372"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5">
        <f t="shared" si="313"/>
        <v>30.777777777777779</v>
      </c>
      <c r="Q3373" t="str">
        <f t="shared" si="314"/>
        <v>theater</v>
      </c>
      <c r="R3373"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5">
        <f t="shared" si="313"/>
        <v>38.333333333333336</v>
      </c>
      <c r="Q3374" t="str">
        <f t="shared" si="314"/>
        <v>theater</v>
      </c>
      <c r="R3374"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5">
        <f t="shared" si="313"/>
        <v>66.833333333333329</v>
      </c>
      <c r="Q3375" t="str">
        <f t="shared" si="314"/>
        <v>theater</v>
      </c>
      <c r="R3375"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5">
        <f t="shared" si="313"/>
        <v>71.730769230769226</v>
      </c>
      <c r="Q3376" t="str">
        <f t="shared" si="314"/>
        <v>theater</v>
      </c>
      <c r="R3376"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5">
        <f t="shared" si="313"/>
        <v>176.47058823529412</v>
      </c>
      <c r="Q3377" t="str">
        <f t="shared" si="314"/>
        <v>theater</v>
      </c>
      <c r="R337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5">
        <f t="shared" si="313"/>
        <v>421.10526315789474</v>
      </c>
      <c r="Q3378" t="str">
        <f t="shared" si="314"/>
        <v>theater</v>
      </c>
      <c r="R3378"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5">
        <f t="shared" si="313"/>
        <v>104.98701298701299</v>
      </c>
      <c r="Q3379" t="str">
        <f t="shared" si="314"/>
        <v>theater</v>
      </c>
      <c r="R3379"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5">
        <f t="shared" si="313"/>
        <v>28.19047619047619</v>
      </c>
      <c r="Q3380" t="str">
        <f t="shared" si="314"/>
        <v>theater</v>
      </c>
      <c r="R3380"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5">
        <f t="shared" si="313"/>
        <v>54.55263157894737</v>
      </c>
      <c r="Q3381" t="str">
        <f t="shared" si="314"/>
        <v>theater</v>
      </c>
      <c r="R3381"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5">
        <f t="shared" si="313"/>
        <v>111.89285714285714</v>
      </c>
      <c r="Q3382" t="str">
        <f t="shared" si="314"/>
        <v>theater</v>
      </c>
      <c r="R3382"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5">
        <f t="shared" si="313"/>
        <v>85.208333333333329</v>
      </c>
      <c r="Q3383" t="str">
        <f t="shared" si="314"/>
        <v>theater</v>
      </c>
      <c r="R3383"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5">
        <f t="shared" si="313"/>
        <v>76.652173913043484</v>
      </c>
      <c r="Q3384" t="str">
        <f t="shared" si="314"/>
        <v>theater</v>
      </c>
      <c r="R3384"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5">
        <f t="shared" si="313"/>
        <v>65.166666666666671</v>
      </c>
      <c r="Q3385" t="str">
        <f t="shared" si="314"/>
        <v>theater</v>
      </c>
      <c r="R3385"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5">
        <f t="shared" si="313"/>
        <v>93.760312499999998</v>
      </c>
      <c r="Q3386" t="str">
        <f t="shared" si="314"/>
        <v>theater</v>
      </c>
      <c r="R3386"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5">
        <f t="shared" si="313"/>
        <v>133.33333333333334</v>
      </c>
      <c r="Q3387" t="str">
        <f t="shared" si="314"/>
        <v>theater</v>
      </c>
      <c r="R338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5">
        <f t="shared" si="313"/>
        <v>51.219512195121951</v>
      </c>
      <c r="Q3388" t="str">
        <f t="shared" si="314"/>
        <v>theater</v>
      </c>
      <c r="R3388"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5">
        <f t="shared" si="313"/>
        <v>100.17142857142858</v>
      </c>
      <c r="Q3389" t="str">
        <f t="shared" si="314"/>
        <v>theater</v>
      </c>
      <c r="R3389"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5">
        <f t="shared" si="313"/>
        <v>34.6</v>
      </c>
      <c r="Q3390" t="str">
        <f t="shared" si="314"/>
        <v>theater</v>
      </c>
      <c r="R3390"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5">
        <f t="shared" si="313"/>
        <v>184.67741935483872</v>
      </c>
      <c r="Q3391" t="str">
        <f t="shared" si="314"/>
        <v>theater</v>
      </c>
      <c r="R3391"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5">
        <f t="shared" si="313"/>
        <v>69.818181818181813</v>
      </c>
      <c r="Q3392" t="str">
        <f t="shared" si="314"/>
        <v>theater</v>
      </c>
      <c r="R3392"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5">
        <f t="shared" si="313"/>
        <v>61.944444444444443</v>
      </c>
      <c r="Q3393" t="str">
        <f t="shared" si="314"/>
        <v>theater</v>
      </c>
      <c r="R3393"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5">
        <f t="shared" si="313"/>
        <v>41.666666666666664</v>
      </c>
      <c r="Q3394" t="str">
        <f t="shared" si="314"/>
        <v>theater</v>
      </c>
      <c r="R3394"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5">
        <f t="shared" ref="P3395:P3458" si="319">E3395/L3395</f>
        <v>36.06818181818182</v>
      </c>
      <c r="Q3395" t="str">
        <f t="shared" ref="Q3395:Q3458" si="320">LEFT(N3395,FIND("/",N3395)-1)</f>
        <v>theater</v>
      </c>
      <c r="R3395" t="str">
        <f t="shared" ref="R3395:R3458" si="321">RIGHT(N3395,LEN(N3395)-SEARCH("/",N3395))</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5">
        <f t="shared" si="319"/>
        <v>29</v>
      </c>
      <c r="Q3396" t="str">
        <f t="shared" si="320"/>
        <v>theater</v>
      </c>
      <c r="R3396"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5">
        <f t="shared" si="319"/>
        <v>24.210526315789473</v>
      </c>
      <c r="Q3397" t="str">
        <f t="shared" si="320"/>
        <v>theater</v>
      </c>
      <c r="R339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5">
        <f t="shared" si="319"/>
        <v>55.892857142857146</v>
      </c>
      <c r="Q3398" t="str">
        <f t="shared" si="320"/>
        <v>theater</v>
      </c>
      <c r="R3398"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5">
        <f t="shared" si="319"/>
        <v>11.666666666666666</v>
      </c>
      <c r="Q3399" t="str">
        <f t="shared" si="320"/>
        <v>theater</v>
      </c>
      <c r="R3399"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5">
        <f t="shared" si="319"/>
        <v>68.353846153846149</v>
      </c>
      <c r="Q3400" t="str">
        <f t="shared" si="320"/>
        <v>theater</v>
      </c>
      <c r="R3400"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5">
        <f t="shared" si="319"/>
        <v>27.065217391304348</v>
      </c>
      <c r="Q3401" t="str">
        <f t="shared" si="320"/>
        <v>theater</v>
      </c>
      <c r="R3401"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5">
        <f t="shared" si="319"/>
        <v>118.12941176470588</v>
      </c>
      <c r="Q3402" t="str">
        <f t="shared" si="320"/>
        <v>theater</v>
      </c>
      <c r="R3402"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5">
        <f t="shared" si="319"/>
        <v>44.757575757575758</v>
      </c>
      <c r="Q3403" t="str">
        <f t="shared" si="320"/>
        <v>theater</v>
      </c>
      <c r="R3403"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5">
        <f t="shared" si="319"/>
        <v>99.787878787878782</v>
      </c>
      <c r="Q3404" t="str">
        <f t="shared" si="320"/>
        <v>theater</v>
      </c>
      <c r="R3404"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5">
        <f t="shared" si="319"/>
        <v>117.64705882352941</v>
      </c>
      <c r="Q3405" t="str">
        <f t="shared" si="320"/>
        <v>theater</v>
      </c>
      <c r="R3405"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5">
        <f t="shared" si="319"/>
        <v>203.33333333333334</v>
      </c>
      <c r="Q3406" t="str">
        <f t="shared" si="320"/>
        <v>theater</v>
      </c>
      <c r="R3406"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5">
        <f t="shared" si="319"/>
        <v>28.323529411764707</v>
      </c>
      <c r="Q3407" t="str">
        <f t="shared" si="320"/>
        <v>theater</v>
      </c>
      <c r="R340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5">
        <f t="shared" si="319"/>
        <v>110.23076923076923</v>
      </c>
      <c r="Q3408" t="str">
        <f t="shared" si="320"/>
        <v>theater</v>
      </c>
      <c r="R3408"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5">
        <f t="shared" si="319"/>
        <v>31.970149253731343</v>
      </c>
      <c r="Q3409" t="str">
        <f t="shared" si="320"/>
        <v>theater</v>
      </c>
      <c r="R3409"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5">
        <f t="shared" si="319"/>
        <v>58.611111111111114</v>
      </c>
      <c r="Q3410" t="str">
        <f t="shared" si="320"/>
        <v>theater</v>
      </c>
      <c r="R3410"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5">
        <f t="shared" si="319"/>
        <v>29.428571428571427</v>
      </c>
      <c r="Q3411" t="str">
        <f t="shared" si="320"/>
        <v>theater</v>
      </c>
      <c r="R3411"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5">
        <f t="shared" si="319"/>
        <v>81.375</v>
      </c>
      <c r="Q3412" t="str">
        <f t="shared" si="320"/>
        <v>theater</v>
      </c>
      <c r="R3412"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5">
        <f t="shared" si="319"/>
        <v>199.16666666666666</v>
      </c>
      <c r="Q3413" t="str">
        <f t="shared" si="320"/>
        <v>theater</v>
      </c>
      <c r="R3413"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5">
        <f t="shared" si="319"/>
        <v>115.38461538461539</v>
      </c>
      <c r="Q3414" t="str">
        <f t="shared" si="320"/>
        <v>theater</v>
      </c>
      <c r="R3414"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5">
        <f t="shared" si="319"/>
        <v>46.428571428571431</v>
      </c>
      <c r="Q3415" t="str">
        <f t="shared" si="320"/>
        <v>theater</v>
      </c>
      <c r="R3415"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5">
        <f t="shared" si="319"/>
        <v>70.568181818181813</v>
      </c>
      <c r="Q3416" t="str">
        <f t="shared" si="320"/>
        <v>theater</v>
      </c>
      <c r="R3416"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5">
        <f t="shared" si="319"/>
        <v>22.222222222222221</v>
      </c>
      <c r="Q3417" t="str">
        <f t="shared" si="320"/>
        <v>theater</v>
      </c>
      <c r="R341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5">
        <f t="shared" si="319"/>
        <v>159.46666666666667</v>
      </c>
      <c r="Q3418" t="str">
        <f t="shared" si="320"/>
        <v>theater</v>
      </c>
      <c r="R3418"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5">
        <f t="shared" si="319"/>
        <v>37.777999999999999</v>
      </c>
      <c r="Q3419" t="str">
        <f t="shared" si="320"/>
        <v>theater</v>
      </c>
      <c r="R3419"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5">
        <f t="shared" si="319"/>
        <v>72.053571428571431</v>
      </c>
      <c r="Q3420" t="str">
        <f t="shared" si="320"/>
        <v>theater</v>
      </c>
      <c r="R3420"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5">
        <f t="shared" si="319"/>
        <v>63.695652173913047</v>
      </c>
      <c r="Q3421" t="str">
        <f t="shared" si="320"/>
        <v>theater</v>
      </c>
      <c r="R3421"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5">
        <f t="shared" si="319"/>
        <v>28.411764705882351</v>
      </c>
      <c r="Q3422" t="str">
        <f t="shared" si="320"/>
        <v>theater</v>
      </c>
      <c r="R3422"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5">
        <f t="shared" si="319"/>
        <v>103.21428571428571</v>
      </c>
      <c r="Q3423" t="str">
        <f t="shared" si="320"/>
        <v>theater</v>
      </c>
      <c r="R3423"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5">
        <f t="shared" si="319"/>
        <v>71.152173913043484</v>
      </c>
      <c r="Q3424" t="str">
        <f t="shared" si="320"/>
        <v>theater</v>
      </c>
      <c r="R3424"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5">
        <f t="shared" si="319"/>
        <v>35</v>
      </c>
      <c r="Q3425" t="str">
        <f t="shared" si="320"/>
        <v>theater</v>
      </c>
      <c r="R3425"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5">
        <f t="shared" si="319"/>
        <v>81.776315789473685</v>
      </c>
      <c r="Q3426" t="str">
        <f t="shared" si="320"/>
        <v>theater</v>
      </c>
      <c r="R3426"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5">
        <f t="shared" si="319"/>
        <v>297.02980769230766</v>
      </c>
      <c r="Q3427" t="str">
        <f t="shared" si="320"/>
        <v>theater</v>
      </c>
      <c r="R342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5">
        <f t="shared" si="319"/>
        <v>46.609195402298852</v>
      </c>
      <c r="Q3428" t="str">
        <f t="shared" si="320"/>
        <v>theater</v>
      </c>
      <c r="R3428"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5">
        <f t="shared" si="319"/>
        <v>51.724137931034484</v>
      </c>
      <c r="Q3429" t="str">
        <f t="shared" si="320"/>
        <v>theater</v>
      </c>
      <c r="R3429"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5">
        <f t="shared" si="319"/>
        <v>40.294117647058826</v>
      </c>
      <c r="Q3430" t="str">
        <f t="shared" si="320"/>
        <v>theater</v>
      </c>
      <c r="R3430"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5">
        <f t="shared" si="319"/>
        <v>16.25</v>
      </c>
      <c r="Q3431" t="str">
        <f t="shared" si="320"/>
        <v>theater</v>
      </c>
      <c r="R3431"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5">
        <f t="shared" si="319"/>
        <v>30.152638888888887</v>
      </c>
      <c r="Q3432" t="str">
        <f t="shared" si="320"/>
        <v>theater</v>
      </c>
      <c r="R3432"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5">
        <f t="shared" si="319"/>
        <v>95.238095238095241</v>
      </c>
      <c r="Q3433" t="str">
        <f t="shared" si="320"/>
        <v>theater</v>
      </c>
      <c r="R3433"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5">
        <f t="shared" si="319"/>
        <v>52.214285714285715</v>
      </c>
      <c r="Q3434" t="str">
        <f t="shared" si="320"/>
        <v>theater</v>
      </c>
      <c r="R3434"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5">
        <f t="shared" si="319"/>
        <v>134.1549295774648</v>
      </c>
      <c r="Q3435" t="str">
        <f t="shared" si="320"/>
        <v>theater</v>
      </c>
      <c r="R3435"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5">
        <f t="shared" si="319"/>
        <v>62.827380952380949</v>
      </c>
      <c r="Q3436" t="str">
        <f t="shared" si="320"/>
        <v>theater</v>
      </c>
      <c r="R3436"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5">
        <f t="shared" si="319"/>
        <v>58.94736842105263</v>
      </c>
      <c r="Q3437" t="str">
        <f t="shared" si="320"/>
        <v>theater</v>
      </c>
      <c r="R343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5">
        <f t="shared" si="319"/>
        <v>143.1081081081081</v>
      </c>
      <c r="Q3438" t="str">
        <f t="shared" si="320"/>
        <v>theater</v>
      </c>
      <c r="R3438"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5">
        <f t="shared" si="319"/>
        <v>84.166666666666671</v>
      </c>
      <c r="Q3439" t="str">
        <f t="shared" si="320"/>
        <v>theater</v>
      </c>
      <c r="R3439"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5">
        <f t="shared" si="319"/>
        <v>186.07142857142858</v>
      </c>
      <c r="Q3440" t="str">
        <f t="shared" si="320"/>
        <v>theater</v>
      </c>
      <c r="R3440"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5">
        <f t="shared" si="319"/>
        <v>89.785555555555561</v>
      </c>
      <c r="Q3441" t="str">
        <f t="shared" si="320"/>
        <v>theater</v>
      </c>
      <c r="R3441"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5">
        <f t="shared" si="319"/>
        <v>64.157560975609755</v>
      </c>
      <c r="Q3442" t="str">
        <f t="shared" si="320"/>
        <v>theater</v>
      </c>
      <c r="R3442"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5">
        <f t="shared" si="319"/>
        <v>59.651162790697676</v>
      </c>
      <c r="Q3443" t="str">
        <f t="shared" si="320"/>
        <v>theater</v>
      </c>
      <c r="R3443"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5">
        <f t="shared" si="319"/>
        <v>31.25</v>
      </c>
      <c r="Q3444" t="str">
        <f t="shared" si="320"/>
        <v>theater</v>
      </c>
      <c r="R3444"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5">
        <f t="shared" si="319"/>
        <v>41.222222222222221</v>
      </c>
      <c r="Q3445" t="str">
        <f t="shared" si="320"/>
        <v>theater</v>
      </c>
      <c r="R3445"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5">
        <f t="shared" si="319"/>
        <v>43.35</v>
      </c>
      <c r="Q3446" t="str">
        <f t="shared" si="320"/>
        <v>theater</v>
      </c>
      <c r="R3446"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5">
        <f t="shared" si="319"/>
        <v>64.516129032258064</v>
      </c>
      <c r="Q3447" t="str">
        <f t="shared" si="320"/>
        <v>theater</v>
      </c>
      <c r="R344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5">
        <f t="shared" si="319"/>
        <v>43.28</v>
      </c>
      <c r="Q3448" t="str">
        <f t="shared" si="320"/>
        <v>theater</v>
      </c>
      <c r="R3448"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5">
        <f t="shared" si="319"/>
        <v>77</v>
      </c>
      <c r="Q3449" t="str">
        <f t="shared" si="320"/>
        <v>theater</v>
      </c>
      <c r="R3449"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5">
        <f t="shared" si="319"/>
        <v>51.222222222222221</v>
      </c>
      <c r="Q3450" t="str">
        <f t="shared" si="320"/>
        <v>theater</v>
      </c>
      <c r="R3450"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5">
        <f t="shared" si="319"/>
        <v>68.25</v>
      </c>
      <c r="Q3451" t="str">
        <f t="shared" si="320"/>
        <v>theater</v>
      </c>
      <c r="R3451"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5">
        <f t="shared" si="319"/>
        <v>19.487179487179485</v>
      </c>
      <c r="Q3452" t="str">
        <f t="shared" si="320"/>
        <v>theater</v>
      </c>
      <c r="R3452"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5">
        <f t="shared" si="319"/>
        <v>41.125</v>
      </c>
      <c r="Q3453" t="str">
        <f t="shared" si="320"/>
        <v>theater</v>
      </c>
      <c r="R3453"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5">
        <f t="shared" si="319"/>
        <v>41.405405405405403</v>
      </c>
      <c r="Q3454" t="str">
        <f t="shared" si="320"/>
        <v>theater</v>
      </c>
      <c r="R3454"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5">
        <f t="shared" si="319"/>
        <v>27.5</v>
      </c>
      <c r="Q3455" t="str">
        <f t="shared" si="320"/>
        <v>theater</v>
      </c>
      <c r="R3455"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5">
        <f t="shared" si="319"/>
        <v>33.571428571428569</v>
      </c>
      <c r="Q3456" t="str">
        <f t="shared" si="320"/>
        <v>theater</v>
      </c>
      <c r="R3456"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5">
        <f t="shared" si="319"/>
        <v>145.86956521739131</v>
      </c>
      <c r="Q3457" t="str">
        <f t="shared" si="320"/>
        <v>theater</v>
      </c>
      <c r="R345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5">
        <f t="shared" si="319"/>
        <v>358.6875</v>
      </c>
      <c r="Q3458" t="str">
        <f t="shared" si="320"/>
        <v>theater</v>
      </c>
      <c r="R3458"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5">
        <f t="shared" ref="P3459:P3522" si="325">E3459/L3459</f>
        <v>50.981818181818184</v>
      </c>
      <c r="Q3459" t="str">
        <f t="shared" ref="Q3459:Q3522" si="326">LEFT(N3459,FIND("/",N3459)-1)</f>
        <v>theater</v>
      </c>
      <c r="R3459" t="str">
        <f t="shared" ref="R3459:R3522" si="327">RIGHT(N3459,LEN(N3459)-SEARCH("/",N3459))</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5">
        <f t="shared" si="325"/>
        <v>45.037037037037038</v>
      </c>
      <c r="Q3460" t="str">
        <f t="shared" si="326"/>
        <v>theater</v>
      </c>
      <c r="R3460"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5">
        <f t="shared" si="325"/>
        <v>17.527777777777779</v>
      </c>
      <c r="Q3461" t="str">
        <f t="shared" si="326"/>
        <v>theater</v>
      </c>
      <c r="R3461"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5">
        <f t="shared" si="325"/>
        <v>50</v>
      </c>
      <c r="Q3462" t="str">
        <f t="shared" si="326"/>
        <v>theater</v>
      </c>
      <c r="R3462"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5">
        <f t="shared" si="325"/>
        <v>57.916666666666664</v>
      </c>
      <c r="Q3463" t="str">
        <f t="shared" si="326"/>
        <v>theater</v>
      </c>
      <c r="R3463"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5">
        <f t="shared" si="325"/>
        <v>29.705882352941178</v>
      </c>
      <c r="Q3464" t="str">
        <f t="shared" si="326"/>
        <v>theater</v>
      </c>
      <c r="R3464"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5">
        <f t="shared" si="325"/>
        <v>90.684210526315795</v>
      </c>
      <c r="Q3465" t="str">
        <f t="shared" si="326"/>
        <v>theater</v>
      </c>
      <c r="R3465"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5">
        <f t="shared" si="325"/>
        <v>55.012688172043013</v>
      </c>
      <c r="Q3466" t="str">
        <f t="shared" si="326"/>
        <v>theater</v>
      </c>
      <c r="R3466"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5">
        <f t="shared" si="325"/>
        <v>57.222222222222221</v>
      </c>
      <c r="Q3467" t="str">
        <f t="shared" si="326"/>
        <v>theater</v>
      </c>
      <c r="R346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5">
        <f t="shared" si="325"/>
        <v>72.950819672131146</v>
      </c>
      <c r="Q3468" t="str">
        <f t="shared" si="326"/>
        <v>theater</v>
      </c>
      <c r="R3468"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5">
        <f t="shared" si="325"/>
        <v>64.468085106382972</v>
      </c>
      <c r="Q3469" t="str">
        <f t="shared" si="326"/>
        <v>theater</v>
      </c>
      <c r="R3469"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5">
        <f t="shared" si="325"/>
        <v>716.35294117647061</v>
      </c>
      <c r="Q3470" t="str">
        <f t="shared" si="326"/>
        <v>theater</v>
      </c>
      <c r="R3470"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5">
        <f t="shared" si="325"/>
        <v>50.396825396825399</v>
      </c>
      <c r="Q3471" t="str">
        <f t="shared" si="326"/>
        <v>theater</v>
      </c>
      <c r="R3471"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5">
        <f t="shared" si="325"/>
        <v>41.666666666666664</v>
      </c>
      <c r="Q3472" t="str">
        <f t="shared" si="326"/>
        <v>theater</v>
      </c>
      <c r="R3472"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5">
        <f t="shared" si="325"/>
        <v>35.766666666666666</v>
      </c>
      <c r="Q3473" t="str">
        <f t="shared" si="326"/>
        <v>theater</v>
      </c>
      <c r="R3473"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5">
        <f t="shared" si="325"/>
        <v>88.739130434782609</v>
      </c>
      <c r="Q3474" t="str">
        <f t="shared" si="326"/>
        <v>theater</v>
      </c>
      <c r="R3474"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5">
        <f t="shared" si="325"/>
        <v>148.4848484848485</v>
      </c>
      <c r="Q3475" t="str">
        <f t="shared" si="326"/>
        <v>theater</v>
      </c>
      <c r="R3475"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5">
        <f t="shared" si="325"/>
        <v>51.794871794871796</v>
      </c>
      <c r="Q3476" t="str">
        <f t="shared" si="326"/>
        <v>theater</v>
      </c>
      <c r="R3476"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5">
        <f t="shared" si="325"/>
        <v>20</v>
      </c>
      <c r="Q3477" t="str">
        <f t="shared" si="326"/>
        <v>theater</v>
      </c>
      <c r="R347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5">
        <f t="shared" si="325"/>
        <v>52</v>
      </c>
      <c r="Q3478" t="str">
        <f t="shared" si="326"/>
        <v>theater</v>
      </c>
      <c r="R3478"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5">
        <f t="shared" si="325"/>
        <v>53.230769230769234</v>
      </c>
      <c r="Q3479" t="str">
        <f t="shared" si="326"/>
        <v>theater</v>
      </c>
      <c r="R3479"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5">
        <f t="shared" si="325"/>
        <v>39.596491228070178</v>
      </c>
      <c r="Q3480" t="str">
        <f t="shared" si="326"/>
        <v>theater</v>
      </c>
      <c r="R3480"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5">
        <f t="shared" si="325"/>
        <v>34.25</v>
      </c>
      <c r="Q3481" t="str">
        <f t="shared" si="326"/>
        <v>theater</v>
      </c>
      <c r="R3481"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5">
        <f t="shared" si="325"/>
        <v>164.61538461538461</v>
      </c>
      <c r="Q3482" t="str">
        <f t="shared" si="326"/>
        <v>theater</v>
      </c>
      <c r="R3482"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5">
        <f t="shared" si="325"/>
        <v>125.05263157894737</v>
      </c>
      <c r="Q3483" t="str">
        <f t="shared" si="326"/>
        <v>theater</v>
      </c>
      <c r="R3483"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5">
        <f t="shared" si="325"/>
        <v>51.875</v>
      </c>
      <c r="Q3484" t="str">
        <f t="shared" si="326"/>
        <v>theater</v>
      </c>
      <c r="R3484"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5">
        <f t="shared" si="325"/>
        <v>40.285714285714285</v>
      </c>
      <c r="Q3485" t="str">
        <f t="shared" si="326"/>
        <v>theater</v>
      </c>
      <c r="R3485"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5">
        <f t="shared" si="325"/>
        <v>64.909090909090907</v>
      </c>
      <c r="Q3486" t="str">
        <f t="shared" si="326"/>
        <v>theater</v>
      </c>
      <c r="R3486"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5">
        <f t="shared" si="325"/>
        <v>55.333333333333336</v>
      </c>
      <c r="Q3487" t="str">
        <f t="shared" si="326"/>
        <v>theater</v>
      </c>
      <c r="R348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5">
        <f t="shared" si="325"/>
        <v>83.142857142857139</v>
      </c>
      <c r="Q3488" t="str">
        <f t="shared" si="326"/>
        <v>theater</v>
      </c>
      <c r="R3488"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5">
        <f t="shared" si="325"/>
        <v>38.712121212121211</v>
      </c>
      <c r="Q3489" t="str">
        <f t="shared" si="326"/>
        <v>theater</v>
      </c>
      <c r="R3489"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5">
        <f t="shared" si="325"/>
        <v>125.37931034482759</v>
      </c>
      <c r="Q3490" t="str">
        <f t="shared" si="326"/>
        <v>theater</v>
      </c>
      <c r="R3490"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5">
        <f t="shared" si="325"/>
        <v>78.263888888888886</v>
      </c>
      <c r="Q3491" t="str">
        <f t="shared" si="326"/>
        <v>theater</v>
      </c>
      <c r="R3491"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5">
        <f t="shared" si="325"/>
        <v>47.222222222222221</v>
      </c>
      <c r="Q3492" t="str">
        <f t="shared" si="326"/>
        <v>theater</v>
      </c>
      <c r="R3492"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5">
        <f t="shared" si="325"/>
        <v>79.099999999999994</v>
      </c>
      <c r="Q3493" t="str">
        <f t="shared" si="326"/>
        <v>theater</v>
      </c>
      <c r="R3493"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5">
        <f t="shared" si="325"/>
        <v>114.29199999999999</v>
      </c>
      <c r="Q3494" t="str">
        <f t="shared" si="326"/>
        <v>theater</v>
      </c>
      <c r="R3494"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5">
        <f t="shared" si="325"/>
        <v>51.724137931034484</v>
      </c>
      <c r="Q3495" t="str">
        <f t="shared" si="326"/>
        <v>theater</v>
      </c>
      <c r="R3495"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5">
        <f t="shared" si="325"/>
        <v>30.76923076923077</v>
      </c>
      <c r="Q3496" t="str">
        <f t="shared" si="326"/>
        <v>theater</v>
      </c>
      <c r="R3496"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5">
        <f t="shared" si="325"/>
        <v>74.208333333333329</v>
      </c>
      <c r="Q3497" t="str">
        <f t="shared" si="326"/>
        <v>theater</v>
      </c>
      <c r="R349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5">
        <f t="shared" si="325"/>
        <v>47.846153846153847</v>
      </c>
      <c r="Q3498" t="str">
        <f t="shared" si="326"/>
        <v>theater</v>
      </c>
      <c r="R3498"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5">
        <f t="shared" si="325"/>
        <v>34.408163265306122</v>
      </c>
      <c r="Q3499" t="str">
        <f t="shared" si="326"/>
        <v>theater</v>
      </c>
      <c r="R3499"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5">
        <f t="shared" si="325"/>
        <v>40.238095238095241</v>
      </c>
      <c r="Q3500" t="str">
        <f t="shared" si="326"/>
        <v>theater</v>
      </c>
      <c r="R3500"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5">
        <f t="shared" si="325"/>
        <v>60.285714285714285</v>
      </c>
      <c r="Q3501" t="str">
        <f t="shared" si="326"/>
        <v>theater</v>
      </c>
      <c r="R3501"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5">
        <f t="shared" si="325"/>
        <v>25.30952380952381</v>
      </c>
      <c r="Q3502" t="str">
        <f t="shared" si="326"/>
        <v>theater</v>
      </c>
      <c r="R3502"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5">
        <f t="shared" si="325"/>
        <v>35.952380952380949</v>
      </c>
      <c r="Q3503" t="str">
        <f t="shared" si="326"/>
        <v>theater</v>
      </c>
      <c r="R3503"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5">
        <f t="shared" si="325"/>
        <v>136</v>
      </c>
      <c r="Q3504" t="str">
        <f t="shared" si="326"/>
        <v>theater</v>
      </c>
      <c r="R3504"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5">
        <f t="shared" si="325"/>
        <v>70.763157894736835</v>
      </c>
      <c r="Q3505" t="str">
        <f t="shared" si="326"/>
        <v>theater</v>
      </c>
      <c r="R3505"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5">
        <f t="shared" si="325"/>
        <v>125</v>
      </c>
      <c r="Q3506" t="str">
        <f t="shared" si="326"/>
        <v>theater</v>
      </c>
      <c r="R3506"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5">
        <f t="shared" si="325"/>
        <v>66.512820512820511</v>
      </c>
      <c r="Q3507" t="str">
        <f t="shared" si="326"/>
        <v>theater</v>
      </c>
      <c r="R350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5">
        <f t="shared" si="325"/>
        <v>105</v>
      </c>
      <c r="Q3508" t="str">
        <f t="shared" si="326"/>
        <v>theater</v>
      </c>
      <c r="R3508"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5">
        <f t="shared" si="325"/>
        <v>145</v>
      </c>
      <c r="Q3509" t="str">
        <f t="shared" si="326"/>
        <v>theater</v>
      </c>
      <c r="R3509"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5">
        <f t="shared" si="325"/>
        <v>12</v>
      </c>
      <c r="Q3510" t="str">
        <f t="shared" si="326"/>
        <v>theater</v>
      </c>
      <c r="R3510"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5">
        <f t="shared" si="325"/>
        <v>96.666666666666671</v>
      </c>
      <c r="Q3511" t="str">
        <f t="shared" si="326"/>
        <v>theater</v>
      </c>
      <c r="R3511"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5">
        <f t="shared" si="325"/>
        <v>60.333333333333336</v>
      </c>
      <c r="Q3512" t="str">
        <f t="shared" si="326"/>
        <v>theater</v>
      </c>
      <c r="R3512"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5">
        <f t="shared" si="325"/>
        <v>79.89473684210526</v>
      </c>
      <c r="Q3513" t="str">
        <f t="shared" si="326"/>
        <v>theater</v>
      </c>
      <c r="R3513"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5">
        <f t="shared" si="325"/>
        <v>58.823529411764703</v>
      </c>
      <c r="Q3514" t="str">
        <f t="shared" si="326"/>
        <v>theater</v>
      </c>
      <c r="R3514"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5">
        <f t="shared" si="325"/>
        <v>75.340909090909093</v>
      </c>
      <c r="Q3515" t="str">
        <f t="shared" si="326"/>
        <v>theater</v>
      </c>
      <c r="R3515"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5">
        <f t="shared" si="325"/>
        <v>55</v>
      </c>
      <c r="Q3516" t="str">
        <f t="shared" si="326"/>
        <v>theater</v>
      </c>
      <c r="R3516"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5">
        <f t="shared" si="325"/>
        <v>66.956521739130437</v>
      </c>
      <c r="Q3517" t="str">
        <f t="shared" si="326"/>
        <v>theater</v>
      </c>
      <c r="R351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5">
        <f t="shared" si="325"/>
        <v>227.27272727272728</v>
      </c>
      <c r="Q3518" t="str">
        <f t="shared" si="326"/>
        <v>theater</v>
      </c>
      <c r="R3518"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5">
        <f t="shared" si="325"/>
        <v>307.69230769230768</v>
      </c>
      <c r="Q3519" t="str">
        <f t="shared" si="326"/>
        <v>theater</v>
      </c>
      <c r="R3519"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5">
        <f t="shared" si="325"/>
        <v>50.020909090909093</v>
      </c>
      <c r="Q3520" t="str">
        <f t="shared" si="326"/>
        <v>theater</v>
      </c>
      <c r="R3520"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5">
        <f t="shared" si="325"/>
        <v>72.392857142857139</v>
      </c>
      <c r="Q3521" t="str">
        <f t="shared" si="326"/>
        <v>theater</v>
      </c>
      <c r="R3521"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5">
        <f t="shared" si="325"/>
        <v>95.952380952380949</v>
      </c>
      <c r="Q3522" t="str">
        <f t="shared" si="326"/>
        <v>theater</v>
      </c>
      <c r="R3522"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5">
        <f t="shared" ref="P3523:P3586" si="331">E3523/L3523</f>
        <v>45.615384615384613</v>
      </c>
      <c r="Q3523" t="str">
        <f t="shared" ref="Q3523:Q3586" si="332">LEFT(N3523,FIND("/",N3523)-1)</f>
        <v>theater</v>
      </c>
      <c r="R3523" t="str">
        <f t="shared" ref="R3523:R3586" si="333">RIGHT(N3523,LEN(N3523)-SEARCH("/",N3523))</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5">
        <f t="shared" si="331"/>
        <v>41.029411764705884</v>
      </c>
      <c r="Q3524" t="str">
        <f t="shared" si="332"/>
        <v>theater</v>
      </c>
      <c r="R3524"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5">
        <f t="shared" si="331"/>
        <v>56.825000000000003</v>
      </c>
      <c r="Q3525" t="str">
        <f t="shared" si="332"/>
        <v>theater</v>
      </c>
      <c r="R3525"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5">
        <f t="shared" si="331"/>
        <v>137.24324324324326</v>
      </c>
      <c r="Q3526" t="str">
        <f t="shared" si="332"/>
        <v>theater</v>
      </c>
      <c r="R3526"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5">
        <f t="shared" si="331"/>
        <v>75.714285714285708</v>
      </c>
      <c r="Q3527" t="str">
        <f t="shared" si="332"/>
        <v>theater</v>
      </c>
      <c r="R352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5">
        <f t="shared" si="331"/>
        <v>99</v>
      </c>
      <c r="Q3528" t="str">
        <f t="shared" si="332"/>
        <v>theater</v>
      </c>
      <c r="R3528"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5">
        <f t="shared" si="331"/>
        <v>81.569767441860463</v>
      </c>
      <c r="Q3529" t="str">
        <f t="shared" si="332"/>
        <v>theater</v>
      </c>
      <c r="R3529"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5">
        <f t="shared" si="331"/>
        <v>45.108108108108105</v>
      </c>
      <c r="Q3530" t="str">
        <f t="shared" si="332"/>
        <v>theater</v>
      </c>
      <c r="R3530"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5">
        <f t="shared" si="331"/>
        <v>36.666666666666664</v>
      </c>
      <c r="Q3531" t="str">
        <f t="shared" si="332"/>
        <v>theater</v>
      </c>
      <c r="R3531"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5">
        <f t="shared" si="331"/>
        <v>125</v>
      </c>
      <c r="Q3532" t="str">
        <f t="shared" si="332"/>
        <v>theater</v>
      </c>
      <c r="R3532"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5">
        <f t="shared" si="331"/>
        <v>49.230769230769234</v>
      </c>
      <c r="Q3533" t="str">
        <f t="shared" si="332"/>
        <v>theater</v>
      </c>
      <c r="R3533"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5">
        <f t="shared" si="331"/>
        <v>42.296296296296298</v>
      </c>
      <c r="Q3534" t="str">
        <f t="shared" si="332"/>
        <v>theater</v>
      </c>
      <c r="R3534"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5">
        <f t="shared" si="331"/>
        <v>78.875</v>
      </c>
      <c r="Q3535" t="str">
        <f t="shared" si="332"/>
        <v>theater</v>
      </c>
      <c r="R3535"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5">
        <f t="shared" si="331"/>
        <v>38.284313725490193</v>
      </c>
      <c r="Q3536" t="str">
        <f t="shared" si="332"/>
        <v>theater</v>
      </c>
      <c r="R3536"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5">
        <f t="shared" si="331"/>
        <v>44.847826086956523</v>
      </c>
      <c r="Q3537" t="str">
        <f t="shared" si="332"/>
        <v>theater</v>
      </c>
      <c r="R353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5">
        <f t="shared" si="331"/>
        <v>13.529411764705882</v>
      </c>
      <c r="Q3538" t="str">
        <f t="shared" si="332"/>
        <v>theater</v>
      </c>
      <c r="R3538"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5">
        <f t="shared" si="331"/>
        <v>43.5</v>
      </c>
      <c r="Q3539" t="str">
        <f t="shared" si="332"/>
        <v>theater</v>
      </c>
      <c r="R3539"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5">
        <f t="shared" si="331"/>
        <v>30.951807228915662</v>
      </c>
      <c r="Q3540" t="str">
        <f t="shared" si="332"/>
        <v>theater</v>
      </c>
      <c r="R3540"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5">
        <f t="shared" si="331"/>
        <v>55.230769230769234</v>
      </c>
      <c r="Q3541" t="str">
        <f t="shared" si="332"/>
        <v>theater</v>
      </c>
      <c r="R3541"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5">
        <f t="shared" si="331"/>
        <v>46.125</v>
      </c>
      <c r="Q3542" t="str">
        <f t="shared" si="332"/>
        <v>theater</v>
      </c>
      <c r="R3542"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5">
        <f t="shared" si="331"/>
        <v>39.375</v>
      </c>
      <c r="Q3543" t="str">
        <f t="shared" si="332"/>
        <v>theater</v>
      </c>
      <c r="R3543"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5">
        <f t="shared" si="331"/>
        <v>66.152941176470591</v>
      </c>
      <c r="Q3544" t="str">
        <f t="shared" si="332"/>
        <v>theater</v>
      </c>
      <c r="R3544"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5">
        <f t="shared" si="331"/>
        <v>54.137931034482762</v>
      </c>
      <c r="Q3545" t="str">
        <f t="shared" si="332"/>
        <v>theater</v>
      </c>
      <c r="R3545"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5">
        <f t="shared" si="331"/>
        <v>104.16666666666667</v>
      </c>
      <c r="Q3546" t="str">
        <f t="shared" si="332"/>
        <v>theater</v>
      </c>
      <c r="R3546"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5">
        <f t="shared" si="331"/>
        <v>31.375</v>
      </c>
      <c r="Q3547" t="str">
        <f t="shared" si="332"/>
        <v>theater</v>
      </c>
      <c r="R354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5">
        <f t="shared" si="331"/>
        <v>59.210526315789473</v>
      </c>
      <c r="Q3548" t="str">
        <f t="shared" si="332"/>
        <v>theater</v>
      </c>
      <c r="R3548"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5">
        <f t="shared" si="331"/>
        <v>119.17633928571429</v>
      </c>
      <c r="Q3549" t="str">
        <f t="shared" si="332"/>
        <v>theater</v>
      </c>
      <c r="R3549"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5">
        <f t="shared" si="331"/>
        <v>164.61538461538461</v>
      </c>
      <c r="Q3550" t="str">
        <f t="shared" si="332"/>
        <v>theater</v>
      </c>
      <c r="R3550"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5">
        <f t="shared" si="331"/>
        <v>24.285714285714285</v>
      </c>
      <c r="Q3551" t="str">
        <f t="shared" si="332"/>
        <v>theater</v>
      </c>
      <c r="R3551"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5">
        <f t="shared" si="331"/>
        <v>40.9375</v>
      </c>
      <c r="Q3552" t="str">
        <f t="shared" si="332"/>
        <v>theater</v>
      </c>
      <c r="R3552"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5">
        <f t="shared" si="331"/>
        <v>61.1</v>
      </c>
      <c r="Q3553" t="str">
        <f t="shared" si="332"/>
        <v>theater</v>
      </c>
      <c r="R3553"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5">
        <f t="shared" si="331"/>
        <v>38.65</v>
      </c>
      <c r="Q3554" t="str">
        <f t="shared" si="332"/>
        <v>theater</v>
      </c>
      <c r="R3554"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5">
        <f t="shared" si="331"/>
        <v>56.20192307692308</v>
      </c>
      <c r="Q3555" t="str">
        <f t="shared" si="332"/>
        <v>theater</v>
      </c>
      <c r="R3555"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5">
        <f t="shared" si="331"/>
        <v>107.00207547169811</v>
      </c>
      <c r="Q3556" t="str">
        <f t="shared" si="332"/>
        <v>theater</v>
      </c>
      <c r="R3556"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5">
        <f t="shared" si="331"/>
        <v>171.42857142857142</v>
      </c>
      <c r="Q3557" t="str">
        <f t="shared" si="332"/>
        <v>theater</v>
      </c>
      <c r="R355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5">
        <f t="shared" si="331"/>
        <v>110.5</v>
      </c>
      <c r="Q3558" t="str">
        <f t="shared" si="332"/>
        <v>theater</v>
      </c>
      <c r="R3558"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5">
        <f t="shared" si="331"/>
        <v>179.27598566308242</v>
      </c>
      <c r="Q3559" t="str">
        <f t="shared" si="332"/>
        <v>theater</v>
      </c>
      <c r="R3559"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5">
        <f t="shared" si="331"/>
        <v>22.90909090909091</v>
      </c>
      <c r="Q3560" t="str">
        <f t="shared" si="332"/>
        <v>theater</v>
      </c>
      <c r="R3560"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5">
        <f t="shared" si="331"/>
        <v>43.125</v>
      </c>
      <c r="Q3561" t="str">
        <f t="shared" si="332"/>
        <v>theater</v>
      </c>
      <c r="R3561"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5">
        <f t="shared" si="331"/>
        <v>46.891891891891895</v>
      </c>
      <c r="Q3562" t="str">
        <f t="shared" si="332"/>
        <v>theater</v>
      </c>
      <c r="R3562"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5">
        <f t="shared" si="331"/>
        <v>47.407407407407405</v>
      </c>
      <c r="Q3563" t="str">
        <f t="shared" si="332"/>
        <v>theater</v>
      </c>
      <c r="R3563"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5">
        <f t="shared" si="331"/>
        <v>15.129032258064516</v>
      </c>
      <c r="Q3564" t="str">
        <f t="shared" si="332"/>
        <v>theater</v>
      </c>
      <c r="R3564"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5">
        <f t="shared" si="331"/>
        <v>21.098000000000003</v>
      </c>
      <c r="Q3565" t="str">
        <f t="shared" si="332"/>
        <v>theater</v>
      </c>
      <c r="R3565"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5">
        <f t="shared" si="331"/>
        <v>59.117647058823529</v>
      </c>
      <c r="Q3566" t="str">
        <f t="shared" si="332"/>
        <v>theater</v>
      </c>
      <c r="R3566"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5">
        <f t="shared" si="331"/>
        <v>97.916666666666671</v>
      </c>
      <c r="Q3567" t="str">
        <f t="shared" si="332"/>
        <v>theater</v>
      </c>
      <c r="R356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5">
        <f t="shared" si="331"/>
        <v>55.131578947368418</v>
      </c>
      <c r="Q3568" t="str">
        <f t="shared" si="332"/>
        <v>theater</v>
      </c>
      <c r="R3568"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5">
        <f t="shared" si="331"/>
        <v>26.536585365853657</v>
      </c>
      <c r="Q3569" t="str">
        <f t="shared" si="332"/>
        <v>theater</v>
      </c>
      <c r="R3569"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5">
        <f t="shared" si="331"/>
        <v>58.421052631578945</v>
      </c>
      <c r="Q3570" t="str">
        <f t="shared" si="332"/>
        <v>theater</v>
      </c>
      <c r="R3570"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5">
        <f t="shared" si="331"/>
        <v>122.53658536585365</v>
      </c>
      <c r="Q3571" t="str">
        <f t="shared" si="332"/>
        <v>theater</v>
      </c>
      <c r="R3571"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5">
        <f t="shared" si="331"/>
        <v>87.961538461538467</v>
      </c>
      <c r="Q3572" t="str">
        <f t="shared" si="332"/>
        <v>theater</v>
      </c>
      <c r="R3572"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5">
        <f t="shared" si="331"/>
        <v>73.239999999999995</v>
      </c>
      <c r="Q3573" t="str">
        <f t="shared" si="332"/>
        <v>theater</v>
      </c>
      <c r="R3573"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5">
        <f t="shared" si="331"/>
        <v>55.555555555555557</v>
      </c>
      <c r="Q3574" t="str">
        <f t="shared" si="332"/>
        <v>theater</v>
      </c>
      <c r="R3574"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5">
        <f t="shared" si="331"/>
        <v>39.53846153846154</v>
      </c>
      <c r="Q3575" t="str">
        <f t="shared" si="332"/>
        <v>theater</v>
      </c>
      <c r="R3575"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5">
        <f t="shared" si="331"/>
        <v>136.77777777777777</v>
      </c>
      <c r="Q3576" t="str">
        <f t="shared" si="332"/>
        <v>theater</v>
      </c>
      <c r="R3576"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5">
        <f t="shared" si="331"/>
        <v>99.343137254901961</v>
      </c>
      <c r="Q3577" t="str">
        <f t="shared" si="332"/>
        <v>theater</v>
      </c>
      <c r="R357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5">
        <f t="shared" si="331"/>
        <v>20</v>
      </c>
      <c r="Q3578" t="str">
        <f t="shared" si="332"/>
        <v>theater</v>
      </c>
      <c r="R3578"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5">
        <f t="shared" si="331"/>
        <v>28.888888888888889</v>
      </c>
      <c r="Q3579" t="str">
        <f t="shared" si="332"/>
        <v>theater</v>
      </c>
      <c r="R3579"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5">
        <f t="shared" si="331"/>
        <v>40.545945945945945</v>
      </c>
      <c r="Q3580" t="str">
        <f t="shared" si="332"/>
        <v>theater</v>
      </c>
      <c r="R3580"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5">
        <f t="shared" si="331"/>
        <v>35.714285714285715</v>
      </c>
      <c r="Q3581" t="str">
        <f t="shared" si="332"/>
        <v>theater</v>
      </c>
      <c r="R3581"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5">
        <f t="shared" si="331"/>
        <v>37.962962962962962</v>
      </c>
      <c r="Q3582" t="str">
        <f t="shared" si="332"/>
        <v>theater</v>
      </c>
      <c r="R3582"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5">
        <f t="shared" si="331"/>
        <v>33.333333333333336</v>
      </c>
      <c r="Q3583" t="str">
        <f t="shared" si="332"/>
        <v>theater</v>
      </c>
      <c r="R3583"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5">
        <f t="shared" si="331"/>
        <v>58.571428571428569</v>
      </c>
      <c r="Q3584" t="str">
        <f t="shared" si="332"/>
        <v>theater</v>
      </c>
      <c r="R3584"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5">
        <f t="shared" si="331"/>
        <v>135.625</v>
      </c>
      <c r="Q3585" t="str">
        <f t="shared" si="332"/>
        <v>theater</v>
      </c>
      <c r="R3585"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5">
        <f t="shared" si="331"/>
        <v>30.9375</v>
      </c>
      <c r="Q3586" t="str">
        <f t="shared" si="332"/>
        <v>theater</v>
      </c>
      <c r="R3586"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5">
        <f t="shared" ref="P3587:P3650" si="337">E3587/L3587</f>
        <v>176.08695652173913</v>
      </c>
      <c r="Q3587" t="str">
        <f t="shared" ref="Q3587:Q3650" si="338">LEFT(N3587,FIND("/",N3587)-1)</f>
        <v>theater</v>
      </c>
      <c r="R3587" t="str">
        <f t="shared" ref="R3587:R3650" si="339">RIGHT(N3587,LEN(N3587)-SEARCH("/",N3587))</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5">
        <f t="shared" si="337"/>
        <v>151.9814814814815</v>
      </c>
      <c r="Q3588" t="str">
        <f t="shared" si="338"/>
        <v>theater</v>
      </c>
      <c r="R3588"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5">
        <f t="shared" si="337"/>
        <v>22.607142857142858</v>
      </c>
      <c r="Q3589" t="str">
        <f t="shared" si="338"/>
        <v>theater</v>
      </c>
      <c r="R3589"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5">
        <f t="shared" si="337"/>
        <v>18.272727272727273</v>
      </c>
      <c r="Q3590" t="str">
        <f t="shared" si="338"/>
        <v>theater</v>
      </c>
      <c r="R3590"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5">
        <f t="shared" si="337"/>
        <v>82.258064516129039</v>
      </c>
      <c r="Q3591" t="str">
        <f t="shared" si="338"/>
        <v>theater</v>
      </c>
      <c r="R3591"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5">
        <f t="shared" si="337"/>
        <v>68.534246575342465</v>
      </c>
      <c r="Q3592" t="str">
        <f t="shared" si="338"/>
        <v>theater</v>
      </c>
      <c r="R3592"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5">
        <f t="shared" si="337"/>
        <v>68.055555555555557</v>
      </c>
      <c r="Q3593" t="str">
        <f t="shared" si="338"/>
        <v>theater</v>
      </c>
      <c r="R3593"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5">
        <f t="shared" si="337"/>
        <v>72.714285714285708</v>
      </c>
      <c r="Q3594" t="str">
        <f t="shared" si="338"/>
        <v>theater</v>
      </c>
      <c r="R3594"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5">
        <f t="shared" si="337"/>
        <v>77.186046511627907</v>
      </c>
      <c r="Q3595" t="str">
        <f t="shared" si="338"/>
        <v>theater</v>
      </c>
      <c r="R3595"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5">
        <f t="shared" si="337"/>
        <v>55.972222222222221</v>
      </c>
      <c r="Q3596" t="str">
        <f t="shared" si="338"/>
        <v>theater</v>
      </c>
      <c r="R3596"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5">
        <f t="shared" si="337"/>
        <v>49.693548387096776</v>
      </c>
      <c r="Q3597" t="str">
        <f t="shared" si="338"/>
        <v>theater</v>
      </c>
      <c r="R359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5">
        <f t="shared" si="337"/>
        <v>79</v>
      </c>
      <c r="Q3598" t="str">
        <f t="shared" si="338"/>
        <v>theater</v>
      </c>
      <c r="R3598"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5">
        <f t="shared" si="337"/>
        <v>77.727272727272734</v>
      </c>
      <c r="Q3599" t="str">
        <f t="shared" si="338"/>
        <v>theater</v>
      </c>
      <c r="R3599"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5">
        <f t="shared" si="337"/>
        <v>40.777777777777779</v>
      </c>
      <c r="Q3600" t="str">
        <f t="shared" si="338"/>
        <v>theater</v>
      </c>
      <c r="R3600"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5">
        <f t="shared" si="337"/>
        <v>59.411764705882355</v>
      </c>
      <c r="Q3601" t="str">
        <f t="shared" si="338"/>
        <v>theater</v>
      </c>
      <c r="R3601"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5">
        <f t="shared" si="337"/>
        <v>3.25</v>
      </c>
      <c r="Q3602" t="str">
        <f t="shared" si="338"/>
        <v>theater</v>
      </c>
      <c r="R3602"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5">
        <f t="shared" si="337"/>
        <v>39.377358490566039</v>
      </c>
      <c r="Q3603" t="str">
        <f t="shared" si="338"/>
        <v>theater</v>
      </c>
      <c r="R3603"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5">
        <f t="shared" si="337"/>
        <v>81.673469387755105</v>
      </c>
      <c r="Q3604" t="str">
        <f t="shared" si="338"/>
        <v>theater</v>
      </c>
      <c r="R3604"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5">
        <f t="shared" si="337"/>
        <v>44.912280701754383</v>
      </c>
      <c r="Q3605" t="str">
        <f t="shared" si="338"/>
        <v>theater</v>
      </c>
      <c r="R3605"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5">
        <f t="shared" si="337"/>
        <v>49.05797101449275</v>
      </c>
      <c r="Q3606" t="str">
        <f t="shared" si="338"/>
        <v>theater</v>
      </c>
      <c r="R3606"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5">
        <f t="shared" si="337"/>
        <v>30.666666666666668</v>
      </c>
      <c r="Q3607" t="str">
        <f t="shared" si="338"/>
        <v>theater</v>
      </c>
      <c r="R360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5">
        <f t="shared" si="337"/>
        <v>61.0625</v>
      </c>
      <c r="Q3608" t="str">
        <f t="shared" si="338"/>
        <v>theater</v>
      </c>
      <c r="R3608"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5">
        <f t="shared" si="337"/>
        <v>29</v>
      </c>
      <c r="Q3609" t="str">
        <f t="shared" si="338"/>
        <v>theater</v>
      </c>
      <c r="R3609"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5">
        <f t="shared" si="337"/>
        <v>29.62962962962963</v>
      </c>
      <c r="Q3610" t="str">
        <f t="shared" si="338"/>
        <v>theater</v>
      </c>
      <c r="R3610"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5">
        <f t="shared" si="337"/>
        <v>143.0952380952381</v>
      </c>
      <c r="Q3611" t="str">
        <f t="shared" si="338"/>
        <v>theater</v>
      </c>
      <c r="R3611"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5">
        <f t="shared" si="337"/>
        <v>52.354838709677416</v>
      </c>
      <c r="Q3612" t="str">
        <f t="shared" si="338"/>
        <v>theater</v>
      </c>
      <c r="R3612"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5">
        <f t="shared" si="337"/>
        <v>66.666666666666671</v>
      </c>
      <c r="Q3613" t="str">
        <f t="shared" si="338"/>
        <v>theater</v>
      </c>
      <c r="R3613"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5">
        <f t="shared" si="337"/>
        <v>126.66666666666667</v>
      </c>
      <c r="Q3614" t="str">
        <f t="shared" si="338"/>
        <v>theater</v>
      </c>
      <c r="R3614"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5">
        <f t="shared" si="337"/>
        <v>62.5</v>
      </c>
      <c r="Q3615" t="str">
        <f t="shared" si="338"/>
        <v>theater</v>
      </c>
      <c r="R3615"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5">
        <f t="shared" si="337"/>
        <v>35.492957746478872</v>
      </c>
      <c r="Q3616" t="str">
        <f t="shared" si="338"/>
        <v>theater</v>
      </c>
      <c r="R3616"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5">
        <f t="shared" si="337"/>
        <v>37.083333333333336</v>
      </c>
      <c r="Q3617" t="str">
        <f t="shared" si="338"/>
        <v>theater</v>
      </c>
      <c r="R361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5">
        <f t="shared" si="337"/>
        <v>69.333333333333329</v>
      </c>
      <c r="Q3618" t="str">
        <f t="shared" si="338"/>
        <v>theater</v>
      </c>
      <c r="R3618"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5">
        <f t="shared" si="337"/>
        <v>17.254901960784313</v>
      </c>
      <c r="Q3619" t="str">
        <f t="shared" si="338"/>
        <v>theater</v>
      </c>
      <c r="R3619"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5">
        <f t="shared" si="337"/>
        <v>36.071428571428569</v>
      </c>
      <c r="Q3620" t="str">
        <f t="shared" si="338"/>
        <v>theater</v>
      </c>
      <c r="R3620"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5">
        <f t="shared" si="337"/>
        <v>66.470588235294116</v>
      </c>
      <c r="Q3621" t="str">
        <f t="shared" si="338"/>
        <v>theater</v>
      </c>
      <c r="R3621"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5">
        <f t="shared" si="337"/>
        <v>56.065989847715734</v>
      </c>
      <c r="Q3622" t="str">
        <f t="shared" si="338"/>
        <v>theater</v>
      </c>
      <c r="R3622"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5">
        <f t="shared" si="337"/>
        <v>47.028571428571432</v>
      </c>
      <c r="Q3623" t="str">
        <f t="shared" si="338"/>
        <v>theater</v>
      </c>
      <c r="R3623"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5">
        <f t="shared" si="337"/>
        <v>47.666190476190479</v>
      </c>
      <c r="Q3624" t="str">
        <f t="shared" si="338"/>
        <v>theater</v>
      </c>
      <c r="R3624"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5">
        <f t="shared" si="337"/>
        <v>88.235294117647058</v>
      </c>
      <c r="Q3625" t="str">
        <f t="shared" si="338"/>
        <v>theater</v>
      </c>
      <c r="R3625"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5">
        <f t="shared" si="337"/>
        <v>80.717948717948715</v>
      </c>
      <c r="Q3626" t="str">
        <f t="shared" si="338"/>
        <v>theater</v>
      </c>
      <c r="R3626"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5">
        <f t="shared" si="337"/>
        <v>39.487179487179489</v>
      </c>
      <c r="Q3627" t="str">
        <f t="shared" si="338"/>
        <v>theater</v>
      </c>
      <c r="R362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5">
        <f t="shared" si="337"/>
        <v>84.854166666666671</v>
      </c>
      <c r="Q3628" t="str">
        <f t="shared" si="338"/>
        <v>theater</v>
      </c>
      <c r="R3628"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5">
        <f t="shared" si="337"/>
        <v>68.965517241379317</v>
      </c>
      <c r="Q3629" t="str">
        <f t="shared" si="338"/>
        <v>theater</v>
      </c>
      <c r="R3629"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5" t="e">
        <f t="shared" si="337"/>
        <v>#DIV/0!</v>
      </c>
      <c r="Q3630" t="str">
        <f t="shared" si="338"/>
        <v>theater</v>
      </c>
      <c r="R3630"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5">
        <f t="shared" si="337"/>
        <v>1</v>
      </c>
      <c r="Q3631" t="str">
        <f t="shared" si="338"/>
        <v>theater</v>
      </c>
      <c r="R3631"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5">
        <f t="shared" si="337"/>
        <v>1</v>
      </c>
      <c r="Q3632" t="str">
        <f t="shared" si="338"/>
        <v>theater</v>
      </c>
      <c r="R3632"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5">
        <f t="shared" si="337"/>
        <v>147.88135593220338</v>
      </c>
      <c r="Q3633" t="str">
        <f t="shared" si="338"/>
        <v>theater</v>
      </c>
      <c r="R3633"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5">
        <f t="shared" si="337"/>
        <v>100</v>
      </c>
      <c r="Q3634" t="str">
        <f t="shared" si="338"/>
        <v>theater</v>
      </c>
      <c r="R3634"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5">
        <f t="shared" si="337"/>
        <v>56.838709677419352</v>
      </c>
      <c r="Q3635" t="str">
        <f t="shared" si="338"/>
        <v>theater</v>
      </c>
      <c r="R3635"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5">
        <f t="shared" si="337"/>
        <v>176.94444444444446</v>
      </c>
      <c r="Q3636" t="str">
        <f t="shared" si="338"/>
        <v>theater</v>
      </c>
      <c r="R3636"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5">
        <f t="shared" si="337"/>
        <v>127.6</v>
      </c>
      <c r="Q3637" t="str">
        <f t="shared" si="338"/>
        <v>theater</v>
      </c>
      <c r="R363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5" t="e">
        <f t="shared" si="337"/>
        <v>#DIV/0!</v>
      </c>
      <c r="Q3638" t="str">
        <f t="shared" si="338"/>
        <v>theater</v>
      </c>
      <c r="R3638"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5">
        <f t="shared" si="337"/>
        <v>66.142857142857139</v>
      </c>
      <c r="Q3639" t="str">
        <f t="shared" si="338"/>
        <v>theater</v>
      </c>
      <c r="R3639"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5">
        <f t="shared" si="337"/>
        <v>108</v>
      </c>
      <c r="Q3640" t="str">
        <f t="shared" si="338"/>
        <v>theater</v>
      </c>
      <c r="R3640"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5">
        <f t="shared" si="337"/>
        <v>1</v>
      </c>
      <c r="Q3641" t="str">
        <f t="shared" si="338"/>
        <v>theater</v>
      </c>
      <c r="R3641"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5">
        <f t="shared" si="337"/>
        <v>18.333333333333332</v>
      </c>
      <c r="Q3642" t="str">
        <f t="shared" si="338"/>
        <v>theater</v>
      </c>
      <c r="R3642"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5" t="e">
        <f t="shared" si="337"/>
        <v>#DIV/0!</v>
      </c>
      <c r="Q3643" t="str">
        <f t="shared" si="338"/>
        <v>theater</v>
      </c>
      <c r="R3643"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5">
        <f t="shared" si="337"/>
        <v>7.5</v>
      </c>
      <c r="Q3644" t="str">
        <f t="shared" si="338"/>
        <v>theater</v>
      </c>
      <c r="R3644"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5" t="e">
        <f t="shared" si="337"/>
        <v>#DIV/0!</v>
      </c>
      <c r="Q3645" t="str">
        <f t="shared" si="338"/>
        <v>theater</v>
      </c>
      <c r="R3645"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5">
        <f t="shared" si="337"/>
        <v>68.416666666666671</v>
      </c>
      <c r="Q3646" t="str">
        <f t="shared" si="338"/>
        <v>theater</v>
      </c>
      <c r="R3646"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5">
        <f t="shared" si="337"/>
        <v>1</v>
      </c>
      <c r="Q3647" t="str">
        <f t="shared" si="338"/>
        <v>theater</v>
      </c>
      <c r="R364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5">
        <f t="shared" si="337"/>
        <v>60.125</v>
      </c>
      <c r="Q3648" t="str">
        <f t="shared" si="338"/>
        <v>theater</v>
      </c>
      <c r="R3648"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5">
        <f t="shared" si="337"/>
        <v>15</v>
      </c>
      <c r="Q3649" t="str">
        <f t="shared" si="338"/>
        <v>theater</v>
      </c>
      <c r="R3649"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5">
        <f t="shared" si="337"/>
        <v>550.04109589041093</v>
      </c>
      <c r="Q3650" t="str">
        <f t="shared" si="338"/>
        <v>theater</v>
      </c>
      <c r="R3650"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5">
        <f t="shared" ref="P3651:P3714" si="343">E3651/L3651</f>
        <v>97.5</v>
      </c>
      <c r="Q3651" t="str">
        <f t="shared" ref="Q3651:Q3714" si="344">LEFT(N3651,FIND("/",N3651)-1)</f>
        <v>theater</v>
      </c>
      <c r="R3651" t="str">
        <f t="shared" ref="R3651:R3714" si="345">RIGHT(N3651,LEN(N3651)-SEARCH("/",N3651))</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5">
        <f t="shared" si="343"/>
        <v>29.411764705882351</v>
      </c>
      <c r="Q3652" t="str">
        <f t="shared" si="344"/>
        <v>theater</v>
      </c>
      <c r="R3652"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5">
        <f t="shared" si="343"/>
        <v>57.777777777777779</v>
      </c>
      <c r="Q3653" t="str">
        <f t="shared" si="344"/>
        <v>theater</v>
      </c>
      <c r="R3653"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5">
        <f t="shared" si="343"/>
        <v>44.235294117647058</v>
      </c>
      <c r="Q3654" t="str">
        <f t="shared" si="344"/>
        <v>theater</v>
      </c>
      <c r="R3654"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5">
        <f t="shared" si="343"/>
        <v>60.909090909090907</v>
      </c>
      <c r="Q3655" t="str">
        <f t="shared" si="344"/>
        <v>theater</v>
      </c>
      <c r="R3655"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5">
        <f t="shared" si="343"/>
        <v>68.84210526315789</v>
      </c>
      <c r="Q3656" t="str">
        <f t="shared" si="344"/>
        <v>theater</v>
      </c>
      <c r="R3656"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5">
        <f t="shared" si="343"/>
        <v>73.582278481012665</v>
      </c>
      <c r="Q3657" t="str">
        <f t="shared" si="344"/>
        <v>theater</v>
      </c>
      <c r="R365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5">
        <f t="shared" si="343"/>
        <v>115.02173913043478</v>
      </c>
      <c r="Q3658" t="str">
        <f t="shared" si="344"/>
        <v>theater</v>
      </c>
      <c r="R3658"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5">
        <f t="shared" si="343"/>
        <v>110.75</v>
      </c>
      <c r="Q3659" t="str">
        <f t="shared" si="344"/>
        <v>theater</v>
      </c>
      <c r="R3659"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5">
        <f t="shared" si="343"/>
        <v>75.5</v>
      </c>
      <c r="Q3660" t="str">
        <f t="shared" si="344"/>
        <v>theater</v>
      </c>
      <c r="R3660"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5">
        <f t="shared" si="343"/>
        <v>235.46153846153845</v>
      </c>
      <c r="Q3661" t="str">
        <f t="shared" si="344"/>
        <v>theater</v>
      </c>
      <c r="R3661"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5">
        <f t="shared" si="343"/>
        <v>11.363636363636363</v>
      </c>
      <c r="Q3662" t="str">
        <f t="shared" si="344"/>
        <v>theater</v>
      </c>
      <c r="R3662"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5">
        <f t="shared" si="343"/>
        <v>92.5</v>
      </c>
      <c r="Q3663" t="str">
        <f t="shared" si="344"/>
        <v>theater</v>
      </c>
      <c r="R3663"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5">
        <f t="shared" si="343"/>
        <v>202.85</v>
      </c>
      <c r="Q3664" t="str">
        <f t="shared" si="344"/>
        <v>theater</v>
      </c>
      <c r="R3664"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5">
        <f t="shared" si="343"/>
        <v>26</v>
      </c>
      <c r="Q3665" t="str">
        <f t="shared" si="344"/>
        <v>theater</v>
      </c>
      <c r="R3665"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5">
        <f t="shared" si="343"/>
        <v>46.05263157894737</v>
      </c>
      <c r="Q3666" t="str">
        <f t="shared" si="344"/>
        <v>theater</v>
      </c>
      <c r="R3666"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5">
        <f t="shared" si="343"/>
        <v>51</v>
      </c>
      <c r="Q3667" t="str">
        <f t="shared" si="344"/>
        <v>theater</v>
      </c>
      <c r="R366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5">
        <f t="shared" si="343"/>
        <v>31.578947368421051</v>
      </c>
      <c r="Q3668" t="str">
        <f t="shared" si="344"/>
        <v>theater</v>
      </c>
      <c r="R3668"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5">
        <f t="shared" si="343"/>
        <v>53.363965517241382</v>
      </c>
      <c r="Q3669" t="str">
        <f t="shared" si="344"/>
        <v>theater</v>
      </c>
      <c r="R3669"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5">
        <f t="shared" si="343"/>
        <v>36.964285714285715</v>
      </c>
      <c r="Q3670" t="str">
        <f t="shared" si="344"/>
        <v>theater</v>
      </c>
      <c r="R3670"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5">
        <f t="shared" si="343"/>
        <v>81.294117647058826</v>
      </c>
      <c r="Q3671" t="str">
        <f t="shared" si="344"/>
        <v>theater</v>
      </c>
      <c r="R3671"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5">
        <f t="shared" si="343"/>
        <v>20.083333333333332</v>
      </c>
      <c r="Q3672" t="str">
        <f t="shared" si="344"/>
        <v>theater</v>
      </c>
      <c r="R3672"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5">
        <f t="shared" si="343"/>
        <v>88.25</v>
      </c>
      <c r="Q3673" t="str">
        <f t="shared" si="344"/>
        <v>theater</v>
      </c>
      <c r="R3673"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5">
        <f t="shared" si="343"/>
        <v>53.438596491228068</v>
      </c>
      <c r="Q3674" t="str">
        <f t="shared" si="344"/>
        <v>theater</v>
      </c>
      <c r="R3674"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5">
        <f t="shared" si="343"/>
        <v>39.868421052631582</v>
      </c>
      <c r="Q3675" t="str">
        <f t="shared" si="344"/>
        <v>theater</v>
      </c>
      <c r="R3675"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5">
        <f t="shared" si="343"/>
        <v>145.16129032258064</v>
      </c>
      <c r="Q3676" t="str">
        <f t="shared" si="344"/>
        <v>theater</v>
      </c>
      <c r="R3676"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5">
        <f t="shared" si="343"/>
        <v>23.333333333333332</v>
      </c>
      <c r="Q3677" t="str">
        <f t="shared" si="344"/>
        <v>theater</v>
      </c>
      <c r="R367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5">
        <f t="shared" si="343"/>
        <v>64.375</v>
      </c>
      <c r="Q3678" t="str">
        <f t="shared" si="344"/>
        <v>theater</v>
      </c>
      <c r="R3678"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5">
        <f t="shared" si="343"/>
        <v>62.052763819095475</v>
      </c>
      <c r="Q3679" t="str">
        <f t="shared" si="344"/>
        <v>theater</v>
      </c>
      <c r="R3679"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5">
        <f t="shared" si="343"/>
        <v>66.129032258064512</v>
      </c>
      <c r="Q3680" t="str">
        <f t="shared" si="344"/>
        <v>theater</v>
      </c>
      <c r="R3680"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5">
        <f t="shared" si="343"/>
        <v>73.400000000000006</v>
      </c>
      <c r="Q3681" t="str">
        <f t="shared" si="344"/>
        <v>theater</v>
      </c>
      <c r="R3681"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5">
        <f t="shared" si="343"/>
        <v>99.5</v>
      </c>
      <c r="Q3682" t="str">
        <f t="shared" si="344"/>
        <v>theater</v>
      </c>
      <c r="R3682"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5">
        <f t="shared" si="343"/>
        <v>62.166666666666664</v>
      </c>
      <c r="Q3683" t="str">
        <f t="shared" si="344"/>
        <v>theater</v>
      </c>
      <c r="R3683"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5">
        <f t="shared" si="343"/>
        <v>62.328358208955223</v>
      </c>
      <c r="Q3684" t="str">
        <f t="shared" si="344"/>
        <v>theater</v>
      </c>
      <c r="R3684"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5">
        <f t="shared" si="343"/>
        <v>58.787878787878789</v>
      </c>
      <c r="Q3685" t="str">
        <f t="shared" si="344"/>
        <v>theater</v>
      </c>
      <c r="R3685"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5">
        <f t="shared" si="343"/>
        <v>45.347826086956523</v>
      </c>
      <c r="Q3686" t="str">
        <f t="shared" si="344"/>
        <v>theater</v>
      </c>
      <c r="R3686"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5">
        <f t="shared" si="343"/>
        <v>41.944444444444443</v>
      </c>
      <c r="Q3687" t="str">
        <f t="shared" si="344"/>
        <v>theater</v>
      </c>
      <c r="R368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5">
        <f t="shared" si="343"/>
        <v>59.166666666666664</v>
      </c>
      <c r="Q3688" t="str">
        <f t="shared" si="344"/>
        <v>theater</v>
      </c>
      <c r="R3688"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5">
        <f t="shared" si="343"/>
        <v>200.49</v>
      </c>
      <c r="Q3689" t="str">
        <f t="shared" si="344"/>
        <v>theater</v>
      </c>
      <c r="R3689"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5">
        <f t="shared" si="343"/>
        <v>83.974358974358978</v>
      </c>
      <c r="Q3690" t="str">
        <f t="shared" si="344"/>
        <v>theater</v>
      </c>
      <c r="R3690"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5">
        <f t="shared" si="343"/>
        <v>57.258064516129032</v>
      </c>
      <c r="Q3691" t="str">
        <f t="shared" si="344"/>
        <v>theater</v>
      </c>
      <c r="R3691"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5">
        <f t="shared" si="343"/>
        <v>58.064516129032256</v>
      </c>
      <c r="Q3692" t="str">
        <f t="shared" si="344"/>
        <v>theater</v>
      </c>
      <c r="R3692"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5">
        <f t="shared" si="343"/>
        <v>186.80291970802921</v>
      </c>
      <c r="Q3693" t="str">
        <f t="shared" si="344"/>
        <v>theater</v>
      </c>
      <c r="R3693"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5">
        <f t="shared" si="343"/>
        <v>74.117647058823536</v>
      </c>
      <c r="Q3694" t="str">
        <f t="shared" si="344"/>
        <v>theater</v>
      </c>
      <c r="R3694"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5">
        <f t="shared" si="343"/>
        <v>30.714285714285715</v>
      </c>
      <c r="Q3695" t="str">
        <f t="shared" si="344"/>
        <v>theater</v>
      </c>
      <c r="R3695"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5">
        <f t="shared" si="343"/>
        <v>62.666666666666664</v>
      </c>
      <c r="Q3696" t="str">
        <f t="shared" si="344"/>
        <v>theater</v>
      </c>
      <c r="R3696"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5">
        <f t="shared" si="343"/>
        <v>121.36363636363636</v>
      </c>
      <c r="Q3697" t="str">
        <f t="shared" si="344"/>
        <v>theater</v>
      </c>
      <c r="R369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5">
        <f t="shared" si="343"/>
        <v>39.743589743589745</v>
      </c>
      <c r="Q3698" t="str">
        <f t="shared" si="344"/>
        <v>theater</v>
      </c>
      <c r="R3698"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5">
        <f t="shared" si="343"/>
        <v>72</v>
      </c>
      <c r="Q3699" t="str">
        <f t="shared" si="344"/>
        <v>theater</v>
      </c>
      <c r="R3699"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5">
        <f t="shared" si="343"/>
        <v>40.632352941176471</v>
      </c>
      <c r="Q3700" t="str">
        <f t="shared" si="344"/>
        <v>theater</v>
      </c>
      <c r="R3700"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5">
        <f t="shared" si="343"/>
        <v>63</v>
      </c>
      <c r="Q3701" t="str">
        <f t="shared" si="344"/>
        <v>theater</v>
      </c>
      <c r="R3701"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5">
        <f t="shared" si="343"/>
        <v>33.666666666666664</v>
      </c>
      <c r="Q3702" t="str">
        <f t="shared" si="344"/>
        <v>theater</v>
      </c>
      <c r="R3702"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5">
        <f t="shared" si="343"/>
        <v>38.589743589743591</v>
      </c>
      <c r="Q3703" t="str">
        <f t="shared" si="344"/>
        <v>theater</v>
      </c>
      <c r="R3703"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5">
        <f t="shared" si="343"/>
        <v>155.95238095238096</v>
      </c>
      <c r="Q3704" t="str">
        <f t="shared" si="344"/>
        <v>theater</v>
      </c>
      <c r="R3704"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5">
        <f t="shared" si="343"/>
        <v>43.2</v>
      </c>
      <c r="Q3705" t="str">
        <f t="shared" si="344"/>
        <v>theater</v>
      </c>
      <c r="R3705"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5">
        <f t="shared" si="343"/>
        <v>15.148518518518518</v>
      </c>
      <c r="Q3706" t="str">
        <f t="shared" si="344"/>
        <v>theater</v>
      </c>
      <c r="R3706"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5">
        <f t="shared" si="343"/>
        <v>83.571428571428569</v>
      </c>
      <c r="Q3707" t="str">
        <f t="shared" si="344"/>
        <v>theater</v>
      </c>
      <c r="R370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5">
        <f t="shared" si="343"/>
        <v>140</v>
      </c>
      <c r="Q3708" t="str">
        <f t="shared" si="344"/>
        <v>theater</v>
      </c>
      <c r="R3708"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5">
        <f t="shared" si="343"/>
        <v>80.869565217391298</v>
      </c>
      <c r="Q3709" t="str">
        <f t="shared" si="344"/>
        <v>theater</v>
      </c>
      <c r="R3709"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5">
        <f t="shared" si="343"/>
        <v>53.846153846153847</v>
      </c>
      <c r="Q3710" t="str">
        <f t="shared" si="344"/>
        <v>theater</v>
      </c>
      <c r="R3710"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5">
        <f t="shared" si="343"/>
        <v>30.928571428571427</v>
      </c>
      <c r="Q3711" t="str">
        <f t="shared" si="344"/>
        <v>theater</v>
      </c>
      <c r="R3711"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5">
        <f t="shared" si="343"/>
        <v>67.962962962962962</v>
      </c>
      <c r="Q3712" t="str">
        <f t="shared" si="344"/>
        <v>theater</v>
      </c>
      <c r="R3712"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5">
        <f t="shared" si="343"/>
        <v>27.142857142857142</v>
      </c>
      <c r="Q3713" t="str">
        <f t="shared" si="344"/>
        <v>theater</v>
      </c>
      <c r="R3713"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5">
        <f t="shared" si="343"/>
        <v>110.86538461538461</v>
      </c>
      <c r="Q3714" t="str">
        <f t="shared" si="344"/>
        <v>theater</v>
      </c>
      <c r="R3714"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5">
        <f t="shared" ref="P3715:P3778" si="349">E3715/L3715</f>
        <v>106.84210526315789</v>
      </c>
      <c r="Q3715" t="str">
        <f t="shared" ref="Q3715:Q3778" si="350">LEFT(N3715,FIND("/",N3715)-1)</f>
        <v>theater</v>
      </c>
      <c r="R3715" t="str">
        <f t="shared" ref="R3715:R3778" si="351">RIGHT(N3715,LEN(N3715)-SEARCH("/",N3715))</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5">
        <f t="shared" si="349"/>
        <v>105.51546391752578</v>
      </c>
      <c r="Q3716" t="str">
        <f t="shared" si="350"/>
        <v>theater</v>
      </c>
      <c r="R3716"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5">
        <f t="shared" si="349"/>
        <v>132.96296296296296</v>
      </c>
      <c r="Q3717" t="str">
        <f t="shared" si="350"/>
        <v>theater</v>
      </c>
      <c r="R371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5">
        <f t="shared" si="349"/>
        <v>51.916666666666664</v>
      </c>
      <c r="Q3718" t="str">
        <f t="shared" si="350"/>
        <v>theater</v>
      </c>
      <c r="R3718"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5">
        <f t="shared" si="349"/>
        <v>310</v>
      </c>
      <c r="Q3719" t="str">
        <f t="shared" si="350"/>
        <v>theater</v>
      </c>
      <c r="R3719"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5">
        <f t="shared" si="349"/>
        <v>26.021739130434781</v>
      </c>
      <c r="Q3720" t="str">
        <f t="shared" si="350"/>
        <v>theater</v>
      </c>
      <c r="R3720"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5">
        <f t="shared" si="349"/>
        <v>105</v>
      </c>
      <c r="Q3721" t="str">
        <f t="shared" si="350"/>
        <v>theater</v>
      </c>
      <c r="R3721"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5">
        <f t="shared" si="349"/>
        <v>86.224999999999994</v>
      </c>
      <c r="Q3722" t="str">
        <f t="shared" si="350"/>
        <v>theater</v>
      </c>
      <c r="R3722"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5">
        <f t="shared" si="349"/>
        <v>114.54545454545455</v>
      </c>
      <c r="Q3723" t="str">
        <f t="shared" si="350"/>
        <v>theater</v>
      </c>
      <c r="R3723"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5">
        <f t="shared" si="349"/>
        <v>47.657142857142858</v>
      </c>
      <c r="Q3724" t="str">
        <f t="shared" si="350"/>
        <v>theater</v>
      </c>
      <c r="R3724"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5">
        <f t="shared" si="349"/>
        <v>72.888888888888886</v>
      </c>
      <c r="Q3725" t="str">
        <f t="shared" si="350"/>
        <v>theater</v>
      </c>
      <c r="R3725"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5">
        <f t="shared" si="349"/>
        <v>49.545505617977533</v>
      </c>
      <c r="Q3726" t="str">
        <f t="shared" si="350"/>
        <v>theater</v>
      </c>
      <c r="R3726"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5">
        <f t="shared" si="349"/>
        <v>25.4</v>
      </c>
      <c r="Q3727" t="str">
        <f t="shared" si="350"/>
        <v>theater</v>
      </c>
      <c r="R372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5">
        <f t="shared" si="349"/>
        <v>62.586956521739133</v>
      </c>
      <c r="Q3728" t="str">
        <f t="shared" si="350"/>
        <v>theater</v>
      </c>
      <c r="R3728"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5">
        <f t="shared" si="349"/>
        <v>61.060606060606062</v>
      </c>
      <c r="Q3729" t="str">
        <f t="shared" si="350"/>
        <v>theater</v>
      </c>
      <c r="R3729"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5">
        <f t="shared" si="349"/>
        <v>60.064516129032256</v>
      </c>
      <c r="Q3730" t="str">
        <f t="shared" si="350"/>
        <v>theater</v>
      </c>
      <c r="R3730"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5">
        <f t="shared" si="349"/>
        <v>72.400000000000006</v>
      </c>
      <c r="Q3731" t="str">
        <f t="shared" si="350"/>
        <v>theater</v>
      </c>
      <c r="R3731"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5">
        <f t="shared" si="349"/>
        <v>100</v>
      </c>
      <c r="Q3732" t="str">
        <f t="shared" si="350"/>
        <v>theater</v>
      </c>
      <c r="R3732"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5">
        <f t="shared" si="349"/>
        <v>51.666666666666664</v>
      </c>
      <c r="Q3733" t="str">
        <f t="shared" si="350"/>
        <v>theater</v>
      </c>
      <c r="R3733"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5">
        <f t="shared" si="349"/>
        <v>32.75</v>
      </c>
      <c r="Q3734" t="str">
        <f t="shared" si="350"/>
        <v>theater</v>
      </c>
      <c r="R3734"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5" t="e">
        <f t="shared" si="349"/>
        <v>#DIV/0!</v>
      </c>
      <c r="Q3735" t="str">
        <f t="shared" si="350"/>
        <v>theater</v>
      </c>
      <c r="R3735"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5">
        <f t="shared" si="349"/>
        <v>61</v>
      </c>
      <c r="Q3736" t="str">
        <f t="shared" si="350"/>
        <v>theater</v>
      </c>
      <c r="R3736"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5">
        <f t="shared" si="349"/>
        <v>10</v>
      </c>
      <c r="Q3737" t="str">
        <f t="shared" si="350"/>
        <v>theater</v>
      </c>
      <c r="R373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5">
        <f t="shared" si="349"/>
        <v>10</v>
      </c>
      <c r="Q3738" t="str">
        <f t="shared" si="350"/>
        <v>theater</v>
      </c>
      <c r="R3738"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5">
        <f t="shared" si="349"/>
        <v>37.5</v>
      </c>
      <c r="Q3739" t="str">
        <f t="shared" si="350"/>
        <v>theater</v>
      </c>
      <c r="R3739"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5">
        <f t="shared" si="349"/>
        <v>45</v>
      </c>
      <c r="Q3740" t="str">
        <f t="shared" si="350"/>
        <v>theater</v>
      </c>
      <c r="R3740"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5">
        <f t="shared" si="349"/>
        <v>100.625</v>
      </c>
      <c r="Q3741" t="str">
        <f t="shared" si="350"/>
        <v>theater</v>
      </c>
      <c r="R3741"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5">
        <f t="shared" si="349"/>
        <v>25.571428571428573</v>
      </c>
      <c r="Q3742" t="str">
        <f t="shared" si="350"/>
        <v>theater</v>
      </c>
      <c r="R3742"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5" t="e">
        <f t="shared" si="349"/>
        <v>#DIV/0!</v>
      </c>
      <c r="Q3743" t="str">
        <f t="shared" si="350"/>
        <v>theater</v>
      </c>
      <c r="R3743"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5">
        <f t="shared" si="349"/>
        <v>25</v>
      </c>
      <c r="Q3744" t="str">
        <f t="shared" si="350"/>
        <v>theater</v>
      </c>
      <c r="R3744"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5" t="e">
        <f t="shared" si="349"/>
        <v>#DIV/0!</v>
      </c>
      <c r="Q3745" t="str">
        <f t="shared" si="350"/>
        <v>theater</v>
      </c>
      <c r="R3745"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5" t="e">
        <f t="shared" si="349"/>
        <v>#DIV/0!</v>
      </c>
      <c r="Q3746" t="str">
        <f t="shared" si="350"/>
        <v>theater</v>
      </c>
      <c r="R3746"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5">
        <f t="shared" si="349"/>
        <v>10</v>
      </c>
      <c r="Q3747" t="str">
        <f t="shared" si="350"/>
        <v>theater</v>
      </c>
      <c r="R374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5">
        <f t="shared" si="349"/>
        <v>202</v>
      </c>
      <c r="Q3748" t="str">
        <f t="shared" si="350"/>
        <v>theater</v>
      </c>
      <c r="R3748"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5">
        <f t="shared" si="349"/>
        <v>25</v>
      </c>
      <c r="Q3749" t="str">
        <f t="shared" si="350"/>
        <v>theater</v>
      </c>
      <c r="R3749"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5">
        <f t="shared" si="349"/>
        <v>99.538461538461533</v>
      </c>
      <c r="Q3750" t="str">
        <f t="shared" si="350"/>
        <v>theater</v>
      </c>
      <c r="R3750"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5">
        <f t="shared" si="349"/>
        <v>75</v>
      </c>
      <c r="Q3751" t="str">
        <f t="shared" si="350"/>
        <v>theater</v>
      </c>
      <c r="R3751"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5">
        <f t="shared" si="349"/>
        <v>215.25</v>
      </c>
      <c r="Q3752" t="str">
        <f t="shared" si="350"/>
        <v>theater</v>
      </c>
      <c r="R3752"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5">
        <f t="shared" si="349"/>
        <v>120.54545454545455</v>
      </c>
      <c r="Q3753" t="str">
        <f t="shared" si="350"/>
        <v>theater</v>
      </c>
      <c r="R3753"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5">
        <f t="shared" si="349"/>
        <v>37.666666666666664</v>
      </c>
      <c r="Q3754" t="str">
        <f t="shared" si="350"/>
        <v>theater</v>
      </c>
      <c r="R3754"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5">
        <f t="shared" si="349"/>
        <v>172.23333333333332</v>
      </c>
      <c r="Q3755" t="str">
        <f t="shared" si="350"/>
        <v>theater</v>
      </c>
      <c r="R3755"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5">
        <f t="shared" si="349"/>
        <v>111.11111111111111</v>
      </c>
      <c r="Q3756" t="str">
        <f t="shared" si="350"/>
        <v>theater</v>
      </c>
      <c r="R3756"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5">
        <f t="shared" si="349"/>
        <v>25.464285714285715</v>
      </c>
      <c r="Q3757" t="str">
        <f t="shared" si="350"/>
        <v>theater</v>
      </c>
      <c r="R375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5">
        <f t="shared" si="349"/>
        <v>267.64705882352939</v>
      </c>
      <c r="Q3758" t="str">
        <f t="shared" si="350"/>
        <v>theater</v>
      </c>
      <c r="R3758"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5">
        <f t="shared" si="349"/>
        <v>75.959999999999994</v>
      </c>
      <c r="Q3759" t="str">
        <f t="shared" si="350"/>
        <v>theater</v>
      </c>
      <c r="R3759"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5">
        <f t="shared" si="349"/>
        <v>59.03846153846154</v>
      </c>
      <c r="Q3760" t="str">
        <f t="shared" si="350"/>
        <v>theater</v>
      </c>
      <c r="R3760"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5">
        <f t="shared" si="349"/>
        <v>50.111022727272733</v>
      </c>
      <c r="Q3761" t="str">
        <f t="shared" si="350"/>
        <v>theater</v>
      </c>
      <c r="R3761"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5">
        <f t="shared" si="349"/>
        <v>55.502967032967035</v>
      </c>
      <c r="Q3762" t="str">
        <f t="shared" si="350"/>
        <v>theater</v>
      </c>
      <c r="R3762"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5">
        <f t="shared" si="349"/>
        <v>166.66666666666666</v>
      </c>
      <c r="Q3763" t="str">
        <f t="shared" si="350"/>
        <v>theater</v>
      </c>
      <c r="R3763"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5">
        <f t="shared" si="349"/>
        <v>47.428571428571431</v>
      </c>
      <c r="Q3764" t="str">
        <f t="shared" si="350"/>
        <v>theater</v>
      </c>
      <c r="R3764"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5">
        <f t="shared" si="349"/>
        <v>64.935064935064929</v>
      </c>
      <c r="Q3765" t="str">
        <f t="shared" si="350"/>
        <v>theater</v>
      </c>
      <c r="R3765"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5">
        <f t="shared" si="349"/>
        <v>55.555555555555557</v>
      </c>
      <c r="Q3766" t="str">
        <f t="shared" si="350"/>
        <v>theater</v>
      </c>
      <c r="R3766"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5">
        <f t="shared" si="349"/>
        <v>74.224299065420567</v>
      </c>
      <c r="Q3767" t="str">
        <f t="shared" si="350"/>
        <v>theater</v>
      </c>
      <c r="R376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5">
        <f t="shared" si="349"/>
        <v>106.9271875</v>
      </c>
      <c r="Q3768" t="str">
        <f t="shared" si="350"/>
        <v>theater</v>
      </c>
      <c r="R3768"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5">
        <f t="shared" si="349"/>
        <v>41.696428571428569</v>
      </c>
      <c r="Q3769" t="str">
        <f t="shared" si="350"/>
        <v>theater</v>
      </c>
      <c r="R3769"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5">
        <f t="shared" si="349"/>
        <v>74.243275862068955</v>
      </c>
      <c r="Q3770" t="str">
        <f t="shared" si="350"/>
        <v>theater</v>
      </c>
      <c r="R3770"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5">
        <f t="shared" si="349"/>
        <v>73.333333333333329</v>
      </c>
      <c r="Q3771" t="str">
        <f t="shared" si="350"/>
        <v>theater</v>
      </c>
      <c r="R3771"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5">
        <f t="shared" si="349"/>
        <v>100</v>
      </c>
      <c r="Q3772" t="str">
        <f t="shared" si="350"/>
        <v>theater</v>
      </c>
      <c r="R3772"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5">
        <f t="shared" si="349"/>
        <v>38.421052631578945</v>
      </c>
      <c r="Q3773" t="str">
        <f t="shared" si="350"/>
        <v>theater</v>
      </c>
      <c r="R3773"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5">
        <f t="shared" si="349"/>
        <v>166.96969696969697</v>
      </c>
      <c r="Q3774" t="str">
        <f t="shared" si="350"/>
        <v>theater</v>
      </c>
      <c r="R3774"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5">
        <f t="shared" si="349"/>
        <v>94.912280701754383</v>
      </c>
      <c r="Q3775" t="str">
        <f t="shared" si="350"/>
        <v>theater</v>
      </c>
      <c r="R3775"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5">
        <f t="shared" si="349"/>
        <v>100</v>
      </c>
      <c r="Q3776" t="str">
        <f t="shared" si="350"/>
        <v>theater</v>
      </c>
      <c r="R3776"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5">
        <f t="shared" si="349"/>
        <v>143.21428571428572</v>
      </c>
      <c r="Q3777" t="str">
        <f t="shared" si="350"/>
        <v>theater</v>
      </c>
      <c r="R377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5">
        <f t="shared" si="349"/>
        <v>90.819148936170208</v>
      </c>
      <c r="Q3778" t="str">
        <f t="shared" si="350"/>
        <v>theater</v>
      </c>
      <c r="R3778"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5">
        <f t="shared" ref="P3779:P3842" si="355">E3779/L3779</f>
        <v>48.542372881355931</v>
      </c>
      <c r="Q3779" t="str">
        <f t="shared" ref="Q3779:Q3842" si="356">LEFT(N3779,FIND("/",N3779)-1)</f>
        <v>theater</v>
      </c>
      <c r="R3779" t="str">
        <f t="shared" ref="R3779:R3842" si="357">RIGHT(N3779,LEN(N3779)-SEARCH("/",N3779))</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5">
        <f t="shared" si="355"/>
        <v>70.027777777777771</v>
      </c>
      <c r="Q3780" t="str">
        <f t="shared" si="356"/>
        <v>theater</v>
      </c>
      <c r="R3780"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5">
        <f t="shared" si="355"/>
        <v>135.62608695652173</v>
      </c>
      <c r="Q3781" t="str">
        <f t="shared" si="356"/>
        <v>theater</v>
      </c>
      <c r="R3781"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5">
        <f t="shared" si="355"/>
        <v>100</v>
      </c>
      <c r="Q3782" t="str">
        <f t="shared" si="356"/>
        <v>theater</v>
      </c>
      <c r="R3782"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5">
        <f t="shared" si="355"/>
        <v>94.90384615384616</v>
      </c>
      <c r="Q3783" t="str">
        <f t="shared" si="356"/>
        <v>theater</v>
      </c>
      <c r="R3783"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5">
        <f t="shared" si="355"/>
        <v>75.370370370370367</v>
      </c>
      <c r="Q3784" t="str">
        <f t="shared" si="356"/>
        <v>theater</v>
      </c>
      <c r="R3784"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5">
        <f t="shared" si="355"/>
        <v>64.458333333333329</v>
      </c>
      <c r="Q3785" t="str">
        <f t="shared" si="356"/>
        <v>theater</v>
      </c>
      <c r="R3785"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5">
        <f t="shared" si="355"/>
        <v>115</v>
      </c>
      <c r="Q3786" t="str">
        <f t="shared" si="356"/>
        <v>theater</v>
      </c>
      <c r="R3786"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5">
        <f t="shared" si="355"/>
        <v>100.5</v>
      </c>
      <c r="Q3787" t="str">
        <f t="shared" si="356"/>
        <v>theater</v>
      </c>
      <c r="R378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5">
        <f t="shared" si="355"/>
        <v>93.774647887323937</v>
      </c>
      <c r="Q3788" t="str">
        <f t="shared" si="356"/>
        <v>theater</v>
      </c>
      <c r="R3788"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5">
        <f t="shared" si="355"/>
        <v>35.1</v>
      </c>
      <c r="Q3789" t="str">
        <f t="shared" si="356"/>
        <v>theater</v>
      </c>
      <c r="R3789"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5">
        <f t="shared" si="355"/>
        <v>500</v>
      </c>
      <c r="Q3790" t="str">
        <f t="shared" si="356"/>
        <v>theater</v>
      </c>
      <c r="R3790"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5">
        <f t="shared" si="355"/>
        <v>29</v>
      </c>
      <c r="Q3791" t="str">
        <f t="shared" si="356"/>
        <v>theater</v>
      </c>
      <c r="R3791"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5" t="e">
        <f t="shared" si="355"/>
        <v>#DIV/0!</v>
      </c>
      <c r="Q3792" t="str">
        <f t="shared" si="356"/>
        <v>theater</v>
      </c>
      <c r="R3792"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5" t="e">
        <f t="shared" si="355"/>
        <v>#DIV/0!</v>
      </c>
      <c r="Q3793" t="str">
        <f t="shared" si="356"/>
        <v>theater</v>
      </c>
      <c r="R3793"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5">
        <f t="shared" si="355"/>
        <v>17.5</v>
      </c>
      <c r="Q3794" t="str">
        <f t="shared" si="356"/>
        <v>theater</v>
      </c>
      <c r="R3794"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5">
        <f t="shared" si="355"/>
        <v>174</v>
      </c>
      <c r="Q3795" t="str">
        <f t="shared" si="356"/>
        <v>theater</v>
      </c>
      <c r="R3795"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5">
        <f t="shared" si="355"/>
        <v>50</v>
      </c>
      <c r="Q3796" t="str">
        <f t="shared" si="356"/>
        <v>theater</v>
      </c>
      <c r="R3796"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5">
        <f t="shared" si="355"/>
        <v>5</v>
      </c>
      <c r="Q3797" t="str">
        <f t="shared" si="356"/>
        <v>theater</v>
      </c>
      <c r="R379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5">
        <f t="shared" si="355"/>
        <v>1</v>
      </c>
      <c r="Q3798" t="str">
        <f t="shared" si="356"/>
        <v>theater</v>
      </c>
      <c r="R3798"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5">
        <f t="shared" si="355"/>
        <v>145.40540540540542</v>
      </c>
      <c r="Q3799" t="str">
        <f t="shared" si="356"/>
        <v>theater</v>
      </c>
      <c r="R3799"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5">
        <f t="shared" si="355"/>
        <v>205</v>
      </c>
      <c r="Q3800" t="str">
        <f t="shared" si="356"/>
        <v>theater</v>
      </c>
      <c r="R3800"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5">
        <f t="shared" si="355"/>
        <v>100.5</v>
      </c>
      <c r="Q3801" t="str">
        <f t="shared" si="356"/>
        <v>theater</v>
      </c>
      <c r="R3801"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5">
        <f t="shared" si="355"/>
        <v>55.0625</v>
      </c>
      <c r="Q3802" t="str">
        <f t="shared" si="356"/>
        <v>theater</v>
      </c>
      <c r="R3802"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5">
        <f t="shared" si="355"/>
        <v>47.333333333333336</v>
      </c>
      <c r="Q3803" t="str">
        <f t="shared" si="356"/>
        <v>theater</v>
      </c>
      <c r="R3803"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5" t="e">
        <f t="shared" si="355"/>
        <v>#DIV/0!</v>
      </c>
      <c r="Q3804" t="str">
        <f t="shared" si="356"/>
        <v>theater</v>
      </c>
      <c r="R3804"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5">
        <f t="shared" si="355"/>
        <v>58.95</v>
      </c>
      <c r="Q3805" t="str">
        <f t="shared" si="356"/>
        <v>theater</v>
      </c>
      <c r="R3805"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5" t="e">
        <f t="shared" si="355"/>
        <v>#DIV/0!</v>
      </c>
      <c r="Q3806" t="str">
        <f t="shared" si="356"/>
        <v>theater</v>
      </c>
      <c r="R3806"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5">
        <f t="shared" si="355"/>
        <v>1.5</v>
      </c>
      <c r="Q3807" t="str">
        <f t="shared" si="356"/>
        <v>theater</v>
      </c>
      <c r="R380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5">
        <f t="shared" si="355"/>
        <v>5</v>
      </c>
      <c r="Q3808" t="str">
        <f t="shared" si="356"/>
        <v>theater</v>
      </c>
      <c r="R3808"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5">
        <f t="shared" si="355"/>
        <v>50.555555555555557</v>
      </c>
      <c r="Q3809" t="str">
        <f t="shared" si="356"/>
        <v>theater</v>
      </c>
      <c r="R3809"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5">
        <f t="shared" si="355"/>
        <v>41.666666666666664</v>
      </c>
      <c r="Q3810" t="str">
        <f t="shared" si="356"/>
        <v>theater</v>
      </c>
      <c r="R3810"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5">
        <f t="shared" si="355"/>
        <v>53.289473684210527</v>
      </c>
      <c r="Q3811" t="str">
        <f t="shared" si="356"/>
        <v>theater</v>
      </c>
      <c r="R3811"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5">
        <f t="shared" si="355"/>
        <v>70.230769230769226</v>
      </c>
      <c r="Q3812" t="str">
        <f t="shared" si="356"/>
        <v>theater</v>
      </c>
      <c r="R3812"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5">
        <f t="shared" si="355"/>
        <v>43.421052631578945</v>
      </c>
      <c r="Q3813" t="str">
        <f t="shared" si="356"/>
        <v>theater</v>
      </c>
      <c r="R3813"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5">
        <f t="shared" si="355"/>
        <v>199.18181818181819</v>
      </c>
      <c r="Q3814" t="str">
        <f t="shared" si="356"/>
        <v>theater</v>
      </c>
      <c r="R3814"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5">
        <f t="shared" si="355"/>
        <v>78.518148148148143</v>
      </c>
      <c r="Q3815" t="str">
        <f t="shared" si="356"/>
        <v>theater</v>
      </c>
      <c r="R3815"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5">
        <f t="shared" si="355"/>
        <v>61.823529411764703</v>
      </c>
      <c r="Q3816" t="str">
        <f t="shared" si="356"/>
        <v>theater</v>
      </c>
      <c r="R3816"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5">
        <f t="shared" si="355"/>
        <v>50.000500000000002</v>
      </c>
      <c r="Q3817" t="str">
        <f t="shared" si="356"/>
        <v>theater</v>
      </c>
      <c r="R381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5">
        <f t="shared" si="355"/>
        <v>48.339729729729726</v>
      </c>
      <c r="Q3818" t="str">
        <f t="shared" si="356"/>
        <v>theater</v>
      </c>
      <c r="R3818"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5">
        <f t="shared" si="355"/>
        <v>107.25</v>
      </c>
      <c r="Q3819" t="str">
        <f t="shared" si="356"/>
        <v>theater</v>
      </c>
      <c r="R3819"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5">
        <f t="shared" si="355"/>
        <v>57</v>
      </c>
      <c r="Q3820" t="str">
        <f t="shared" si="356"/>
        <v>theater</v>
      </c>
      <c r="R3820"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5">
        <f t="shared" si="355"/>
        <v>40.92307692307692</v>
      </c>
      <c r="Q3821" t="str">
        <f t="shared" si="356"/>
        <v>theater</v>
      </c>
      <c r="R3821"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5">
        <f t="shared" si="355"/>
        <v>21.5</v>
      </c>
      <c r="Q3822" t="str">
        <f t="shared" si="356"/>
        <v>theater</v>
      </c>
      <c r="R3822"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5">
        <f t="shared" si="355"/>
        <v>79.543478260869563</v>
      </c>
      <c r="Q3823" t="str">
        <f t="shared" si="356"/>
        <v>theater</v>
      </c>
      <c r="R3823"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5">
        <f t="shared" si="355"/>
        <v>72.381578947368425</v>
      </c>
      <c r="Q3824" t="str">
        <f t="shared" si="356"/>
        <v>theater</v>
      </c>
      <c r="R3824"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5">
        <f t="shared" si="355"/>
        <v>64.634146341463421</v>
      </c>
      <c r="Q3825" t="str">
        <f t="shared" si="356"/>
        <v>theater</v>
      </c>
      <c r="R3825"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5">
        <f t="shared" si="355"/>
        <v>38.571428571428569</v>
      </c>
      <c r="Q3826" t="str">
        <f t="shared" si="356"/>
        <v>theater</v>
      </c>
      <c r="R3826"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5">
        <f t="shared" si="355"/>
        <v>107.57142857142857</v>
      </c>
      <c r="Q3827" t="str">
        <f t="shared" si="356"/>
        <v>theater</v>
      </c>
      <c r="R382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5">
        <f t="shared" si="355"/>
        <v>27.5</v>
      </c>
      <c r="Q3828" t="str">
        <f t="shared" si="356"/>
        <v>theater</v>
      </c>
      <c r="R3828"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5">
        <f t="shared" si="355"/>
        <v>70.461538461538467</v>
      </c>
      <c r="Q3829" t="str">
        <f t="shared" si="356"/>
        <v>theater</v>
      </c>
      <c r="R3829"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5">
        <f t="shared" si="355"/>
        <v>178.57142857142858</v>
      </c>
      <c r="Q3830" t="str">
        <f t="shared" si="356"/>
        <v>theater</v>
      </c>
      <c r="R3830"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5">
        <f t="shared" si="355"/>
        <v>62.625</v>
      </c>
      <c r="Q3831" t="str">
        <f t="shared" si="356"/>
        <v>theater</v>
      </c>
      <c r="R3831"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5">
        <f t="shared" si="355"/>
        <v>75</v>
      </c>
      <c r="Q3832" t="str">
        <f t="shared" si="356"/>
        <v>theater</v>
      </c>
      <c r="R3832"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5">
        <f t="shared" si="355"/>
        <v>58.901111111111113</v>
      </c>
      <c r="Q3833" t="str">
        <f t="shared" si="356"/>
        <v>theater</v>
      </c>
      <c r="R3833"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5">
        <f t="shared" si="355"/>
        <v>139.55555555555554</v>
      </c>
      <c r="Q3834" t="str">
        <f t="shared" si="356"/>
        <v>theater</v>
      </c>
      <c r="R3834"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5">
        <f t="shared" si="355"/>
        <v>70</v>
      </c>
      <c r="Q3835" t="str">
        <f t="shared" si="356"/>
        <v>theater</v>
      </c>
      <c r="R3835"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5">
        <f t="shared" si="355"/>
        <v>57.385964912280699</v>
      </c>
      <c r="Q3836" t="str">
        <f t="shared" si="356"/>
        <v>theater</v>
      </c>
      <c r="R3836"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5">
        <f t="shared" si="355"/>
        <v>40</v>
      </c>
      <c r="Q3837" t="str">
        <f t="shared" si="356"/>
        <v>theater</v>
      </c>
      <c r="R383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5">
        <f t="shared" si="355"/>
        <v>64.285714285714292</v>
      </c>
      <c r="Q3838" t="str">
        <f t="shared" si="356"/>
        <v>theater</v>
      </c>
      <c r="R3838"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5">
        <f t="shared" si="355"/>
        <v>120.11764705882354</v>
      </c>
      <c r="Q3839" t="str">
        <f t="shared" si="356"/>
        <v>theater</v>
      </c>
      <c r="R3839"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5">
        <f t="shared" si="355"/>
        <v>1008.24</v>
      </c>
      <c r="Q3840" t="str">
        <f t="shared" si="356"/>
        <v>theater</v>
      </c>
      <c r="R3840"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5">
        <f t="shared" si="355"/>
        <v>63.28125</v>
      </c>
      <c r="Q3841" t="str">
        <f t="shared" si="356"/>
        <v>theater</v>
      </c>
      <c r="R3841"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5">
        <f t="shared" si="355"/>
        <v>21.666666666666668</v>
      </c>
      <c r="Q3842" t="str">
        <f t="shared" si="356"/>
        <v>theater</v>
      </c>
      <c r="R3842"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5">
        <f t="shared" ref="P3843:P3906" si="361">E3843/L3843</f>
        <v>25.647058823529413</v>
      </c>
      <c r="Q3843" t="str">
        <f t="shared" ref="Q3843:Q3906" si="362">LEFT(N3843,FIND("/",N3843)-1)</f>
        <v>theater</v>
      </c>
      <c r="R3843" t="str">
        <f t="shared" ref="R3843:R3906" si="363">RIGHT(N3843,LEN(N3843)-SEARCH("/",N3843))</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5">
        <f t="shared" si="361"/>
        <v>47.695652173913047</v>
      </c>
      <c r="Q3844" t="str">
        <f t="shared" si="362"/>
        <v>theater</v>
      </c>
      <c r="R3844"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5">
        <f t="shared" si="361"/>
        <v>56.05263157894737</v>
      </c>
      <c r="Q3845" t="str">
        <f t="shared" si="362"/>
        <v>theater</v>
      </c>
      <c r="R3845"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5">
        <f t="shared" si="361"/>
        <v>81.319999999999993</v>
      </c>
      <c r="Q3846" t="str">
        <f t="shared" si="362"/>
        <v>theater</v>
      </c>
      <c r="R3846"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5">
        <f t="shared" si="361"/>
        <v>70.166666666666671</v>
      </c>
      <c r="Q3847" t="str">
        <f t="shared" si="362"/>
        <v>theater</v>
      </c>
      <c r="R384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5">
        <f t="shared" si="361"/>
        <v>23.625</v>
      </c>
      <c r="Q3848" t="str">
        <f t="shared" si="362"/>
        <v>theater</v>
      </c>
      <c r="R3848"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5">
        <f t="shared" si="361"/>
        <v>188.55555555555554</v>
      </c>
      <c r="Q3849" t="str">
        <f t="shared" si="362"/>
        <v>theater</v>
      </c>
      <c r="R3849"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5">
        <f t="shared" si="361"/>
        <v>49.511627906976742</v>
      </c>
      <c r="Q3850" t="str">
        <f t="shared" si="362"/>
        <v>theater</v>
      </c>
      <c r="R3850"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5">
        <f t="shared" si="361"/>
        <v>75.464285714285708</v>
      </c>
      <c r="Q3851" t="str">
        <f t="shared" si="362"/>
        <v>theater</v>
      </c>
      <c r="R3851"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5">
        <f t="shared" si="361"/>
        <v>9.5</v>
      </c>
      <c r="Q3852" t="str">
        <f t="shared" si="362"/>
        <v>theater</v>
      </c>
      <c r="R3852"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5">
        <f t="shared" si="361"/>
        <v>35.5</v>
      </c>
      <c r="Q3853" t="str">
        <f t="shared" si="362"/>
        <v>theater</v>
      </c>
      <c r="R3853"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5">
        <f t="shared" si="361"/>
        <v>10</v>
      </c>
      <c r="Q3854" t="str">
        <f t="shared" si="362"/>
        <v>theater</v>
      </c>
      <c r="R3854"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5">
        <f t="shared" si="361"/>
        <v>13</v>
      </c>
      <c r="Q3855" t="str">
        <f t="shared" si="362"/>
        <v>theater</v>
      </c>
      <c r="R3855"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5">
        <f t="shared" si="361"/>
        <v>89.4</v>
      </c>
      <c r="Q3856" t="str">
        <f t="shared" si="362"/>
        <v>theater</v>
      </c>
      <c r="R3856"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5">
        <f t="shared" si="361"/>
        <v>25</v>
      </c>
      <c r="Q3857" t="str">
        <f t="shared" si="362"/>
        <v>theater</v>
      </c>
      <c r="R385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5">
        <f t="shared" si="361"/>
        <v>1</v>
      </c>
      <c r="Q3858" t="str">
        <f t="shared" si="362"/>
        <v>theater</v>
      </c>
      <c r="R3858"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5">
        <f t="shared" si="361"/>
        <v>65</v>
      </c>
      <c r="Q3859" t="str">
        <f t="shared" si="362"/>
        <v>theater</v>
      </c>
      <c r="R3859"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5">
        <f t="shared" si="361"/>
        <v>10</v>
      </c>
      <c r="Q3860" t="str">
        <f t="shared" si="362"/>
        <v>theater</v>
      </c>
      <c r="R3860"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5">
        <f t="shared" si="361"/>
        <v>1</v>
      </c>
      <c r="Q3861" t="str">
        <f t="shared" si="362"/>
        <v>theater</v>
      </c>
      <c r="R3861"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5">
        <f t="shared" si="361"/>
        <v>81.538461538461533</v>
      </c>
      <c r="Q3862" t="str">
        <f t="shared" si="362"/>
        <v>theater</v>
      </c>
      <c r="R3862"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5">
        <f t="shared" si="361"/>
        <v>100</v>
      </c>
      <c r="Q3863" t="str">
        <f t="shared" si="362"/>
        <v>theater</v>
      </c>
      <c r="R3863"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5">
        <f t="shared" si="361"/>
        <v>1</v>
      </c>
      <c r="Q3864" t="str">
        <f t="shared" si="362"/>
        <v>theater</v>
      </c>
      <c r="R3864"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5" t="e">
        <f t="shared" si="361"/>
        <v>#DIV/0!</v>
      </c>
      <c r="Q3865" t="str">
        <f t="shared" si="362"/>
        <v>theater</v>
      </c>
      <c r="R3865"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5">
        <f t="shared" si="361"/>
        <v>20</v>
      </c>
      <c r="Q3866" t="str">
        <f t="shared" si="362"/>
        <v>theater</v>
      </c>
      <c r="R3866"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5">
        <f t="shared" si="361"/>
        <v>46.428571428571431</v>
      </c>
      <c r="Q3867" t="str">
        <f t="shared" si="362"/>
        <v>theater</v>
      </c>
      <c r="R386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5">
        <f t="shared" si="361"/>
        <v>5.5</v>
      </c>
      <c r="Q3868" t="str">
        <f t="shared" si="362"/>
        <v>theater</v>
      </c>
      <c r="R3868"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5">
        <f t="shared" si="361"/>
        <v>50.2</v>
      </c>
      <c r="Q3869" t="str">
        <f t="shared" si="362"/>
        <v>theater</v>
      </c>
      <c r="R3869"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5">
        <f t="shared" si="361"/>
        <v>10</v>
      </c>
      <c r="Q3870" t="str">
        <f t="shared" si="362"/>
        <v>theater</v>
      </c>
      <c r="R3870"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5">
        <f t="shared" si="361"/>
        <v>30.133333333333333</v>
      </c>
      <c r="Q3871" t="str">
        <f t="shared" si="362"/>
        <v>theater</v>
      </c>
      <c r="R3871"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5">
        <f t="shared" si="361"/>
        <v>150</v>
      </c>
      <c r="Q3872" t="str">
        <f t="shared" si="362"/>
        <v>theater</v>
      </c>
      <c r="R3872"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5">
        <f t="shared" si="361"/>
        <v>13.333333333333334</v>
      </c>
      <c r="Q3873" t="str">
        <f t="shared" si="362"/>
        <v>theater</v>
      </c>
      <c r="R3873"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5" t="e">
        <f t="shared" si="361"/>
        <v>#DIV/0!</v>
      </c>
      <c r="Q3874" t="str">
        <f t="shared" si="362"/>
        <v>theater</v>
      </c>
      <c r="R3874"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5" t="e">
        <f t="shared" si="361"/>
        <v>#DIV/0!</v>
      </c>
      <c r="Q3875" t="str">
        <f t="shared" si="362"/>
        <v>theater</v>
      </c>
      <c r="R3875"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5" t="e">
        <f t="shared" si="361"/>
        <v>#DIV/0!</v>
      </c>
      <c r="Q3876" t="str">
        <f t="shared" si="362"/>
        <v>theater</v>
      </c>
      <c r="R3876"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5" t="e">
        <f t="shared" si="361"/>
        <v>#DIV/0!</v>
      </c>
      <c r="Q3877" t="str">
        <f t="shared" si="362"/>
        <v>theater</v>
      </c>
      <c r="R387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5">
        <f t="shared" si="361"/>
        <v>44.760869565217391</v>
      </c>
      <c r="Q3878" t="str">
        <f t="shared" si="362"/>
        <v>theater</v>
      </c>
      <c r="R3878"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5">
        <f t="shared" si="361"/>
        <v>88.642857142857139</v>
      </c>
      <c r="Q3879" t="str">
        <f t="shared" si="362"/>
        <v>theater</v>
      </c>
      <c r="R3879"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5">
        <f t="shared" si="361"/>
        <v>10</v>
      </c>
      <c r="Q3880" t="str">
        <f t="shared" si="362"/>
        <v>theater</v>
      </c>
      <c r="R3880"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5" t="e">
        <f t="shared" si="361"/>
        <v>#DIV/0!</v>
      </c>
      <c r="Q3881" t="str">
        <f t="shared" si="362"/>
        <v>theater</v>
      </c>
      <c r="R3881"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5">
        <f t="shared" si="361"/>
        <v>57.647058823529413</v>
      </c>
      <c r="Q3882" t="str">
        <f t="shared" si="362"/>
        <v>theater</v>
      </c>
      <c r="R3882"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5">
        <f t="shared" si="361"/>
        <v>25</v>
      </c>
      <c r="Q3883" t="str">
        <f t="shared" si="362"/>
        <v>theater</v>
      </c>
      <c r="R3883"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5" t="e">
        <f t="shared" si="361"/>
        <v>#DIV/0!</v>
      </c>
      <c r="Q3884" t="str">
        <f t="shared" si="362"/>
        <v>theater</v>
      </c>
      <c r="R3884"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5" t="e">
        <f t="shared" si="361"/>
        <v>#DIV/0!</v>
      </c>
      <c r="Q3885" t="str">
        <f t="shared" si="362"/>
        <v>theater</v>
      </c>
      <c r="R3885"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5" t="e">
        <f t="shared" si="361"/>
        <v>#DIV/0!</v>
      </c>
      <c r="Q3886" t="str">
        <f t="shared" si="362"/>
        <v>theater</v>
      </c>
      <c r="R3886"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5" t="e">
        <f t="shared" si="361"/>
        <v>#DIV/0!</v>
      </c>
      <c r="Q3887" t="str">
        <f t="shared" si="362"/>
        <v>theater</v>
      </c>
      <c r="R388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5" t="e">
        <f t="shared" si="361"/>
        <v>#DIV/0!</v>
      </c>
      <c r="Q3888" t="str">
        <f t="shared" si="362"/>
        <v>theater</v>
      </c>
      <c r="R3888"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5">
        <f t="shared" si="361"/>
        <v>17.5</v>
      </c>
      <c r="Q3889" t="str">
        <f t="shared" si="362"/>
        <v>theater</v>
      </c>
      <c r="R3889"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5">
        <f t="shared" si="361"/>
        <v>38.714285714285715</v>
      </c>
      <c r="Q3890" t="str">
        <f t="shared" si="362"/>
        <v>theater</v>
      </c>
      <c r="R3890"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5">
        <f t="shared" si="361"/>
        <v>13.111111111111111</v>
      </c>
      <c r="Q3891" t="str">
        <f t="shared" si="362"/>
        <v>theater</v>
      </c>
      <c r="R3891"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5">
        <f t="shared" si="361"/>
        <v>315.5</v>
      </c>
      <c r="Q3892" t="str">
        <f t="shared" si="362"/>
        <v>theater</v>
      </c>
      <c r="R3892"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5">
        <f t="shared" si="361"/>
        <v>37.142857142857146</v>
      </c>
      <c r="Q3893" t="str">
        <f t="shared" si="362"/>
        <v>theater</v>
      </c>
      <c r="R3893"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5" t="e">
        <f t="shared" si="361"/>
        <v>#DIV/0!</v>
      </c>
      <c r="Q3894" t="str">
        <f t="shared" si="362"/>
        <v>theater</v>
      </c>
      <c r="R3894"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5">
        <f t="shared" si="361"/>
        <v>128.27380952380952</v>
      </c>
      <c r="Q3895" t="str">
        <f t="shared" si="362"/>
        <v>theater</v>
      </c>
      <c r="R3895"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5">
        <f t="shared" si="361"/>
        <v>47.272727272727273</v>
      </c>
      <c r="Q3896" t="str">
        <f t="shared" si="362"/>
        <v>theater</v>
      </c>
      <c r="R3896"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5">
        <f t="shared" si="361"/>
        <v>50</v>
      </c>
      <c r="Q3897" t="str">
        <f t="shared" si="362"/>
        <v>theater</v>
      </c>
      <c r="R389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5">
        <f t="shared" si="361"/>
        <v>42.5</v>
      </c>
      <c r="Q3898" t="str">
        <f t="shared" si="362"/>
        <v>theater</v>
      </c>
      <c r="R3898"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5">
        <f t="shared" si="361"/>
        <v>44</v>
      </c>
      <c r="Q3899" t="str">
        <f t="shared" si="362"/>
        <v>theater</v>
      </c>
      <c r="R3899"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5">
        <f t="shared" si="361"/>
        <v>50.875</v>
      </c>
      <c r="Q3900" t="str">
        <f t="shared" si="362"/>
        <v>theater</v>
      </c>
      <c r="R3900"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5">
        <f t="shared" si="361"/>
        <v>62.5</v>
      </c>
      <c r="Q3901" t="str">
        <f t="shared" si="362"/>
        <v>theater</v>
      </c>
      <c r="R3901"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5">
        <f t="shared" si="361"/>
        <v>27</v>
      </c>
      <c r="Q3902" t="str">
        <f t="shared" si="362"/>
        <v>theater</v>
      </c>
      <c r="R3902"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5">
        <f t="shared" si="361"/>
        <v>25</v>
      </c>
      <c r="Q3903" t="str">
        <f t="shared" si="362"/>
        <v>theater</v>
      </c>
      <c r="R3903"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5">
        <f t="shared" si="361"/>
        <v>47.258064516129032</v>
      </c>
      <c r="Q3904" t="str">
        <f t="shared" si="362"/>
        <v>theater</v>
      </c>
      <c r="R3904"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5" t="e">
        <f t="shared" si="361"/>
        <v>#DIV/0!</v>
      </c>
      <c r="Q3905" t="str">
        <f t="shared" si="362"/>
        <v>theater</v>
      </c>
      <c r="R3905"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5">
        <f t="shared" si="361"/>
        <v>1.5</v>
      </c>
      <c r="Q3906" t="str">
        <f t="shared" si="362"/>
        <v>theater</v>
      </c>
      <c r="R3906"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5">
        <f t="shared" ref="P3907:P3970" si="367">E3907/L3907</f>
        <v>24.714285714285715</v>
      </c>
      <c r="Q3907" t="str">
        <f t="shared" ref="Q3907:Q3970" si="368">LEFT(N3907,FIND("/",N3907)-1)</f>
        <v>theater</v>
      </c>
      <c r="R3907" t="str">
        <f t="shared" ref="R3907:R3970" si="369">RIGHT(N3907,LEN(N3907)-SEARCH("/",N3907))</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5">
        <f t="shared" si="367"/>
        <v>63.125</v>
      </c>
      <c r="Q3908" t="str">
        <f t="shared" si="368"/>
        <v>theater</v>
      </c>
      <c r="R3908"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5">
        <f t="shared" si="367"/>
        <v>38.25</v>
      </c>
      <c r="Q3909" t="str">
        <f t="shared" si="368"/>
        <v>theater</v>
      </c>
      <c r="R3909"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5">
        <f t="shared" si="367"/>
        <v>16.25</v>
      </c>
      <c r="Q3910" t="str">
        <f t="shared" si="368"/>
        <v>theater</v>
      </c>
      <c r="R3910"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5">
        <f t="shared" si="367"/>
        <v>33.75</v>
      </c>
      <c r="Q3911" t="str">
        <f t="shared" si="368"/>
        <v>theater</v>
      </c>
      <c r="R3911"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5">
        <f t="shared" si="367"/>
        <v>61.666666666666664</v>
      </c>
      <c r="Q3912" t="str">
        <f t="shared" si="368"/>
        <v>theater</v>
      </c>
      <c r="R3912"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5">
        <f t="shared" si="367"/>
        <v>83.138888888888886</v>
      </c>
      <c r="Q3913" t="str">
        <f t="shared" si="368"/>
        <v>theater</v>
      </c>
      <c r="R3913"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5">
        <f t="shared" si="367"/>
        <v>1</v>
      </c>
      <c r="Q3914" t="str">
        <f t="shared" si="368"/>
        <v>theater</v>
      </c>
      <c r="R3914"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5">
        <f t="shared" si="367"/>
        <v>142.85714285714286</v>
      </c>
      <c r="Q3915" t="str">
        <f t="shared" si="368"/>
        <v>theater</v>
      </c>
      <c r="R3915"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5">
        <f t="shared" si="367"/>
        <v>33.666666666666664</v>
      </c>
      <c r="Q3916" t="str">
        <f t="shared" si="368"/>
        <v>theater</v>
      </c>
      <c r="R3916"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5">
        <f t="shared" si="367"/>
        <v>5</v>
      </c>
      <c r="Q3917" t="str">
        <f t="shared" si="368"/>
        <v>theater</v>
      </c>
      <c r="R391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5" t="e">
        <f t="shared" si="367"/>
        <v>#DIV/0!</v>
      </c>
      <c r="Q3918" t="str">
        <f t="shared" si="368"/>
        <v>theater</v>
      </c>
      <c r="R3918"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5">
        <f t="shared" si="367"/>
        <v>10</v>
      </c>
      <c r="Q3919" t="str">
        <f t="shared" si="368"/>
        <v>theater</v>
      </c>
      <c r="R3919"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5">
        <f t="shared" si="367"/>
        <v>40</v>
      </c>
      <c r="Q3920" t="str">
        <f t="shared" si="368"/>
        <v>theater</v>
      </c>
      <c r="R3920"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5">
        <f t="shared" si="367"/>
        <v>30</v>
      </c>
      <c r="Q3921" t="str">
        <f t="shared" si="368"/>
        <v>theater</v>
      </c>
      <c r="R3921"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5">
        <f t="shared" si="367"/>
        <v>45</v>
      </c>
      <c r="Q3922" t="str">
        <f t="shared" si="368"/>
        <v>theater</v>
      </c>
      <c r="R3922"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5" t="e">
        <f t="shared" si="367"/>
        <v>#DIV/0!</v>
      </c>
      <c r="Q3923" t="str">
        <f t="shared" si="368"/>
        <v>theater</v>
      </c>
      <c r="R3923"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5">
        <f t="shared" si="367"/>
        <v>10.166666666666666</v>
      </c>
      <c r="Q3924" t="str">
        <f t="shared" si="368"/>
        <v>theater</v>
      </c>
      <c r="R3924"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5">
        <f t="shared" si="367"/>
        <v>81.411764705882348</v>
      </c>
      <c r="Q3925" t="str">
        <f t="shared" si="368"/>
        <v>theater</v>
      </c>
      <c r="R3925"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5">
        <f t="shared" si="367"/>
        <v>57.25</v>
      </c>
      <c r="Q3926" t="str">
        <f t="shared" si="368"/>
        <v>theater</v>
      </c>
      <c r="R3926"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5">
        <f t="shared" si="367"/>
        <v>5</v>
      </c>
      <c r="Q3927" t="str">
        <f t="shared" si="368"/>
        <v>theater</v>
      </c>
      <c r="R392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5">
        <f t="shared" si="367"/>
        <v>15</v>
      </c>
      <c r="Q3928" t="str">
        <f t="shared" si="368"/>
        <v>theater</v>
      </c>
      <c r="R3928"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5">
        <f t="shared" si="367"/>
        <v>12.5</v>
      </c>
      <c r="Q3929" t="str">
        <f t="shared" si="368"/>
        <v>theater</v>
      </c>
      <c r="R3929"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5">
        <f t="shared" si="367"/>
        <v>93</v>
      </c>
      <c r="Q3930" t="str">
        <f t="shared" si="368"/>
        <v>theater</v>
      </c>
      <c r="R3930"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5">
        <f t="shared" si="367"/>
        <v>32.357142857142854</v>
      </c>
      <c r="Q3931" t="str">
        <f t="shared" si="368"/>
        <v>theater</v>
      </c>
      <c r="R3931"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5" t="e">
        <f t="shared" si="367"/>
        <v>#DIV/0!</v>
      </c>
      <c r="Q3932" t="str">
        <f t="shared" si="368"/>
        <v>theater</v>
      </c>
      <c r="R3932"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5" t="e">
        <f t="shared" si="367"/>
        <v>#DIV/0!</v>
      </c>
      <c r="Q3933" t="str">
        <f t="shared" si="368"/>
        <v>theater</v>
      </c>
      <c r="R3933"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5">
        <f t="shared" si="367"/>
        <v>1</v>
      </c>
      <c r="Q3934" t="str">
        <f t="shared" si="368"/>
        <v>theater</v>
      </c>
      <c r="R3934"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5">
        <f t="shared" si="367"/>
        <v>91.833333333333329</v>
      </c>
      <c r="Q3935" t="str">
        <f t="shared" si="368"/>
        <v>theater</v>
      </c>
      <c r="R3935"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5">
        <f t="shared" si="367"/>
        <v>45.833333333333336</v>
      </c>
      <c r="Q3936" t="str">
        <f t="shared" si="368"/>
        <v>theater</v>
      </c>
      <c r="R3936"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5">
        <f t="shared" si="367"/>
        <v>57.173913043478258</v>
      </c>
      <c r="Q3937" t="str">
        <f t="shared" si="368"/>
        <v>theater</v>
      </c>
      <c r="R393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5" t="e">
        <f t="shared" si="367"/>
        <v>#DIV/0!</v>
      </c>
      <c r="Q3938" t="str">
        <f t="shared" si="368"/>
        <v>theater</v>
      </c>
      <c r="R3938"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5">
        <f t="shared" si="367"/>
        <v>248.5</v>
      </c>
      <c r="Q3939" t="str">
        <f t="shared" si="368"/>
        <v>theater</v>
      </c>
      <c r="R3939"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5">
        <f t="shared" si="367"/>
        <v>79.400000000000006</v>
      </c>
      <c r="Q3940" t="str">
        <f t="shared" si="368"/>
        <v>theater</v>
      </c>
      <c r="R3940"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5">
        <f t="shared" si="367"/>
        <v>5</v>
      </c>
      <c r="Q3941" t="str">
        <f t="shared" si="368"/>
        <v>theater</v>
      </c>
      <c r="R3941"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5">
        <f t="shared" si="367"/>
        <v>5.5</v>
      </c>
      <c r="Q3942" t="str">
        <f t="shared" si="368"/>
        <v>theater</v>
      </c>
      <c r="R3942"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5">
        <f t="shared" si="367"/>
        <v>25</v>
      </c>
      <c r="Q3943" t="str">
        <f t="shared" si="368"/>
        <v>theater</v>
      </c>
      <c r="R3943"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5" t="e">
        <f t="shared" si="367"/>
        <v>#DIV/0!</v>
      </c>
      <c r="Q3944" t="str">
        <f t="shared" si="368"/>
        <v>theater</v>
      </c>
      <c r="R3944"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5">
        <f t="shared" si="367"/>
        <v>137.07692307692307</v>
      </c>
      <c r="Q3945" t="str">
        <f t="shared" si="368"/>
        <v>theater</v>
      </c>
      <c r="R3945"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5" t="e">
        <f t="shared" si="367"/>
        <v>#DIV/0!</v>
      </c>
      <c r="Q3946" t="str">
        <f t="shared" si="368"/>
        <v>theater</v>
      </c>
      <c r="R3946"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5">
        <f t="shared" si="367"/>
        <v>5</v>
      </c>
      <c r="Q3947" t="str">
        <f t="shared" si="368"/>
        <v>theater</v>
      </c>
      <c r="R394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5">
        <f t="shared" si="367"/>
        <v>39</v>
      </c>
      <c r="Q3948" t="str">
        <f t="shared" si="368"/>
        <v>theater</v>
      </c>
      <c r="R3948"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5">
        <f t="shared" si="367"/>
        <v>50.5</v>
      </c>
      <c r="Q3949" t="str">
        <f t="shared" si="368"/>
        <v>theater</v>
      </c>
      <c r="R3949"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5" t="e">
        <f t="shared" si="367"/>
        <v>#DIV/0!</v>
      </c>
      <c r="Q3950" t="str">
        <f t="shared" si="368"/>
        <v>theater</v>
      </c>
      <c r="R3950"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5">
        <f t="shared" si="367"/>
        <v>49.28125</v>
      </c>
      <c r="Q3951" t="str">
        <f t="shared" si="368"/>
        <v>theater</v>
      </c>
      <c r="R3951"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5">
        <f t="shared" si="367"/>
        <v>25</v>
      </c>
      <c r="Q3952" t="str">
        <f t="shared" si="368"/>
        <v>theater</v>
      </c>
      <c r="R3952"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5">
        <f t="shared" si="367"/>
        <v>1</v>
      </c>
      <c r="Q3953" t="str">
        <f t="shared" si="368"/>
        <v>theater</v>
      </c>
      <c r="R3953"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5">
        <f t="shared" si="367"/>
        <v>25</v>
      </c>
      <c r="Q3954" t="str">
        <f t="shared" si="368"/>
        <v>theater</v>
      </c>
      <c r="R3954"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5" t="e">
        <f t="shared" si="367"/>
        <v>#DIV/0!</v>
      </c>
      <c r="Q3955" t="str">
        <f t="shared" si="368"/>
        <v>theater</v>
      </c>
      <c r="R3955"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5" t="e">
        <f t="shared" si="367"/>
        <v>#DIV/0!</v>
      </c>
      <c r="Q3956" t="str">
        <f t="shared" si="368"/>
        <v>theater</v>
      </c>
      <c r="R3956"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5">
        <f t="shared" si="367"/>
        <v>53.125</v>
      </c>
      <c r="Q3957" t="str">
        <f t="shared" si="368"/>
        <v>theater</v>
      </c>
      <c r="R395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5" t="e">
        <f t="shared" si="367"/>
        <v>#DIV/0!</v>
      </c>
      <c r="Q3958" t="str">
        <f t="shared" si="368"/>
        <v>theater</v>
      </c>
      <c r="R3958"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5">
        <f t="shared" si="367"/>
        <v>7</v>
      </c>
      <c r="Q3959" t="str">
        <f t="shared" si="368"/>
        <v>theater</v>
      </c>
      <c r="R3959"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5">
        <f t="shared" si="367"/>
        <v>40.0625</v>
      </c>
      <c r="Q3960" t="str">
        <f t="shared" si="368"/>
        <v>theater</v>
      </c>
      <c r="R3960"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5">
        <f t="shared" si="367"/>
        <v>24.333333333333332</v>
      </c>
      <c r="Q3961" t="str">
        <f t="shared" si="368"/>
        <v>theater</v>
      </c>
      <c r="R3961"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5">
        <f t="shared" si="367"/>
        <v>11.25</v>
      </c>
      <c r="Q3962" t="str">
        <f t="shared" si="368"/>
        <v>theater</v>
      </c>
      <c r="R3962"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5">
        <f t="shared" si="367"/>
        <v>10.5</v>
      </c>
      <c r="Q3963" t="str">
        <f t="shared" si="368"/>
        <v>theater</v>
      </c>
      <c r="R3963"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5">
        <f t="shared" si="367"/>
        <v>15</v>
      </c>
      <c r="Q3964" t="str">
        <f t="shared" si="368"/>
        <v>theater</v>
      </c>
      <c r="R3964"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5" t="e">
        <f t="shared" si="367"/>
        <v>#DIV/0!</v>
      </c>
      <c r="Q3965" t="str">
        <f t="shared" si="368"/>
        <v>theater</v>
      </c>
      <c r="R3965"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5">
        <f t="shared" si="367"/>
        <v>42</v>
      </c>
      <c r="Q3966" t="str">
        <f t="shared" si="368"/>
        <v>theater</v>
      </c>
      <c r="R3966"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5">
        <f t="shared" si="367"/>
        <v>71.25</v>
      </c>
      <c r="Q3967" t="str">
        <f t="shared" si="368"/>
        <v>theater</v>
      </c>
      <c r="R396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5">
        <f t="shared" si="367"/>
        <v>22.5</v>
      </c>
      <c r="Q3968" t="str">
        <f t="shared" si="368"/>
        <v>theater</v>
      </c>
      <c r="R3968"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5">
        <f t="shared" si="367"/>
        <v>41</v>
      </c>
      <c r="Q3969" t="str">
        <f t="shared" si="368"/>
        <v>theater</v>
      </c>
      <c r="R3969"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5">
        <f t="shared" si="367"/>
        <v>47.909090909090907</v>
      </c>
      <c r="Q3970" t="str">
        <f t="shared" si="368"/>
        <v>theater</v>
      </c>
      <c r="R3970"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5">
        <f t="shared" ref="P3971:P4034" si="373">E3971/L3971</f>
        <v>35.166666666666664</v>
      </c>
      <c r="Q3971" t="str">
        <f t="shared" ref="Q3971:Q4034" si="374">LEFT(N3971,FIND("/",N3971)-1)</f>
        <v>theater</v>
      </c>
      <c r="R3971" t="str">
        <f t="shared" ref="R3971:R4034" si="375">RIGHT(N3971,LEN(N3971)-SEARCH("/",N3971))</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5">
        <f t="shared" si="373"/>
        <v>5.5</v>
      </c>
      <c r="Q3972" t="str">
        <f t="shared" si="374"/>
        <v>theater</v>
      </c>
      <c r="R3972"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5">
        <f t="shared" si="373"/>
        <v>22.666666666666668</v>
      </c>
      <c r="Q3973" t="str">
        <f t="shared" si="374"/>
        <v>theater</v>
      </c>
      <c r="R3973"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5">
        <f t="shared" si="373"/>
        <v>26.375</v>
      </c>
      <c r="Q3974" t="str">
        <f t="shared" si="374"/>
        <v>theater</v>
      </c>
      <c r="R3974"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5">
        <f t="shared" si="373"/>
        <v>105.54054054054055</v>
      </c>
      <c r="Q3975" t="str">
        <f t="shared" si="374"/>
        <v>theater</v>
      </c>
      <c r="R3975"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5">
        <f t="shared" si="373"/>
        <v>29.09090909090909</v>
      </c>
      <c r="Q3976" t="str">
        <f t="shared" si="374"/>
        <v>theater</v>
      </c>
      <c r="R3976"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5" t="e">
        <f t="shared" si="373"/>
        <v>#DIV/0!</v>
      </c>
      <c r="Q3977" t="str">
        <f t="shared" si="374"/>
        <v>theater</v>
      </c>
      <c r="R397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5">
        <f t="shared" si="373"/>
        <v>62</v>
      </c>
      <c r="Q3978" t="str">
        <f t="shared" si="374"/>
        <v>theater</v>
      </c>
      <c r="R3978"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5">
        <f t="shared" si="373"/>
        <v>217.5</v>
      </c>
      <c r="Q3979" t="str">
        <f t="shared" si="374"/>
        <v>theater</v>
      </c>
      <c r="R3979"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5">
        <f t="shared" si="373"/>
        <v>26.75</v>
      </c>
      <c r="Q3980" t="str">
        <f t="shared" si="374"/>
        <v>theater</v>
      </c>
      <c r="R3980"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5">
        <f t="shared" si="373"/>
        <v>18.333333333333332</v>
      </c>
      <c r="Q3981" t="str">
        <f t="shared" si="374"/>
        <v>theater</v>
      </c>
      <c r="R3981"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5">
        <f t="shared" si="373"/>
        <v>64.285714285714292</v>
      </c>
      <c r="Q3982" t="str">
        <f t="shared" si="374"/>
        <v>theater</v>
      </c>
      <c r="R3982"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5">
        <f t="shared" si="373"/>
        <v>175</v>
      </c>
      <c r="Q3983" t="str">
        <f t="shared" si="374"/>
        <v>theater</v>
      </c>
      <c r="R3983"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5">
        <f t="shared" si="373"/>
        <v>34</v>
      </c>
      <c r="Q3984" t="str">
        <f t="shared" si="374"/>
        <v>theater</v>
      </c>
      <c r="R3984"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5">
        <f t="shared" si="373"/>
        <v>84.282608695652172</v>
      </c>
      <c r="Q3985" t="str">
        <f t="shared" si="374"/>
        <v>theater</v>
      </c>
      <c r="R3985"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5">
        <f t="shared" si="373"/>
        <v>9.5</v>
      </c>
      <c r="Q3986" t="str">
        <f t="shared" si="374"/>
        <v>theater</v>
      </c>
      <c r="R3986"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5">
        <f t="shared" si="373"/>
        <v>33.736842105263158</v>
      </c>
      <c r="Q3987" t="str">
        <f t="shared" si="374"/>
        <v>theater</v>
      </c>
      <c r="R398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5">
        <f t="shared" si="373"/>
        <v>37.53846153846154</v>
      </c>
      <c r="Q3988" t="str">
        <f t="shared" si="374"/>
        <v>theater</v>
      </c>
      <c r="R3988"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5">
        <f t="shared" si="373"/>
        <v>11.615384615384615</v>
      </c>
      <c r="Q3989" t="str">
        <f t="shared" si="374"/>
        <v>theater</v>
      </c>
      <c r="R3989"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5">
        <f t="shared" si="373"/>
        <v>8</v>
      </c>
      <c r="Q3990" t="str">
        <f t="shared" si="374"/>
        <v>theater</v>
      </c>
      <c r="R3990"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5" t="e">
        <f t="shared" si="373"/>
        <v>#DIV/0!</v>
      </c>
      <c r="Q3991" t="str">
        <f t="shared" si="374"/>
        <v>theater</v>
      </c>
      <c r="R3991"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5">
        <f t="shared" si="373"/>
        <v>23</v>
      </c>
      <c r="Q3992" t="str">
        <f t="shared" si="374"/>
        <v>theater</v>
      </c>
      <c r="R3992"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5">
        <f t="shared" si="373"/>
        <v>100</v>
      </c>
      <c r="Q3993" t="str">
        <f t="shared" si="374"/>
        <v>theater</v>
      </c>
      <c r="R3993"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5">
        <f t="shared" si="373"/>
        <v>60.111111111111114</v>
      </c>
      <c r="Q3994" t="str">
        <f t="shared" si="374"/>
        <v>theater</v>
      </c>
      <c r="R3994"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5">
        <f t="shared" si="373"/>
        <v>3</v>
      </c>
      <c r="Q3995" t="str">
        <f t="shared" si="374"/>
        <v>theater</v>
      </c>
      <c r="R3995"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5">
        <f t="shared" si="373"/>
        <v>5</v>
      </c>
      <c r="Q3996" t="str">
        <f t="shared" si="374"/>
        <v>theater</v>
      </c>
      <c r="R3996"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5">
        <f t="shared" si="373"/>
        <v>17.5</v>
      </c>
      <c r="Q3997" t="str">
        <f t="shared" si="374"/>
        <v>theater</v>
      </c>
      <c r="R399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5">
        <f t="shared" si="373"/>
        <v>29.235294117647058</v>
      </c>
      <c r="Q3998" t="str">
        <f t="shared" si="374"/>
        <v>theater</v>
      </c>
      <c r="R3998"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5" t="e">
        <f t="shared" si="373"/>
        <v>#DIV/0!</v>
      </c>
      <c r="Q3999" t="str">
        <f t="shared" si="374"/>
        <v>theater</v>
      </c>
      <c r="R3999"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5">
        <f t="shared" si="373"/>
        <v>59.583333333333336</v>
      </c>
      <c r="Q4000" t="str">
        <f t="shared" si="374"/>
        <v>theater</v>
      </c>
      <c r="R4000"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5">
        <f t="shared" si="373"/>
        <v>82.571428571428569</v>
      </c>
      <c r="Q4001" t="str">
        <f t="shared" si="374"/>
        <v>theater</v>
      </c>
      <c r="R4001"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5">
        <f t="shared" si="373"/>
        <v>10</v>
      </c>
      <c r="Q4002" t="str">
        <f t="shared" si="374"/>
        <v>theater</v>
      </c>
      <c r="R4002"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5">
        <f t="shared" si="373"/>
        <v>32.357142857142854</v>
      </c>
      <c r="Q4003" t="str">
        <f t="shared" si="374"/>
        <v>theater</v>
      </c>
      <c r="R4003"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5">
        <f t="shared" si="373"/>
        <v>5.75</v>
      </c>
      <c r="Q4004" t="str">
        <f t="shared" si="374"/>
        <v>theater</v>
      </c>
      <c r="R4004"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5">
        <f t="shared" si="373"/>
        <v>100.5</v>
      </c>
      <c r="Q4005" t="str">
        <f t="shared" si="374"/>
        <v>theater</v>
      </c>
      <c r="R4005"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5">
        <f t="shared" si="373"/>
        <v>1</v>
      </c>
      <c r="Q4006" t="str">
        <f t="shared" si="374"/>
        <v>theater</v>
      </c>
      <c r="R4006"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5">
        <f t="shared" si="373"/>
        <v>20</v>
      </c>
      <c r="Q4007" t="str">
        <f t="shared" si="374"/>
        <v>theater</v>
      </c>
      <c r="R400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5">
        <f t="shared" si="373"/>
        <v>2</v>
      </c>
      <c r="Q4008" t="str">
        <f t="shared" si="374"/>
        <v>theater</v>
      </c>
      <c r="R4008"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5">
        <f t="shared" si="373"/>
        <v>5</v>
      </c>
      <c r="Q4009" t="str">
        <f t="shared" si="374"/>
        <v>theater</v>
      </c>
      <c r="R4009"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5">
        <f t="shared" si="373"/>
        <v>15</v>
      </c>
      <c r="Q4010" t="str">
        <f t="shared" si="374"/>
        <v>theater</v>
      </c>
      <c r="R4010"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5">
        <f t="shared" si="373"/>
        <v>25</v>
      </c>
      <c r="Q4011" t="str">
        <f t="shared" si="374"/>
        <v>theater</v>
      </c>
      <c r="R4011"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5">
        <f t="shared" si="373"/>
        <v>45.842105263157897</v>
      </c>
      <c r="Q4012" t="str">
        <f t="shared" si="374"/>
        <v>theater</v>
      </c>
      <c r="R4012"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5">
        <f t="shared" si="373"/>
        <v>4.75</v>
      </c>
      <c r="Q4013" t="str">
        <f t="shared" si="374"/>
        <v>theater</v>
      </c>
      <c r="R4013"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5" t="e">
        <f t="shared" si="373"/>
        <v>#DIV/0!</v>
      </c>
      <c r="Q4014" t="str">
        <f t="shared" si="374"/>
        <v>theater</v>
      </c>
      <c r="R4014"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5">
        <f t="shared" si="373"/>
        <v>13</v>
      </c>
      <c r="Q4015" t="str">
        <f t="shared" si="374"/>
        <v>theater</v>
      </c>
      <c r="R4015"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5" t="e">
        <f t="shared" si="373"/>
        <v>#DIV/0!</v>
      </c>
      <c r="Q4016" t="str">
        <f t="shared" si="374"/>
        <v>theater</v>
      </c>
      <c r="R4016"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5">
        <f t="shared" si="373"/>
        <v>1</v>
      </c>
      <c r="Q4017" t="str">
        <f t="shared" si="374"/>
        <v>theater</v>
      </c>
      <c r="R401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5">
        <f t="shared" si="373"/>
        <v>10</v>
      </c>
      <c r="Q4018" t="str">
        <f t="shared" si="374"/>
        <v>theater</v>
      </c>
      <c r="R4018"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5">
        <f t="shared" si="373"/>
        <v>52.5</v>
      </c>
      <c r="Q4019" t="str">
        <f t="shared" si="374"/>
        <v>theater</v>
      </c>
      <c r="R4019"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5">
        <f t="shared" si="373"/>
        <v>32.5</v>
      </c>
      <c r="Q4020" t="str">
        <f t="shared" si="374"/>
        <v>theater</v>
      </c>
      <c r="R4020"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5">
        <f t="shared" si="373"/>
        <v>7.25</v>
      </c>
      <c r="Q4021" t="str">
        <f t="shared" si="374"/>
        <v>theater</v>
      </c>
      <c r="R4021"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5">
        <f t="shared" si="373"/>
        <v>33.333333333333336</v>
      </c>
      <c r="Q4022" t="str">
        <f t="shared" si="374"/>
        <v>theater</v>
      </c>
      <c r="R4022"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5">
        <f t="shared" si="373"/>
        <v>62.5</v>
      </c>
      <c r="Q4023" t="str">
        <f t="shared" si="374"/>
        <v>theater</v>
      </c>
      <c r="R4023"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5">
        <f t="shared" si="373"/>
        <v>63.558375634517766</v>
      </c>
      <c r="Q4024" t="str">
        <f t="shared" si="374"/>
        <v>theater</v>
      </c>
      <c r="R4024"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5" t="e">
        <f t="shared" si="373"/>
        <v>#DIV/0!</v>
      </c>
      <c r="Q4025" t="str">
        <f t="shared" si="374"/>
        <v>theater</v>
      </c>
      <c r="R4025"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5">
        <f t="shared" si="373"/>
        <v>10</v>
      </c>
      <c r="Q4026" t="str">
        <f t="shared" si="374"/>
        <v>theater</v>
      </c>
      <c r="R4026"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5">
        <f t="shared" si="373"/>
        <v>62.5</v>
      </c>
      <c r="Q4027" t="str">
        <f t="shared" si="374"/>
        <v>theater</v>
      </c>
      <c r="R402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5" t="e">
        <f t="shared" si="373"/>
        <v>#DIV/0!</v>
      </c>
      <c r="Q4028" t="str">
        <f t="shared" si="374"/>
        <v>theater</v>
      </c>
      <c r="R4028"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5">
        <f t="shared" si="373"/>
        <v>30.714285714285715</v>
      </c>
      <c r="Q4029" t="str">
        <f t="shared" si="374"/>
        <v>theater</v>
      </c>
      <c r="R4029"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5">
        <f t="shared" si="373"/>
        <v>51</v>
      </c>
      <c r="Q4030" t="str">
        <f t="shared" si="374"/>
        <v>theater</v>
      </c>
      <c r="R4030"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5" t="e">
        <f t="shared" si="373"/>
        <v>#DIV/0!</v>
      </c>
      <c r="Q4031" t="str">
        <f t="shared" si="374"/>
        <v>theater</v>
      </c>
      <c r="R4031"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5">
        <f t="shared" si="373"/>
        <v>66.666666666666671</v>
      </c>
      <c r="Q4032" t="str">
        <f t="shared" si="374"/>
        <v>theater</v>
      </c>
      <c r="R4032"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5" t="e">
        <f t="shared" si="373"/>
        <v>#DIV/0!</v>
      </c>
      <c r="Q4033" t="str">
        <f t="shared" si="374"/>
        <v>theater</v>
      </c>
      <c r="R4033"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5">
        <f t="shared" si="373"/>
        <v>59</v>
      </c>
      <c r="Q4034" t="str">
        <f t="shared" si="374"/>
        <v>theater</v>
      </c>
      <c r="R4034"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5">
        <f t="shared" ref="P4035:P4098" si="379">E4035/L4035</f>
        <v>65.340319148936175</v>
      </c>
      <c r="Q4035" t="str">
        <f t="shared" ref="Q4035:Q4098" si="380">LEFT(N4035,FIND("/",N4035)-1)</f>
        <v>theater</v>
      </c>
      <c r="R4035" t="str">
        <f t="shared" ref="R4035:R4098" si="381">RIGHT(N4035,LEN(N4035)-SEARCH("/",N4035))</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5">
        <f t="shared" si="379"/>
        <v>100</v>
      </c>
      <c r="Q4036" t="str">
        <f t="shared" si="380"/>
        <v>theater</v>
      </c>
      <c r="R4036"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5">
        <f t="shared" si="379"/>
        <v>147.4</v>
      </c>
      <c r="Q4037" t="str">
        <f t="shared" si="380"/>
        <v>theater</v>
      </c>
      <c r="R403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5">
        <f t="shared" si="379"/>
        <v>166.05882352941177</v>
      </c>
      <c r="Q4038" t="str">
        <f t="shared" si="380"/>
        <v>theater</v>
      </c>
      <c r="R4038"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5">
        <f t="shared" si="379"/>
        <v>40</v>
      </c>
      <c r="Q4039" t="str">
        <f t="shared" si="380"/>
        <v>theater</v>
      </c>
      <c r="R4039"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5">
        <f t="shared" si="379"/>
        <v>75.25</v>
      </c>
      <c r="Q4040" t="str">
        <f t="shared" si="380"/>
        <v>theater</v>
      </c>
      <c r="R4040"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5">
        <f t="shared" si="379"/>
        <v>60</v>
      </c>
      <c r="Q4041" t="str">
        <f t="shared" si="380"/>
        <v>theater</v>
      </c>
      <c r="R4041"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5">
        <f t="shared" si="379"/>
        <v>1250</v>
      </c>
      <c r="Q4042" t="str">
        <f t="shared" si="380"/>
        <v>theater</v>
      </c>
      <c r="R4042"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5">
        <f t="shared" si="379"/>
        <v>10.5</v>
      </c>
      <c r="Q4043" t="str">
        <f t="shared" si="380"/>
        <v>theater</v>
      </c>
      <c r="R4043"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5">
        <f t="shared" si="379"/>
        <v>7</v>
      </c>
      <c r="Q4044" t="str">
        <f t="shared" si="380"/>
        <v>theater</v>
      </c>
      <c r="R4044"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5" t="e">
        <f t="shared" si="379"/>
        <v>#DIV/0!</v>
      </c>
      <c r="Q4045" t="str">
        <f t="shared" si="380"/>
        <v>theater</v>
      </c>
      <c r="R4045"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5">
        <f t="shared" si="379"/>
        <v>56.25</v>
      </c>
      <c r="Q4046" t="str">
        <f t="shared" si="380"/>
        <v>theater</v>
      </c>
      <c r="R4046"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5">
        <f t="shared" si="379"/>
        <v>1</v>
      </c>
      <c r="Q4047" t="str">
        <f t="shared" si="380"/>
        <v>theater</v>
      </c>
      <c r="R404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5">
        <f t="shared" si="379"/>
        <v>38.333333333333336</v>
      </c>
      <c r="Q4048" t="str">
        <f t="shared" si="380"/>
        <v>theater</v>
      </c>
      <c r="R4048"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5">
        <f t="shared" si="379"/>
        <v>27.5</v>
      </c>
      <c r="Q4049" t="str">
        <f t="shared" si="380"/>
        <v>theater</v>
      </c>
      <c r="R4049"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5">
        <f t="shared" si="379"/>
        <v>32.978021978021978</v>
      </c>
      <c r="Q4050" t="str">
        <f t="shared" si="380"/>
        <v>theater</v>
      </c>
      <c r="R4050"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5">
        <f t="shared" si="379"/>
        <v>16</v>
      </c>
      <c r="Q4051" t="str">
        <f t="shared" si="380"/>
        <v>theater</v>
      </c>
      <c r="R4051"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5">
        <f t="shared" si="379"/>
        <v>1</v>
      </c>
      <c r="Q4052" t="str">
        <f t="shared" si="380"/>
        <v>theater</v>
      </c>
      <c r="R4052"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5" t="e">
        <f t="shared" si="379"/>
        <v>#DIV/0!</v>
      </c>
      <c r="Q4053" t="str">
        <f t="shared" si="380"/>
        <v>theater</v>
      </c>
      <c r="R4053"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5">
        <f t="shared" si="379"/>
        <v>86.615384615384613</v>
      </c>
      <c r="Q4054" t="str">
        <f t="shared" si="380"/>
        <v>theater</v>
      </c>
      <c r="R4054"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5">
        <f t="shared" si="379"/>
        <v>55</v>
      </c>
      <c r="Q4055" t="str">
        <f t="shared" si="380"/>
        <v>theater</v>
      </c>
      <c r="R4055"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5" t="e">
        <f t="shared" si="379"/>
        <v>#DIV/0!</v>
      </c>
      <c r="Q4056" t="str">
        <f t="shared" si="380"/>
        <v>theater</v>
      </c>
      <c r="R4056"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5">
        <f t="shared" si="379"/>
        <v>41.952380952380949</v>
      </c>
      <c r="Q4057" t="str">
        <f t="shared" si="380"/>
        <v>theater</v>
      </c>
      <c r="R405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5">
        <f t="shared" si="379"/>
        <v>88.333333333333329</v>
      </c>
      <c r="Q4058" t="str">
        <f t="shared" si="380"/>
        <v>theater</v>
      </c>
      <c r="R4058"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5">
        <f t="shared" si="379"/>
        <v>129.16666666666666</v>
      </c>
      <c r="Q4059" t="str">
        <f t="shared" si="380"/>
        <v>theater</v>
      </c>
      <c r="R4059"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5">
        <f t="shared" si="379"/>
        <v>23.75</v>
      </c>
      <c r="Q4060" t="str">
        <f t="shared" si="380"/>
        <v>theater</v>
      </c>
      <c r="R4060"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5">
        <f t="shared" si="379"/>
        <v>35.714285714285715</v>
      </c>
      <c r="Q4061" t="str">
        <f t="shared" si="380"/>
        <v>theater</v>
      </c>
      <c r="R4061"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5">
        <f t="shared" si="379"/>
        <v>57</v>
      </c>
      <c r="Q4062" t="str">
        <f t="shared" si="380"/>
        <v>theater</v>
      </c>
      <c r="R4062"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5" t="e">
        <f t="shared" si="379"/>
        <v>#DIV/0!</v>
      </c>
      <c r="Q4063" t="str">
        <f t="shared" si="380"/>
        <v>theater</v>
      </c>
      <c r="R4063"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5">
        <f t="shared" si="379"/>
        <v>163.33333333333334</v>
      </c>
      <c r="Q4064" t="str">
        <f t="shared" si="380"/>
        <v>theater</v>
      </c>
      <c r="R4064"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5">
        <f t="shared" si="379"/>
        <v>15</v>
      </c>
      <c r="Q4065" t="str">
        <f t="shared" si="380"/>
        <v>theater</v>
      </c>
      <c r="R4065"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5">
        <f t="shared" si="379"/>
        <v>64.166666666666671</v>
      </c>
      <c r="Q4066" t="str">
        <f t="shared" si="380"/>
        <v>theater</v>
      </c>
      <c r="R4066"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5">
        <f t="shared" si="379"/>
        <v>6.75</v>
      </c>
      <c r="Q4067" t="str">
        <f t="shared" si="380"/>
        <v>theater</v>
      </c>
      <c r="R406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5">
        <f t="shared" si="379"/>
        <v>25</v>
      </c>
      <c r="Q4068" t="str">
        <f t="shared" si="380"/>
        <v>theater</v>
      </c>
      <c r="R4068"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5">
        <f t="shared" si="379"/>
        <v>179.11764705882354</v>
      </c>
      <c r="Q4069" t="str">
        <f t="shared" si="380"/>
        <v>theater</v>
      </c>
      <c r="R4069"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5">
        <f t="shared" si="379"/>
        <v>34.950000000000003</v>
      </c>
      <c r="Q4070" t="str">
        <f t="shared" si="380"/>
        <v>theater</v>
      </c>
      <c r="R4070"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5">
        <f t="shared" si="379"/>
        <v>33.07692307692308</v>
      </c>
      <c r="Q4071" t="str">
        <f t="shared" si="380"/>
        <v>theater</v>
      </c>
      <c r="R4071"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5">
        <f t="shared" si="379"/>
        <v>27.5</v>
      </c>
      <c r="Q4072" t="str">
        <f t="shared" si="380"/>
        <v>theater</v>
      </c>
      <c r="R4072"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5" t="e">
        <f t="shared" si="379"/>
        <v>#DIV/0!</v>
      </c>
      <c r="Q4073" t="str">
        <f t="shared" si="380"/>
        <v>theater</v>
      </c>
      <c r="R4073"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5">
        <f t="shared" si="379"/>
        <v>2</v>
      </c>
      <c r="Q4074" t="str">
        <f t="shared" si="380"/>
        <v>theater</v>
      </c>
      <c r="R4074"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5">
        <f t="shared" si="379"/>
        <v>18.5</v>
      </c>
      <c r="Q4075" t="str">
        <f t="shared" si="380"/>
        <v>theater</v>
      </c>
      <c r="R4075"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5">
        <f t="shared" si="379"/>
        <v>35</v>
      </c>
      <c r="Q4076" t="str">
        <f t="shared" si="380"/>
        <v>theater</v>
      </c>
      <c r="R4076"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5">
        <f t="shared" si="379"/>
        <v>44.307692307692307</v>
      </c>
      <c r="Q4077" t="str">
        <f t="shared" si="380"/>
        <v>theater</v>
      </c>
      <c r="R407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5" t="e">
        <f t="shared" si="379"/>
        <v>#DIV/0!</v>
      </c>
      <c r="Q4078" t="str">
        <f t="shared" si="380"/>
        <v>theater</v>
      </c>
      <c r="R4078"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5">
        <f t="shared" si="379"/>
        <v>222.5</v>
      </c>
      <c r="Q4079" t="str">
        <f t="shared" si="380"/>
        <v>theater</v>
      </c>
      <c r="R4079"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5" t="e">
        <f t="shared" si="379"/>
        <v>#DIV/0!</v>
      </c>
      <c r="Q4080" t="str">
        <f t="shared" si="380"/>
        <v>theater</v>
      </c>
      <c r="R4080"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5">
        <f t="shared" si="379"/>
        <v>5</v>
      </c>
      <c r="Q4081" t="str">
        <f t="shared" si="380"/>
        <v>theater</v>
      </c>
      <c r="R4081"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5" t="e">
        <f t="shared" si="379"/>
        <v>#DIV/0!</v>
      </c>
      <c r="Q4082" t="str">
        <f t="shared" si="380"/>
        <v>theater</v>
      </c>
      <c r="R4082"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5">
        <f t="shared" si="379"/>
        <v>29.166666666666668</v>
      </c>
      <c r="Q4083" t="str">
        <f t="shared" si="380"/>
        <v>theater</v>
      </c>
      <c r="R4083"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5">
        <f t="shared" si="379"/>
        <v>1.5</v>
      </c>
      <c r="Q4084" t="str">
        <f t="shared" si="380"/>
        <v>theater</v>
      </c>
      <c r="R4084"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5">
        <f t="shared" si="379"/>
        <v>126.5</v>
      </c>
      <c r="Q4085" t="str">
        <f t="shared" si="380"/>
        <v>theater</v>
      </c>
      <c r="R4085"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5">
        <f t="shared" si="379"/>
        <v>10</v>
      </c>
      <c r="Q4086" t="str">
        <f t="shared" si="380"/>
        <v>theater</v>
      </c>
      <c r="R4086"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5">
        <f t="shared" si="379"/>
        <v>10</v>
      </c>
      <c r="Q4087" t="str">
        <f t="shared" si="380"/>
        <v>theater</v>
      </c>
      <c r="R408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5">
        <f t="shared" si="379"/>
        <v>9.4</v>
      </c>
      <c r="Q4088" t="str">
        <f t="shared" si="380"/>
        <v>theater</v>
      </c>
      <c r="R4088"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5" t="e">
        <f t="shared" si="379"/>
        <v>#DIV/0!</v>
      </c>
      <c r="Q4089" t="str">
        <f t="shared" si="380"/>
        <v>theater</v>
      </c>
      <c r="R4089"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5">
        <f t="shared" si="379"/>
        <v>72</v>
      </c>
      <c r="Q4090" t="str">
        <f t="shared" si="380"/>
        <v>theater</v>
      </c>
      <c r="R4090"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5">
        <f t="shared" si="379"/>
        <v>30</v>
      </c>
      <c r="Q4091" t="str">
        <f t="shared" si="380"/>
        <v>theater</v>
      </c>
      <c r="R4091"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5">
        <f t="shared" si="379"/>
        <v>10.666666666666666</v>
      </c>
      <c r="Q4092" t="str">
        <f t="shared" si="380"/>
        <v>theater</v>
      </c>
      <c r="R4092"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5">
        <f t="shared" si="379"/>
        <v>25.5</v>
      </c>
      <c r="Q4093" t="str">
        <f t="shared" si="380"/>
        <v>theater</v>
      </c>
      <c r="R4093"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5">
        <f t="shared" si="379"/>
        <v>20</v>
      </c>
      <c r="Q4094" t="str">
        <f t="shared" si="380"/>
        <v>theater</v>
      </c>
      <c r="R4094"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5">
        <f t="shared" si="379"/>
        <v>15</v>
      </c>
      <c r="Q4095" t="str">
        <f t="shared" si="380"/>
        <v>theater</v>
      </c>
      <c r="R4095"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5">
        <f t="shared" si="379"/>
        <v>91.25</v>
      </c>
      <c r="Q4096" t="str">
        <f t="shared" si="380"/>
        <v>theater</v>
      </c>
      <c r="R4096"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5">
        <f t="shared" si="379"/>
        <v>800</v>
      </c>
      <c r="Q4097" t="str">
        <f t="shared" si="380"/>
        <v>theater</v>
      </c>
      <c r="R409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5">
        <f t="shared" si="379"/>
        <v>80</v>
      </c>
      <c r="Q4098" t="str">
        <f t="shared" si="380"/>
        <v>theater</v>
      </c>
      <c r="R4098"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5" t="e">
        <f t="shared" ref="P4099:P4115" si="385">E4099/L4099</f>
        <v>#DIV/0!</v>
      </c>
      <c r="Q4099" t="str">
        <f t="shared" ref="Q4099:Q4115" si="386">LEFT(N4099,FIND("/",N4099)-1)</f>
        <v>theater</v>
      </c>
      <c r="R4099" t="str">
        <f t="shared" ref="R4099:R4115" si="387">RIGHT(N4099,LEN(N4099)-SEARCH("/",N4099))</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5" t="e">
        <f t="shared" si="385"/>
        <v>#DIV/0!</v>
      </c>
      <c r="Q4100" t="str">
        <f t="shared" si="386"/>
        <v>theater</v>
      </c>
      <c r="R4100"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5">
        <f t="shared" si="385"/>
        <v>50</v>
      </c>
      <c r="Q4101" t="str">
        <f t="shared" si="386"/>
        <v>theater</v>
      </c>
      <c r="R4101"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5" t="e">
        <f t="shared" si="385"/>
        <v>#DIV/0!</v>
      </c>
      <c r="Q4102" t="str">
        <f t="shared" si="386"/>
        <v>theater</v>
      </c>
      <c r="R4102"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5" t="e">
        <f t="shared" si="385"/>
        <v>#DIV/0!</v>
      </c>
      <c r="Q4103" t="str">
        <f t="shared" si="386"/>
        <v>theater</v>
      </c>
      <c r="R4103"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5">
        <f t="shared" si="385"/>
        <v>22.833333333333332</v>
      </c>
      <c r="Q4104" t="str">
        <f t="shared" si="386"/>
        <v>theater</v>
      </c>
      <c r="R4104"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5">
        <f t="shared" si="385"/>
        <v>16.666666666666668</v>
      </c>
      <c r="Q4105" t="str">
        <f t="shared" si="386"/>
        <v>theater</v>
      </c>
      <c r="R4105"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5">
        <f t="shared" si="385"/>
        <v>45.785714285714285</v>
      </c>
      <c r="Q4106" t="str">
        <f t="shared" si="386"/>
        <v>theater</v>
      </c>
      <c r="R4106"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5">
        <f t="shared" si="385"/>
        <v>383.33333333333331</v>
      </c>
      <c r="Q4107" t="str">
        <f t="shared" si="386"/>
        <v>theater</v>
      </c>
      <c r="R410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5">
        <f t="shared" si="385"/>
        <v>106.96969696969697</v>
      </c>
      <c r="Q4108" t="str">
        <f t="shared" si="386"/>
        <v>theater</v>
      </c>
      <c r="R4108"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5">
        <f t="shared" si="385"/>
        <v>10.25</v>
      </c>
      <c r="Q4109" t="str">
        <f t="shared" si="386"/>
        <v>theater</v>
      </c>
      <c r="R4109"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5">
        <f t="shared" si="385"/>
        <v>59</v>
      </c>
      <c r="Q4110" t="str">
        <f t="shared" si="386"/>
        <v>theater</v>
      </c>
      <c r="R4110"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5" t="e">
        <f t="shared" si="385"/>
        <v>#DIV/0!</v>
      </c>
      <c r="Q4111" t="str">
        <f t="shared" si="386"/>
        <v>theater</v>
      </c>
      <c r="R4111"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5">
        <f t="shared" si="385"/>
        <v>14.333333333333334</v>
      </c>
      <c r="Q4112" t="str">
        <f t="shared" si="386"/>
        <v>theater</v>
      </c>
      <c r="R4112"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5">
        <f t="shared" si="385"/>
        <v>15.666666666666666</v>
      </c>
      <c r="Q4113" t="str">
        <f t="shared" si="386"/>
        <v>theater</v>
      </c>
      <c r="R4113"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5">
        <f t="shared" si="385"/>
        <v>1</v>
      </c>
      <c r="Q4114" t="str">
        <f t="shared" si="386"/>
        <v>theater</v>
      </c>
      <c r="R4114"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5">
        <f t="shared" si="385"/>
        <v>1</v>
      </c>
      <c r="Q4115" t="str">
        <f t="shared" si="386"/>
        <v>theater</v>
      </c>
      <c r="R4115" t="str">
        <f t="shared" si="387"/>
        <v>plays</v>
      </c>
      <c r="S4115" s="11">
        <f t="shared" si="388"/>
        <v>42358.573182870372</v>
      </c>
      <c r="T4115" s="11">
        <f t="shared" si="389"/>
        <v>42377.273611111115</v>
      </c>
    </row>
  </sheetData>
  <autoFilter ref="A1:T4115" xr:uid="{696681B1-3DFC-4EA4-A3F3-50B682578851}"/>
  <conditionalFormatting sqref="F1:F1048576">
    <cfRule type="cellIs" dxfId="15" priority="2" operator="equal">
      <formula>"live"</formula>
    </cfRule>
    <cfRule type="cellIs" dxfId="14" priority="3" operator="equal">
      <formula>"failed"</formula>
    </cfRule>
    <cfRule type="cellIs" dxfId="13" priority="4" operator="equal">
      <formula>"canceled"</formula>
    </cfRule>
    <cfRule type="cellIs" dxfId="12" priority="5" operator="equal">
      <formula>"successful"</formula>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FA179-2B44-4076-98B2-43A36ACA4EFA}">
  <dimension ref="A1:F13"/>
  <sheetViews>
    <sheetView workbookViewId="0">
      <selection activeCell="H23" sqref="H23"/>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9" width="15.5546875" bestFit="1" customWidth="1"/>
    <col min="10" max="10" width="10.77734375" bestFit="1" customWidth="1"/>
    <col min="11" max="445" width="15.5546875" bestFit="1" customWidth="1"/>
    <col min="446" max="446" width="10.77734375" bestFit="1" customWidth="1"/>
    <col min="447" max="2548" width="15.5546875" bestFit="1" customWidth="1"/>
    <col min="2549" max="2549" width="10.77734375" bestFit="1" customWidth="1"/>
  </cols>
  <sheetData>
    <row r="1" spans="1:6" x14ac:dyDescent="0.3">
      <c r="A1" s="8" t="s">
        <v>8223</v>
      </c>
      <c r="B1" t="s">
        <v>8225</v>
      </c>
    </row>
    <row r="3" spans="1:6" x14ac:dyDescent="0.3">
      <c r="A3" s="8" t="s">
        <v>8323</v>
      </c>
      <c r="B3" s="8" t="s">
        <v>8311</v>
      </c>
    </row>
    <row r="4" spans="1:6" x14ac:dyDescent="0.3">
      <c r="A4" s="8" t="s">
        <v>8321</v>
      </c>
      <c r="B4" t="s">
        <v>8220</v>
      </c>
      <c r="C4" t="s">
        <v>8221</v>
      </c>
      <c r="D4" t="s">
        <v>8222</v>
      </c>
      <c r="E4" t="s">
        <v>8219</v>
      </c>
      <c r="F4" t="s">
        <v>8312</v>
      </c>
    </row>
    <row r="5" spans="1:6" x14ac:dyDescent="0.3">
      <c r="A5" s="9" t="s">
        <v>8313</v>
      </c>
      <c r="B5" s="10">
        <v>2</v>
      </c>
      <c r="C5" s="10">
        <v>30</v>
      </c>
      <c r="D5" s="10"/>
      <c r="E5" s="10">
        <v>21</v>
      </c>
      <c r="F5" s="10">
        <v>53</v>
      </c>
    </row>
    <row r="6" spans="1:6" x14ac:dyDescent="0.3">
      <c r="A6" s="9" t="s">
        <v>8314</v>
      </c>
      <c r="B6" s="10">
        <v>1</v>
      </c>
      <c r="C6" s="10">
        <v>8</v>
      </c>
      <c r="D6" s="10">
        <v>1</v>
      </c>
      <c r="E6" s="10"/>
      <c r="F6" s="10">
        <v>10</v>
      </c>
    </row>
    <row r="7" spans="1:6" x14ac:dyDescent="0.3">
      <c r="A7" s="9" t="s">
        <v>8315</v>
      </c>
      <c r="B7" s="10"/>
      <c r="C7" s="10">
        <v>17</v>
      </c>
      <c r="D7" s="10"/>
      <c r="E7" s="10">
        <v>16</v>
      </c>
      <c r="F7" s="10">
        <v>33</v>
      </c>
    </row>
    <row r="8" spans="1:6" x14ac:dyDescent="0.3">
      <c r="A8" s="9" t="s">
        <v>8316</v>
      </c>
      <c r="B8" s="10">
        <v>1</v>
      </c>
      <c r="C8" s="10">
        <v>7</v>
      </c>
      <c r="D8" s="10">
        <v>1</v>
      </c>
      <c r="E8" s="10">
        <v>25</v>
      </c>
      <c r="F8" s="10">
        <v>34</v>
      </c>
    </row>
    <row r="9" spans="1:6" x14ac:dyDescent="0.3">
      <c r="A9" s="9" t="s">
        <v>8317</v>
      </c>
      <c r="B9" s="10"/>
      <c r="C9" s="10">
        <v>27</v>
      </c>
      <c r="D9" s="10"/>
      <c r="E9" s="10">
        <v>18</v>
      </c>
      <c r="F9" s="10">
        <v>45</v>
      </c>
    </row>
    <row r="10" spans="1:6" x14ac:dyDescent="0.3">
      <c r="A10" s="9" t="s">
        <v>8318</v>
      </c>
      <c r="B10" s="10">
        <v>3</v>
      </c>
      <c r="C10" s="10">
        <v>8</v>
      </c>
      <c r="D10" s="10"/>
      <c r="E10" s="10">
        <v>6</v>
      </c>
      <c r="F10" s="10">
        <v>17</v>
      </c>
    </row>
    <row r="11" spans="1:6" x14ac:dyDescent="0.3">
      <c r="A11" s="9" t="s">
        <v>8319</v>
      </c>
      <c r="B11" s="10">
        <v>12</v>
      </c>
      <c r="C11" s="10">
        <v>19</v>
      </c>
      <c r="D11" s="10"/>
      <c r="E11" s="10">
        <v>22</v>
      </c>
      <c r="F11" s="10">
        <v>53</v>
      </c>
    </row>
    <row r="12" spans="1:6" x14ac:dyDescent="0.3">
      <c r="A12" s="9" t="s">
        <v>8320</v>
      </c>
      <c r="B12" s="10">
        <v>6</v>
      </c>
      <c r="C12" s="10">
        <v>89</v>
      </c>
      <c r="D12" s="10">
        <v>6</v>
      </c>
      <c r="E12" s="10">
        <v>258</v>
      </c>
      <c r="F12" s="10">
        <v>359</v>
      </c>
    </row>
    <row r="13" spans="1:6" x14ac:dyDescent="0.3">
      <c r="A13" s="9" t="s">
        <v>8312</v>
      </c>
      <c r="B13" s="10">
        <v>25</v>
      </c>
      <c r="C13" s="10">
        <v>205</v>
      </c>
      <c r="D13" s="10">
        <v>8</v>
      </c>
      <c r="E13" s="10">
        <v>366</v>
      </c>
      <c r="F13" s="10">
        <v>604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450F9-C514-4BE4-B2C5-E228F937F6C0}">
  <dimension ref="A1:F46"/>
  <sheetViews>
    <sheetView zoomScale="75" zoomScaleNormal="75" workbookViewId="0">
      <selection activeCell="B4" sqref="B4"/>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8" t="s">
        <v>8223</v>
      </c>
      <c r="B1" t="s">
        <v>8310</v>
      </c>
    </row>
    <row r="3" spans="1:6" x14ac:dyDescent="0.3">
      <c r="A3" s="8" t="s">
        <v>8322</v>
      </c>
      <c r="B3" s="8" t="s">
        <v>8311</v>
      </c>
    </row>
    <row r="4" spans="1:6" x14ac:dyDescent="0.3">
      <c r="A4" s="8" t="s">
        <v>8321</v>
      </c>
      <c r="B4" t="s">
        <v>8220</v>
      </c>
      <c r="C4" t="s">
        <v>8221</v>
      </c>
      <c r="D4" t="s">
        <v>8222</v>
      </c>
      <c r="E4" t="s">
        <v>8219</v>
      </c>
      <c r="F4" t="s">
        <v>8312</v>
      </c>
    </row>
    <row r="5" spans="1:6" x14ac:dyDescent="0.3">
      <c r="A5" s="9" t="s">
        <v>8324</v>
      </c>
      <c r="B5" s="10"/>
      <c r="C5" s="10">
        <v>100</v>
      </c>
      <c r="D5" s="10"/>
      <c r="E5" s="10"/>
      <c r="F5" s="10">
        <v>100</v>
      </c>
    </row>
    <row r="6" spans="1:6" x14ac:dyDescent="0.3">
      <c r="A6" s="9" t="s">
        <v>8325</v>
      </c>
      <c r="B6" s="10">
        <v>20</v>
      </c>
      <c r="C6" s="10"/>
      <c r="D6" s="10"/>
      <c r="E6" s="10"/>
      <c r="F6" s="10">
        <v>20</v>
      </c>
    </row>
    <row r="7" spans="1:6" x14ac:dyDescent="0.3">
      <c r="A7" s="9" t="s">
        <v>8326</v>
      </c>
      <c r="B7" s="10">
        <v>24</v>
      </c>
      <c r="C7" s="10"/>
      <c r="D7" s="10"/>
      <c r="E7" s="10"/>
      <c r="F7" s="10">
        <v>24</v>
      </c>
    </row>
    <row r="8" spans="1:6" x14ac:dyDescent="0.3">
      <c r="A8" s="9" t="s">
        <v>8327</v>
      </c>
      <c r="B8" s="10"/>
      <c r="C8" s="10">
        <v>40</v>
      </c>
      <c r="D8" s="10"/>
      <c r="E8" s="10"/>
      <c r="F8" s="10">
        <v>40</v>
      </c>
    </row>
    <row r="9" spans="1:6" x14ac:dyDescent="0.3">
      <c r="A9" s="9" t="s">
        <v>8328</v>
      </c>
      <c r="B9" s="10"/>
      <c r="C9" s="10"/>
      <c r="D9" s="10"/>
      <c r="E9" s="10">
        <v>40</v>
      </c>
      <c r="F9" s="10">
        <v>40</v>
      </c>
    </row>
    <row r="10" spans="1:6" x14ac:dyDescent="0.3">
      <c r="A10" s="9" t="s">
        <v>8329</v>
      </c>
      <c r="B10" s="10"/>
      <c r="C10" s="10"/>
      <c r="D10" s="10"/>
      <c r="E10" s="10">
        <v>180</v>
      </c>
      <c r="F10" s="10">
        <v>180</v>
      </c>
    </row>
    <row r="11" spans="1:6" x14ac:dyDescent="0.3">
      <c r="A11" s="9" t="s">
        <v>8330</v>
      </c>
      <c r="B11" s="10"/>
      <c r="C11" s="10">
        <v>80</v>
      </c>
      <c r="D11" s="10"/>
      <c r="E11" s="10"/>
      <c r="F11" s="10">
        <v>80</v>
      </c>
    </row>
    <row r="12" spans="1:6" x14ac:dyDescent="0.3">
      <c r="A12" s="9" t="s">
        <v>8331</v>
      </c>
      <c r="B12" s="10"/>
      <c r="C12" s="10"/>
      <c r="D12" s="10"/>
      <c r="E12" s="10">
        <v>40</v>
      </c>
      <c r="F12" s="10">
        <v>40</v>
      </c>
    </row>
    <row r="13" spans="1:6" x14ac:dyDescent="0.3">
      <c r="A13" s="9" t="s">
        <v>8332</v>
      </c>
      <c r="B13" s="10"/>
      <c r="C13" s="10">
        <v>40</v>
      </c>
      <c r="D13" s="10">
        <v>20</v>
      </c>
      <c r="E13" s="10"/>
      <c r="F13" s="10">
        <v>60</v>
      </c>
    </row>
    <row r="14" spans="1:6" x14ac:dyDescent="0.3">
      <c r="A14" s="9" t="s">
        <v>8333</v>
      </c>
      <c r="B14" s="10"/>
      <c r="C14" s="10">
        <v>40</v>
      </c>
      <c r="D14" s="10"/>
      <c r="E14" s="10"/>
      <c r="F14" s="10">
        <v>40</v>
      </c>
    </row>
    <row r="15" spans="1:6" x14ac:dyDescent="0.3">
      <c r="A15" s="9" t="s">
        <v>8334</v>
      </c>
      <c r="B15" s="10">
        <v>20</v>
      </c>
      <c r="C15" s="10">
        <v>120</v>
      </c>
      <c r="D15" s="10"/>
      <c r="E15" s="10"/>
      <c r="F15" s="10">
        <v>140</v>
      </c>
    </row>
    <row r="16" spans="1:6" x14ac:dyDescent="0.3">
      <c r="A16" s="9" t="s">
        <v>8335</v>
      </c>
      <c r="B16" s="10"/>
      <c r="C16" s="10">
        <v>20</v>
      </c>
      <c r="D16" s="10"/>
      <c r="E16" s="10"/>
      <c r="F16" s="10">
        <v>20</v>
      </c>
    </row>
    <row r="17" spans="1:6" x14ac:dyDescent="0.3">
      <c r="A17" s="9" t="s">
        <v>8336</v>
      </c>
      <c r="B17" s="10"/>
      <c r="C17" s="10"/>
      <c r="D17" s="10"/>
      <c r="E17" s="10">
        <v>140</v>
      </c>
      <c r="F17" s="10">
        <v>140</v>
      </c>
    </row>
    <row r="18" spans="1:6" x14ac:dyDescent="0.3">
      <c r="A18" s="9" t="s">
        <v>8337</v>
      </c>
      <c r="B18" s="10"/>
      <c r="C18" s="10">
        <v>20</v>
      </c>
      <c r="D18" s="10"/>
      <c r="E18" s="10">
        <v>140</v>
      </c>
      <c r="F18" s="10">
        <v>160</v>
      </c>
    </row>
    <row r="19" spans="1:6" x14ac:dyDescent="0.3">
      <c r="A19" s="9" t="s">
        <v>8338</v>
      </c>
      <c r="B19" s="10"/>
      <c r="C19" s="10">
        <v>60</v>
      </c>
      <c r="D19" s="10"/>
      <c r="E19" s="10"/>
      <c r="F19" s="10">
        <v>60</v>
      </c>
    </row>
    <row r="20" spans="1:6" x14ac:dyDescent="0.3">
      <c r="A20" s="9" t="s">
        <v>8339</v>
      </c>
      <c r="B20" s="10"/>
      <c r="C20" s="10">
        <v>11</v>
      </c>
      <c r="D20" s="10"/>
      <c r="E20" s="10">
        <v>9</v>
      </c>
      <c r="F20" s="10">
        <v>20</v>
      </c>
    </row>
    <row r="21" spans="1:6" x14ac:dyDescent="0.3">
      <c r="A21" s="9" t="s">
        <v>8340</v>
      </c>
      <c r="B21" s="10"/>
      <c r="C21" s="10"/>
      <c r="D21" s="10"/>
      <c r="E21" s="10">
        <v>20</v>
      </c>
      <c r="F21" s="10">
        <v>20</v>
      </c>
    </row>
    <row r="22" spans="1:6" x14ac:dyDescent="0.3">
      <c r="A22" s="9" t="s">
        <v>8341</v>
      </c>
      <c r="B22" s="10"/>
      <c r="C22" s="10">
        <v>40</v>
      </c>
      <c r="D22" s="10"/>
      <c r="E22" s="10"/>
      <c r="F22" s="10">
        <v>40</v>
      </c>
    </row>
    <row r="23" spans="1:6" x14ac:dyDescent="0.3">
      <c r="A23" s="9" t="s">
        <v>8342</v>
      </c>
      <c r="B23" s="10">
        <v>20</v>
      </c>
      <c r="C23" s="10">
        <v>60</v>
      </c>
      <c r="D23" s="10"/>
      <c r="E23" s="10">
        <v>60</v>
      </c>
      <c r="F23" s="10">
        <v>140</v>
      </c>
    </row>
    <row r="24" spans="1:6" x14ac:dyDescent="0.3">
      <c r="A24" s="9" t="s">
        <v>8343</v>
      </c>
      <c r="B24" s="10"/>
      <c r="C24" s="10">
        <v>20</v>
      </c>
      <c r="D24" s="10"/>
      <c r="E24" s="10"/>
      <c r="F24" s="10">
        <v>20</v>
      </c>
    </row>
    <row r="25" spans="1:6" x14ac:dyDescent="0.3">
      <c r="A25" s="9" t="s">
        <v>8344</v>
      </c>
      <c r="B25" s="10"/>
      <c r="C25" s="10"/>
      <c r="D25" s="10"/>
      <c r="E25" s="10">
        <v>60</v>
      </c>
      <c r="F25" s="10">
        <v>60</v>
      </c>
    </row>
    <row r="26" spans="1:6" x14ac:dyDescent="0.3">
      <c r="A26" s="9" t="s">
        <v>8345</v>
      </c>
      <c r="B26" s="10"/>
      <c r="C26" s="10">
        <v>20</v>
      </c>
      <c r="D26" s="10"/>
      <c r="E26" s="10"/>
      <c r="F26" s="10">
        <v>20</v>
      </c>
    </row>
    <row r="27" spans="1:6" x14ac:dyDescent="0.3">
      <c r="A27" s="9" t="s">
        <v>8346</v>
      </c>
      <c r="B27" s="10"/>
      <c r="C27" s="10">
        <v>57</v>
      </c>
      <c r="D27" s="10"/>
      <c r="E27" s="10">
        <v>103</v>
      </c>
      <c r="F27" s="10">
        <v>160</v>
      </c>
    </row>
    <row r="28" spans="1:6" x14ac:dyDescent="0.3">
      <c r="A28" s="9" t="s">
        <v>8347</v>
      </c>
      <c r="B28" s="10"/>
      <c r="C28" s="10">
        <v>20</v>
      </c>
      <c r="D28" s="10"/>
      <c r="E28" s="10"/>
      <c r="F28" s="10">
        <v>20</v>
      </c>
    </row>
    <row r="29" spans="1:6" x14ac:dyDescent="0.3">
      <c r="A29" s="9" t="s">
        <v>8348</v>
      </c>
      <c r="B29" s="10"/>
      <c r="C29" s="10">
        <v>353</v>
      </c>
      <c r="D29" s="10">
        <v>19</v>
      </c>
      <c r="E29" s="10">
        <v>694</v>
      </c>
      <c r="F29" s="10">
        <v>1066</v>
      </c>
    </row>
    <row r="30" spans="1:6" x14ac:dyDescent="0.3">
      <c r="A30" s="9" t="s">
        <v>8349</v>
      </c>
      <c r="B30" s="10"/>
      <c r="C30" s="10"/>
      <c r="D30" s="10"/>
      <c r="E30" s="10">
        <v>40</v>
      </c>
      <c r="F30" s="10">
        <v>40</v>
      </c>
    </row>
    <row r="31" spans="1:6" x14ac:dyDescent="0.3">
      <c r="A31" s="9" t="s">
        <v>8350</v>
      </c>
      <c r="B31" s="10"/>
      <c r="C31" s="10"/>
      <c r="D31" s="10"/>
      <c r="E31" s="10">
        <v>20</v>
      </c>
      <c r="F31" s="10">
        <v>20</v>
      </c>
    </row>
    <row r="32" spans="1:6" x14ac:dyDescent="0.3">
      <c r="A32" s="9" t="s">
        <v>8351</v>
      </c>
      <c r="B32" s="10"/>
      <c r="C32" s="10">
        <v>20</v>
      </c>
      <c r="D32" s="10"/>
      <c r="E32" s="10"/>
      <c r="F32" s="10">
        <v>20</v>
      </c>
    </row>
    <row r="33" spans="1:6" x14ac:dyDescent="0.3">
      <c r="A33" s="9" t="s">
        <v>8352</v>
      </c>
      <c r="B33" s="10"/>
      <c r="C33" s="10"/>
      <c r="D33" s="10"/>
      <c r="E33" s="10">
        <v>260</v>
      </c>
      <c r="F33" s="10">
        <v>260</v>
      </c>
    </row>
    <row r="34" spans="1:6" x14ac:dyDescent="0.3">
      <c r="A34" s="9" t="s">
        <v>8353</v>
      </c>
      <c r="B34" s="10">
        <v>40</v>
      </c>
      <c r="C34" s="10"/>
      <c r="D34" s="10"/>
      <c r="E34" s="10"/>
      <c r="F34" s="10">
        <v>40</v>
      </c>
    </row>
    <row r="35" spans="1:6" x14ac:dyDescent="0.3">
      <c r="A35" s="9" t="s">
        <v>8354</v>
      </c>
      <c r="B35" s="10"/>
      <c r="C35" s="10"/>
      <c r="D35" s="10"/>
      <c r="E35" s="10">
        <v>60</v>
      </c>
      <c r="F35" s="10">
        <v>60</v>
      </c>
    </row>
    <row r="36" spans="1:6" x14ac:dyDescent="0.3">
      <c r="A36" s="9" t="s">
        <v>8355</v>
      </c>
      <c r="B36" s="10"/>
      <c r="C36" s="10"/>
      <c r="D36" s="10">
        <v>6</v>
      </c>
      <c r="E36" s="10">
        <v>34</v>
      </c>
      <c r="F36" s="10">
        <v>40</v>
      </c>
    </row>
    <row r="37" spans="1:6" x14ac:dyDescent="0.3">
      <c r="A37" s="9" t="s">
        <v>8356</v>
      </c>
      <c r="B37" s="10">
        <v>18</v>
      </c>
      <c r="C37" s="10">
        <v>2</v>
      </c>
      <c r="D37" s="10"/>
      <c r="E37" s="10">
        <v>40</v>
      </c>
      <c r="F37" s="10">
        <v>60</v>
      </c>
    </row>
    <row r="38" spans="1:6" x14ac:dyDescent="0.3">
      <c r="A38" s="9" t="s">
        <v>8357</v>
      </c>
      <c r="B38" s="10">
        <v>17</v>
      </c>
      <c r="C38" s="10">
        <v>80</v>
      </c>
      <c r="D38" s="10">
        <v>5</v>
      </c>
      <c r="E38" s="10">
        <v>85</v>
      </c>
      <c r="F38" s="10">
        <v>187</v>
      </c>
    </row>
    <row r="39" spans="1:6" x14ac:dyDescent="0.3">
      <c r="A39" s="9" t="s">
        <v>8358</v>
      </c>
      <c r="B39" s="10"/>
      <c r="C39" s="10"/>
      <c r="D39" s="10"/>
      <c r="E39" s="10">
        <v>80</v>
      </c>
      <c r="F39" s="10">
        <v>80</v>
      </c>
    </row>
    <row r="40" spans="1:6" x14ac:dyDescent="0.3">
      <c r="A40" s="9" t="s">
        <v>8359</v>
      </c>
      <c r="B40" s="10"/>
      <c r="C40" s="10"/>
      <c r="D40" s="10"/>
      <c r="E40" s="10">
        <v>60</v>
      </c>
      <c r="F40" s="10">
        <v>60</v>
      </c>
    </row>
    <row r="41" spans="1:6" x14ac:dyDescent="0.3">
      <c r="A41" s="9" t="s">
        <v>8360</v>
      </c>
      <c r="B41" s="10">
        <v>10</v>
      </c>
      <c r="C41" s="10">
        <v>47</v>
      </c>
      <c r="D41" s="10"/>
      <c r="E41" s="10"/>
      <c r="F41" s="10">
        <v>57</v>
      </c>
    </row>
    <row r="42" spans="1:6" x14ac:dyDescent="0.3">
      <c r="A42" s="9" t="s">
        <v>8361</v>
      </c>
      <c r="B42" s="10"/>
      <c r="C42" s="10">
        <v>100</v>
      </c>
      <c r="D42" s="10"/>
      <c r="E42" s="10"/>
      <c r="F42" s="10">
        <v>100</v>
      </c>
    </row>
    <row r="43" spans="1:6" x14ac:dyDescent="0.3">
      <c r="A43" s="9" t="s">
        <v>8362</v>
      </c>
      <c r="B43" s="10">
        <v>60</v>
      </c>
      <c r="C43" s="10">
        <v>120</v>
      </c>
      <c r="D43" s="10"/>
      <c r="E43" s="10">
        <v>20</v>
      </c>
      <c r="F43" s="10">
        <v>200</v>
      </c>
    </row>
    <row r="44" spans="1:6" x14ac:dyDescent="0.3">
      <c r="A44" s="9" t="s">
        <v>8363</v>
      </c>
      <c r="B44" s="10">
        <v>100</v>
      </c>
      <c r="C44" s="10">
        <v>60</v>
      </c>
      <c r="D44" s="10"/>
      <c r="E44" s="10"/>
      <c r="F44" s="10">
        <v>160</v>
      </c>
    </row>
    <row r="45" spans="1:6" x14ac:dyDescent="0.3">
      <c r="A45" s="9" t="s">
        <v>8364</v>
      </c>
      <c r="B45" s="10">
        <v>20</v>
      </c>
      <c r="C45" s="10"/>
      <c r="D45" s="10"/>
      <c r="E45" s="10"/>
      <c r="F45" s="10">
        <v>20</v>
      </c>
    </row>
    <row r="46" spans="1:6" x14ac:dyDescent="0.3">
      <c r="A46" s="9" t="s">
        <v>8312</v>
      </c>
      <c r="B46" s="10">
        <v>349</v>
      </c>
      <c r="C46" s="10">
        <v>1530</v>
      </c>
      <c r="D46" s="10">
        <v>50</v>
      </c>
      <c r="E46" s="10">
        <v>2185</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54B5F-3BD4-434D-8160-6B982B2A7AA5}">
  <dimension ref="A1:F18"/>
  <sheetViews>
    <sheetView workbookViewId="0">
      <selection activeCell="A4" sqref="A4"/>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8" t="s">
        <v>8308</v>
      </c>
      <c r="B1" t="s">
        <v>8310</v>
      </c>
    </row>
    <row r="2" spans="1:6" x14ac:dyDescent="0.3">
      <c r="A2" s="8" t="s">
        <v>8379</v>
      </c>
      <c r="B2" t="s">
        <v>8310</v>
      </c>
    </row>
    <row r="4" spans="1:6" x14ac:dyDescent="0.3">
      <c r="A4" s="8" t="s">
        <v>8322</v>
      </c>
      <c r="B4" s="8" t="s">
        <v>8311</v>
      </c>
    </row>
    <row r="5" spans="1:6" x14ac:dyDescent="0.3">
      <c r="A5" s="8" t="s">
        <v>8321</v>
      </c>
      <c r="B5" t="s">
        <v>8220</v>
      </c>
      <c r="C5" t="s">
        <v>8221</v>
      </c>
      <c r="D5" t="s">
        <v>8222</v>
      </c>
      <c r="E5" t="s">
        <v>8219</v>
      </c>
      <c r="F5" t="s">
        <v>8312</v>
      </c>
    </row>
    <row r="6" spans="1:6" x14ac:dyDescent="0.3">
      <c r="A6" s="12" t="s">
        <v>8373</v>
      </c>
      <c r="B6" s="10">
        <v>34</v>
      </c>
      <c r="C6" s="10">
        <v>149</v>
      </c>
      <c r="D6" s="10">
        <v>2</v>
      </c>
      <c r="E6" s="10">
        <v>182</v>
      </c>
      <c r="F6" s="10">
        <v>367</v>
      </c>
    </row>
    <row r="7" spans="1:6" x14ac:dyDescent="0.3">
      <c r="A7" s="12" t="s">
        <v>8374</v>
      </c>
      <c r="B7" s="10">
        <v>27</v>
      </c>
      <c r="C7" s="10">
        <v>106</v>
      </c>
      <c r="D7" s="10">
        <v>18</v>
      </c>
      <c r="E7" s="10">
        <v>202</v>
      </c>
      <c r="F7" s="10">
        <v>353</v>
      </c>
    </row>
    <row r="8" spans="1:6" x14ac:dyDescent="0.3">
      <c r="A8" s="12" t="s">
        <v>8375</v>
      </c>
      <c r="B8" s="10">
        <v>28</v>
      </c>
      <c r="C8" s="10">
        <v>108</v>
      </c>
      <c r="D8" s="10">
        <v>30</v>
      </c>
      <c r="E8" s="10">
        <v>180</v>
      </c>
      <c r="F8" s="10">
        <v>346</v>
      </c>
    </row>
    <row r="9" spans="1:6" x14ac:dyDescent="0.3">
      <c r="A9" s="12" t="s">
        <v>8376</v>
      </c>
      <c r="B9" s="10">
        <v>27</v>
      </c>
      <c r="C9" s="10">
        <v>102</v>
      </c>
      <c r="D9" s="10"/>
      <c r="E9" s="10">
        <v>192</v>
      </c>
      <c r="F9" s="10">
        <v>321</v>
      </c>
    </row>
    <row r="10" spans="1:6" x14ac:dyDescent="0.3">
      <c r="A10" s="12" t="s">
        <v>8367</v>
      </c>
      <c r="B10" s="10">
        <v>26</v>
      </c>
      <c r="C10" s="10">
        <v>126</v>
      </c>
      <c r="D10" s="10"/>
      <c r="E10" s="10">
        <v>234</v>
      </c>
      <c r="F10" s="10">
        <v>386</v>
      </c>
    </row>
    <row r="11" spans="1:6" x14ac:dyDescent="0.3">
      <c r="A11" s="12" t="s">
        <v>8377</v>
      </c>
      <c r="B11" s="10">
        <v>27</v>
      </c>
      <c r="C11" s="10">
        <v>147</v>
      </c>
      <c r="D11" s="10"/>
      <c r="E11" s="10">
        <v>211</v>
      </c>
      <c r="F11" s="10">
        <v>385</v>
      </c>
    </row>
    <row r="12" spans="1:6" x14ac:dyDescent="0.3">
      <c r="A12" s="12" t="s">
        <v>8368</v>
      </c>
      <c r="B12" s="10">
        <v>43</v>
      </c>
      <c r="C12" s="10">
        <v>150</v>
      </c>
      <c r="D12" s="10"/>
      <c r="E12" s="10">
        <v>194</v>
      </c>
      <c r="F12" s="10">
        <v>387</v>
      </c>
    </row>
    <row r="13" spans="1:6" x14ac:dyDescent="0.3">
      <c r="A13" s="12" t="s">
        <v>8369</v>
      </c>
      <c r="B13" s="10">
        <v>33</v>
      </c>
      <c r="C13" s="10">
        <v>134</v>
      </c>
      <c r="D13" s="10"/>
      <c r="E13" s="10">
        <v>166</v>
      </c>
      <c r="F13" s="10">
        <v>333</v>
      </c>
    </row>
    <row r="14" spans="1:6" x14ac:dyDescent="0.3">
      <c r="A14" s="12" t="s">
        <v>8370</v>
      </c>
      <c r="B14" s="10">
        <v>24</v>
      </c>
      <c r="C14" s="10">
        <v>127</v>
      </c>
      <c r="D14" s="10"/>
      <c r="E14" s="10">
        <v>147</v>
      </c>
      <c r="F14" s="10">
        <v>298</v>
      </c>
    </row>
    <row r="15" spans="1:6" x14ac:dyDescent="0.3">
      <c r="A15" s="12" t="s">
        <v>8371</v>
      </c>
      <c r="B15" s="10">
        <v>20</v>
      </c>
      <c r="C15" s="10">
        <v>149</v>
      </c>
      <c r="D15" s="10"/>
      <c r="E15" s="10">
        <v>183</v>
      </c>
      <c r="F15" s="10">
        <v>352</v>
      </c>
    </row>
    <row r="16" spans="1:6" x14ac:dyDescent="0.3">
      <c r="A16" s="12" t="s">
        <v>8372</v>
      </c>
      <c r="B16" s="10">
        <v>37</v>
      </c>
      <c r="C16" s="10">
        <v>114</v>
      </c>
      <c r="D16" s="10"/>
      <c r="E16" s="10">
        <v>183</v>
      </c>
      <c r="F16" s="10">
        <v>334</v>
      </c>
    </row>
    <row r="17" spans="1:6" x14ac:dyDescent="0.3">
      <c r="A17" s="12" t="s">
        <v>8378</v>
      </c>
      <c r="B17" s="10">
        <v>23</v>
      </c>
      <c r="C17" s="10">
        <v>118</v>
      </c>
      <c r="D17" s="10"/>
      <c r="E17" s="10">
        <v>111</v>
      </c>
      <c r="F17" s="10">
        <v>252</v>
      </c>
    </row>
    <row r="18" spans="1:6" x14ac:dyDescent="0.3">
      <c r="A18" s="12" t="s">
        <v>8312</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66E84-C18B-41BF-B9BF-F36242F58A51}">
  <dimension ref="A1:H13"/>
  <sheetViews>
    <sheetView workbookViewId="0">
      <selection activeCell="F40" sqref="F40"/>
    </sheetView>
  </sheetViews>
  <sheetFormatPr defaultRowHeight="14.4" x14ac:dyDescent="0.3"/>
  <cols>
    <col min="1" max="1" width="30.6640625" customWidth="1"/>
    <col min="2" max="2" width="19.77734375" customWidth="1"/>
    <col min="3" max="3" width="20.21875" customWidth="1"/>
    <col min="4" max="4" width="19.88671875" customWidth="1"/>
    <col min="5" max="5" width="17.6640625" customWidth="1"/>
    <col min="6" max="6" width="25.33203125" customWidth="1"/>
    <col min="7" max="7" width="19.88671875" customWidth="1"/>
    <col min="8" max="8" width="22.5546875" customWidth="1"/>
  </cols>
  <sheetData>
    <row r="1" spans="1:8" x14ac:dyDescent="0.3">
      <c r="A1" s="1" t="s">
        <v>8380</v>
      </c>
      <c r="B1" s="1" t="s">
        <v>8381</v>
      </c>
      <c r="C1" s="1" t="s">
        <v>8382</v>
      </c>
      <c r="D1" s="1" t="s">
        <v>8383</v>
      </c>
      <c r="E1" s="1" t="s">
        <v>8384</v>
      </c>
      <c r="F1" s="1" t="s">
        <v>8385</v>
      </c>
      <c r="G1" s="1" t="s">
        <v>8386</v>
      </c>
      <c r="H1" s="1" t="s">
        <v>8387</v>
      </c>
    </row>
    <row r="2" spans="1:8" x14ac:dyDescent="0.3">
      <c r="A2" t="s">
        <v>8388</v>
      </c>
      <c r="B2">
        <f>COUNTIFS(Data!$D:$D,"&lt;1000",Data!$F:$F,"successful")</f>
        <v>322</v>
      </c>
      <c r="C2">
        <f>COUNTIFS(Data!$D:$D,"&lt;1000",Data!$F:$F,"failed")</f>
        <v>113</v>
      </c>
      <c r="D2">
        <f>COUNTIFS(Data!$D:$D,"&lt;1000",Data!$F:$F,"canceled")</f>
        <v>18</v>
      </c>
      <c r="E2">
        <f>B2+C2+D2</f>
        <v>453</v>
      </c>
      <c r="F2" s="13">
        <f>B2/E2</f>
        <v>0.71081677704194257</v>
      </c>
      <c r="G2" s="14">
        <f>C2/E2</f>
        <v>0.24944812362030905</v>
      </c>
      <c r="H2" s="14">
        <f>D2/E2</f>
        <v>3.9735099337748346E-2</v>
      </c>
    </row>
    <row r="3" spans="1:8" x14ac:dyDescent="0.3">
      <c r="A3" t="s">
        <v>8389</v>
      </c>
      <c r="B3">
        <f>COUNTIFS(Data!$D:$D,"&gt;=1000",Data!$D:$D,"&lt;=4999",Data!$F:$F,"successful")</f>
        <v>932</v>
      </c>
      <c r="C3">
        <f>COUNTIFS(Data!$D:$D,"&gt;=1000",Data!$D:$D,"&lt;=4999",Data!$F:$F,"failed")</f>
        <v>420</v>
      </c>
      <c r="D3">
        <f>COUNTIFS(Data!$D:$D,"&gt;=1000",Data!$D:$D,"&lt;=4999",Data!$F:$F,"canceled")</f>
        <v>60</v>
      </c>
      <c r="E3">
        <f t="shared" ref="E3:E13" si="0">B3+C3+D3</f>
        <v>1412</v>
      </c>
      <c r="F3" s="13">
        <f t="shared" ref="F3:F13" si="1">B3/E3</f>
        <v>0.66005665722379603</v>
      </c>
      <c r="G3" s="14">
        <f t="shared" ref="G3:G13" si="2">C3/E3</f>
        <v>0.29745042492917845</v>
      </c>
      <c r="H3" s="14">
        <f t="shared" ref="H3:H13" si="3">D3/E3</f>
        <v>4.2492917847025496E-2</v>
      </c>
    </row>
    <row r="4" spans="1:8" x14ac:dyDescent="0.3">
      <c r="A4" t="s">
        <v>8390</v>
      </c>
      <c r="B4">
        <f>COUNTIFS(Data!$D:$D,"&gt;=5000",Data!$D:$D,"&lt;=9999",Data!$F:$F,"successful")</f>
        <v>381</v>
      </c>
      <c r="C4">
        <f>COUNTIFS(Data!$D:$D,"&gt;=5000",Data!$D:$D,"&lt;=9999",Data!$F:$F,"failed")</f>
        <v>283</v>
      </c>
      <c r="D4">
        <f>COUNTIFS(Data!$D:$D,"&gt;=5000",Data!$D:$D,"&lt;=9999",Data!$F:$F,"canceled")</f>
        <v>52</v>
      </c>
      <c r="E4">
        <f t="shared" si="0"/>
        <v>716</v>
      </c>
      <c r="F4" s="13">
        <f t="shared" si="1"/>
        <v>0.53212290502793291</v>
      </c>
      <c r="G4" s="14">
        <f t="shared" si="2"/>
        <v>0.39525139664804471</v>
      </c>
      <c r="H4" s="14">
        <f t="shared" si="3"/>
        <v>7.2625698324022353E-2</v>
      </c>
    </row>
    <row r="5" spans="1:8" x14ac:dyDescent="0.3">
      <c r="A5" t="s">
        <v>8391</v>
      </c>
      <c r="B5">
        <f>COUNTIFS(Data!$D:$D,"&gt;=10000",Data!$D:$D,"&lt;=14999",Data!$F:$F,"successful")</f>
        <v>168</v>
      </c>
      <c r="C5">
        <f>COUNTIFS(Data!$D:$D,"&gt;=10000",Data!$D:$D,"&lt;=14999",Data!$F:$F,"failed")</f>
        <v>144</v>
      </c>
      <c r="D5">
        <f>COUNTIFS(Data!$D:$D,"&gt;=10000",Data!$D:$D,"&lt;=14999",Data!$F:$F,"canceled")</f>
        <v>40</v>
      </c>
      <c r="E5">
        <f t="shared" si="0"/>
        <v>352</v>
      </c>
      <c r="F5" s="13">
        <f t="shared" si="1"/>
        <v>0.47727272727272729</v>
      </c>
      <c r="G5" s="14">
        <f t="shared" si="2"/>
        <v>0.40909090909090912</v>
      </c>
      <c r="H5" s="14">
        <f t="shared" si="3"/>
        <v>0.11363636363636363</v>
      </c>
    </row>
    <row r="6" spans="1:8" x14ac:dyDescent="0.3">
      <c r="A6" t="s">
        <v>8392</v>
      </c>
      <c r="B6">
        <f>COUNTIFS(Data!$D:$D,"&gt;=15000",Data!$D:$D,"&lt;=19999",Data!$F:$F,"successful")</f>
        <v>94</v>
      </c>
      <c r="C6">
        <f>COUNTIFS(Data!$D:$D,"&gt;=15000",Data!$D:$D,"&lt;=19999",Data!$F:$F,"failed")</f>
        <v>90</v>
      </c>
      <c r="D6">
        <f>COUNTIFS(Data!$D:$D,"&gt;=15000",Data!$D:$D,"&lt;=19999",Data!$F:$F,"canceled")</f>
        <v>17</v>
      </c>
      <c r="E6">
        <f t="shared" si="0"/>
        <v>201</v>
      </c>
      <c r="F6" s="13">
        <f t="shared" si="1"/>
        <v>0.46766169154228854</v>
      </c>
      <c r="G6" s="14">
        <f t="shared" si="2"/>
        <v>0.44776119402985076</v>
      </c>
      <c r="H6" s="14">
        <f t="shared" si="3"/>
        <v>8.45771144278607E-2</v>
      </c>
    </row>
    <row r="7" spans="1:8" x14ac:dyDescent="0.3">
      <c r="A7" t="s">
        <v>8393</v>
      </c>
      <c r="B7">
        <f>COUNTIFS(Data!$D:$D,"&gt;=20000",Data!$D:$D,"&lt;=24999",Data!$F:$F,"successful")</f>
        <v>62</v>
      </c>
      <c r="C7">
        <f>COUNTIFS(Data!$D:$D,"&gt;=20000",Data!$D:$D,"&lt;=24999",Data!$F:$F,"failed")</f>
        <v>72</v>
      </c>
      <c r="D7">
        <f>COUNTIFS(Data!$D:$D,"&gt;=20000",Data!$D:$D,"&lt;=24999",Data!$F:$F,"canceled")</f>
        <v>14</v>
      </c>
      <c r="E7">
        <f t="shared" si="0"/>
        <v>148</v>
      </c>
      <c r="F7" s="13">
        <f t="shared" si="1"/>
        <v>0.41891891891891891</v>
      </c>
      <c r="G7" s="14">
        <f t="shared" si="2"/>
        <v>0.48648648648648651</v>
      </c>
      <c r="H7" s="14">
        <f t="shared" si="3"/>
        <v>9.45945945945946E-2</v>
      </c>
    </row>
    <row r="8" spans="1:8" x14ac:dyDescent="0.3">
      <c r="A8" t="s">
        <v>8394</v>
      </c>
      <c r="B8">
        <f>COUNTIFS(Data!$D:$D,"&gt;=25000",Data!$D:$D,"&lt;=29999",Data!$F:$F,"successful")</f>
        <v>55</v>
      </c>
      <c r="C8">
        <f>COUNTIFS(Data!$D:$D,"&gt;=25000",Data!$D:$D,"&lt;=29999",Data!$F:$F,"failed")</f>
        <v>64</v>
      </c>
      <c r="D8">
        <f>COUNTIFS(Data!$D:$D,"&gt;=25000",Data!$D:$D,"&lt;=29999",Data!$F:$F,"canceled")</f>
        <v>18</v>
      </c>
      <c r="E8">
        <f t="shared" si="0"/>
        <v>137</v>
      </c>
      <c r="F8" s="13">
        <f t="shared" si="1"/>
        <v>0.40145985401459855</v>
      </c>
      <c r="G8" s="14">
        <f t="shared" si="2"/>
        <v>0.46715328467153283</v>
      </c>
      <c r="H8" s="14">
        <f t="shared" si="3"/>
        <v>0.13138686131386862</v>
      </c>
    </row>
    <row r="9" spans="1:8" x14ac:dyDescent="0.3">
      <c r="A9" t="s">
        <v>8395</v>
      </c>
      <c r="B9">
        <f>COUNTIFS(Data!$D:$D,"&gt;=30000",Data!$D:$D,"&lt;=34999",Data!$F:$F,"successful")</f>
        <v>32</v>
      </c>
      <c r="C9">
        <f>COUNTIFS(Data!$D:$D,"&gt;=30000",Data!$D:$D,"&lt;=34999",Data!$F:$F,"failed")</f>
        <v>37</v>
      </c>
      <c r="D9">
        <f>COUNTIFS(Data!$D:$D,"&gt;=30000",Data!$D:$D,"&lt;=34999",Data!$F:$F,"canceled")</f>
        <v>13</v>
      </c>
      <c r="E9">
        <f t="shared" si="0"/>
        <v>82</v>
      </c>
      <c r="F9" s="13">
        <f t="shared" si="1"/>
        <v>0.3902439024390244</v>
      </c>
      <c r="G9" s="14">
        <f t="shared" si="2"/>
        <v>0.45121951219512196</v>
      </c>
      <c r="H9" s="14">
        <f t="shared" si="3"/>
        <v>0.15853658536585366</v>
      </c>
    </row>
    <row r="10" spans="1:8" x14ac:dyDescent="0.3">
      <c r="A10" t="s">
        <v>8396</v>
      </c>
      <c r="B10">
        <f>COUNTIFS(Data!$D:$D,"&gt;=35000",Data!$D:$D,"&lt;=39999",Data!$F:$F,"successful")</f>
        <v>26</v>
      </c>
      <c r="C10">
        <f>COUNTIFS(Data!$D:$D,"&gt;=35000",Data!$D:$D,"&lt;=39999",Data!$F:$F,"failed")</f>
        <v>22</v>
      </c>
      <c r="D10">
        <f>COUNTIFS(Data!$D:$D,"&gt;=35000",Data!$D:$D,"&lt;=39999",Data!$F:$F,"canceled")</f>
        <v>7</v>
      </c>
      <c r="E10">
        <f t="shared" si="0"/>
        <v>55</v>
      </c>
      <c r="F10" s="13">
        <f t="shared" si="1"/>
        <v>0.47272727272727272</v>
      </c>
      <c r="G10" s="14">
        <f t="shared" si="2"/>
        <v>0.4</v>
      </c>
      <c r="H10" s="14">
        <f t="shared" si="3"/>
        <v>0.12727272727272726</v>
      </c>
    </row>
    <row r="11" spans="1:8" x14ac:dyDescent="0.3">
      <c r="A11" t="s">
        <v>8397</v>
      </c>
      <c r="B11">
        <f>COUNTIFS(Data!$D:$D,"&gt;=40000",Data!$D:$D,"&lt;=44999",Data!$F:$F,"successful")</f>
        <v>21</v>
      </c>
      <c r="C11">
        <f>COUNTIFS(Data!$D:$D,"&gt;=40000",Data!$D:$D,"&lt;=44999",Data!$F:$F,"failed")</f>
        <v>16</v>
      </c>
      <c r="D11">
        <f>COUNTIFS(Data!$D:$D,"&gt;=40000",Data!$D:$D,"&lt;=44999",Data!$F:$F,"canceled")</f>
        <v>6</v>
      </c>
      <c r="E11">
        <f t="shared" si="0"/>
        <v>43</v>
      </c>
      <c r="F11" s="13">
        <f t="shared" si="1"/>
        <v>0.48837209302325579</v>
      </c>
      <c r="G11" s="14">
        <f t="shared" si="2"/>
        <v>0.37209302325581395</v>
      </c>
      <c r="H11" s="14">
        <f t="shared" si="3"/>
        <v>0.13953488372093023</v>
      </c>
    </row>
    <row r="12" spans="1:8" x14ac:dyDescent="0.3">
      <c r="A12" t="s">
        <v>8398</v>
      </c>
      <c r="B12">
        <f>COUNTIFS(Data!$D:$D,"&gt;=45000",Data!$D:$D,"&lt;=49999",Data!$F:$F,"successful")</f>
        <v>6</v>
      </c>
      <c r="C12">
        <f>COUNTIFS(Data!$D:$D,"&gt;=45000",Data!$D:$D,"&lt;=49999",Data!$F:$F,"failed")</f>
        <v>11</v>
      </c>
      <c r="D12">
        <f>COUNTIFS(Data!$D:$D,"&gt;=45000",Data!$D:$D,"&lt;=49999",Data!$F:$F,"canceled")</f>
        <v>4</v>
      </c>
      <c r="E12">
        <f t="shared" si="0"/>
        <v>21</v>
      </c>
      <c r="F12" s="13">
        <f t="shared" si="1"/>
        <v>0.2857142857142857</v>
      </c>
      <c r="G12" s="14">
        <f t="shared" si="2"/>
        <v>0.52380952380952384</v>
      </c>
      <c r="H12" s="14">
        <f t="shared" si="3"/>
        <v>0.19047619047619047</v>
      </c>
    </row>
    <row r="13" spans="1:8" x14ac:dyDescent="0.3">
      <c r="A13" t="s">
        <v>8399</v>
      </c>
      <c r="B13">
        <f>COUNTIFS(Data!$D:$D,"&gt;=50000",Data!$F:$F,"successful")</f>
        <v>86</v>
      </c>
      <c r="C13">
        <f>COUNTIFS(Data!$D:$D,"&gt;=50000",Data!$F:$F,"failed")</f>
        <v>258</v>
      </c>
      <c r="D13">
        <f>COUNTIFS(Data!$D:$D,"&gt;=50000",Data!$F:$F,"canceled")</f>
        <v>100</v>
      </c>
      <c r="E13">
        <f t="shared" si="0"/>
        <v>444</v>
      </c>
      <c r="F13" s="13">
        <f t="shared" si="1"/>
        <v>0.19369369369369369</v>
      </c>
      <c r="G13" s="14">
        <f t="shared" si="2"/>
        <v>0.58108108108108103</v>
      </c>
      <c r="H13" s="14">
        <f t="shared" si="3"/>
        <v>0.22522522522522523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2511-63FC-4030-B84B-2753E52B8E6C}">
  <dimension ref="A1:L3716"/>
  <sheetViews>
    <sheetView tabSelected="1" topLeftCell="B1" workbookViewId="0">
      <selection activeCell="J11" sqref="J11"/>
    </sheetView>
  </sheetViews>
  <sheetFormatPr defaultRowHeight="14.4" x14ac:dyDescent="0.3"/>
  <cols>
    <col min="1" max="1" width="15.88671875" customWidth="1"/>
    <col min="2" max="2" width="15.6640625" customWidth="1"/>
    <col min="3" max="3" width="15.77734375" customWidth="1"/>
    <col min="4" max="4" width="16" customWidth="1"/>
    <col min="6" max="6" width="22.109375" customWidth="1"/>
    <col min="9" max="9" width="21" customWidth="1"/>
    <col min="12" max="12" width="68.21875" customWidth="1"/>
  </cols>
  <sheetData>
    <row r="1" spans="1:12" x14ac:dyDescent="0.3">
      <c r="A1" s="1" t="s">
        <v>8218</v>
      </c>
      <c r="B1" s="1" t="s">
        <v>8262</v>
      </c>
      <c r="C1" s="1" t="s">
        <v>8218</v>
      </c>
      <c r="D1" s="1" t="s">
        <v>8262</v>
      </c>
      <c r="F1" s="1" t="s">
        <v>8400</v>
      </c>
      <c r="I1" s="1" t="s">
        <v>8407</v>
      </c>
      <c r="L1" t="s">
        <v>8408</v>
      </c>
    </row>
    <row r="2" spans="1:12" x14ac:dyDescent="0.3">
      <c r="A2" t="s">
        <v>8219</v>
      </c>
      <c r="B2">
        <v>182</v>
      </c>
      <c r="C2" t="s">
        <v>8221</v>
      </c>
      <c r="D2">
        <v>0</v>
      </c>
      <c r="F2" t="s">
        <v>8401</v>
      </c>
      <c r="G2">
        <f>AVERAGE(B:B)</f>
        <v>121.64602960969044</v>
      </c>
      <c r="I2" t="s">
        <v>8401</v>
      </c>
      <c r="J2">
        <f>AVERAGE(D:D)</f>
        <v>17.709803921568628</v>
      </c>
    </row>
    <row r="3" spans="1:12" x14ac:dyDescent="0.3">
      <c r="A3" t="s">
        <v>8219</v>
      </c>
      <c r="B3">
        <v>79</v>
      </c>
      <c r="C3" t="s">
        <v>8221</v>
      </c>
      <c r="D3">
        <v>1</v>
      </c>
      <c r="F3" t="s">
        <v>8402</v>
      </c>
      <c r="G3">
        <f>MEDIAN(B:B)</f>
        <v>28</v>
      </c>
      <c r="I3" t="s">
        <v>8402</v>
      </c>
      <c r="J3">
        <f>-MEDIAN(D:D)</f>
        <v>-4</v>
      </c>
      <c r="L3" t="s">
        <v>8409</v>
      </c>
    </row>
    <row r="4" spans="1:12" x14ac:dyDescent="0.3">
      <c r="A4" t="s">
        <v>8219</v>
      </c>
      <c r="B4">
        <v>35</v>
      </c>
      <c r="C4" t="s">
        <v>8221</v>
      </c>
      <c r="D4">
        <v>10</v>
      </c>
      <c r="F4" t="s">
        <v>8403</v>
      </c>
      <c r="G4">
        <f>-MIN(B:B)</f>
        <v>0</v>
      </c>
      <c r="I4" t="s">
        <v>8403</v>
      </c>
      <c r="J4">
        <f>MIN(D:D)</f>
        <v>0</v>
      </c>
    </row>
    <row r="5" spans="1:12" x14ac:dyDescent="0.3">
      <c r="A5" t="s">
        <v>8219</v>
      </c>
      <c r="B5">
        <v>150</v>
      </c>
      <c r="C5" t="s">
        <v>8221</v>
      </c>
      <c r="D5">
        <v>0</v>
      </c>
      <c r="F5" t="s">
        <v>8404</v>
      </c>
      <c r="G5">
        <f>MAX(B:B)</f>
        <v>26457</v>
      </c>
      <c r="I5" t="s">
        <v>8404</v>
      </c>
      <c r="J5">
        <f>MAX(D:D)</f>
        <v>1293</v>
      </c>
    </row>
    <row r="6" spans="1:12" x14ac:dyDescent="0.3">
      <c r="A6" t="s">
        <v>8219</v>
      </c>
      <c r="B6">
        <v>284</v>
      </c>
      <c r="C6" t="s">
        <v>8221</v>
      </c>
      <c r="D6">
        <v>7</v>
      </c>
      <c r="F6" t="s">
        <v>8405</v>
      </c>
      <c r="G6">
        <f>-_xlfn.VAR.P(B:B)</f>
        <v>-428380.15922717005</v>
      </c>
      <c r="I6" t="s">
        <v>8405</v>
      </c>
      <c r="J6">
        <f>_xlfn.VAR.P(D:D)</f>
        <v>3773.2216685890044</v>
      </c>
    </row>
    <row r="7" spans="1:12" x14ac:dyDescent="0.3">
      <c r="A7" t="s">
        <v>8219</v>
      </c>
      <c r="B7">
        <v>47</v>
      </c>
      <c r="C7" t="s">
        <v>8221</v>
      </c>
      <c r="D7">
        <v>0</v>
      </c>
      <c r="F7" t="s">
        <v>8406</v>
      </c>
      <c r="G7">
        <f>-_xlfn.STDEV.P(B:B)</f>
        <v>-654.5075700304543</v>
      </c>
      <c r="I7" t="s">
        <v>8406</v>
      </c>
      <c r="J7">
        <f>_xlfn.STDEV.P(D:D)</f>
        <v>61.426555076684906</v>
      </c>
    </row>
    <row r="8" spans="1:12" x14ac:dyDescent="0.3">
      <c r="A8" t="s">
        <v>8219</v>
      </c>
      <c r="B8">
        <v>58</v>
      </c>
      <c r="C8" t="s">
        <v>8221</v>
      </c>
      <c r="D8">
        <v>1</v>
      </c>
    </row>
    <row r="9" spans="1:12" x14ac:dyDescent="0.3">
      <c r="A9" t="s">
        <v>8219</v>
      </c>
      <c r="B9">
        <v>57</v>
      </c>
      <c r="C9" t="s">
        <v>8221</v>
      </c>
      <c r="D9">
        <v>2</v>
      </c>
    </row>
    <row r="10" spans="1:12" x14ac:dyDescent="0.3">
      <c r="A10" t="s">
        <v>8219</v>
      </c>
      <c r="B10">
        <v>12</v>
      </c>
      <c r="C10" t="s">
        <v>8221</v>
      </c>
      <c r="D10">
        <v>3</v>
      </c>
    </row>
    <row r="11" spans="1:12" x14ac:dyDescent="0.3">
      <c r="A11" t="s">
        <v>8219</v>
      </c>
      <c r="B11">
        <v>20</v>
      </c>
      <c r="C11" t="s">
        <v>8221</v>
      </c>
      <c r="D11">
        <v>10</v>
      </c>
    </row>
    <row r="12" spans="1:12" x14ac:dyDescent="0.3">
      <c r="A12" t="s">
        <v>8219</v>
      </c>
      <c r="B12">
        <v>19</v>
      </c>
      <c r="C12" t="s">
        <v>8221</v>
      </c>
      <c r="D12">
        <v>10</v>
      </c>
    </row>
    <row r="13" spans="1:12" x14ac:dyDescent="0.3">
      <c r="A13" t="s">
        <v>8219</v>
      </c>
      <c r="B13">
        <v>75</v>
      </c>
      <c r="C13" t="s">
        <v>8221</v>
      </c>
      <c r="D13">
        <v>1</v>
      </c>
    </row>
    <row r="14" spans="1:12" x14ac:dyDescent="0.3">
      <c r="A14" t="s">
        <v>8219</v>
      </c>
      <c r="B14">
        <v>827</v>
      </c>
      <c r="C14" t="s">
        <v>8221</v>
      </c>
      <c r="D14">
        <v>0</v>
      </c>
    </row>
    <row r="15" spans="1:12" x14ac:dyDescent="0.3">
      <c r="A15" t="s">
        <v>8219</v>
      </c>
      <c r="B15">
        <v>51</v>
      </c>
      <c r="C15" t="s">
        <v>8221</v>
      </c>
      <c r="D15">
        <v>0</v>
      </c>
    </row>
    <row r="16" spans="1:12" x14ac:dyDescent="0.3">
      <c r="A16" t="s">
        <v>8219</v>
      </c>
      <c r="B16">
        <v>41</v>
      </c>
      <c r="C16" t="s">
        <v>8221</v>
      </c>
      <c r="D16">
        <v>0</v>
      </c>
    </row>
    <row r="17" spans="1:4" x14ac:dyDescent="0.3">
      <c r="A17" t="s">
        <v>8219</v>
      </c>
      <c r="B17">
        <v>98</v>
      </c>
      <c r="C17" t="s">
        <v>8221</v>
      </c>
      <c r="D17">
        <v>26</v>
      </c>
    </row>
    <row r="18" spans="1:4" x14ac:dyDescent="0.3">
      <c r="A18" t="s">
        <v>8219</v>
      </c>
      <c r="B18">
        <v>70</v>
      </c>
      <c r="C18" t="s">
        <v>8221</v>
      </c>
      <c r="D18">
        <v>0</v>
      </c>
    </row>
    <row r="19" spans="1:4" x14ac:dyDescent="0.3">
      <c r="A19" t="s">
        <v>8219</v>
      </c>
      <c r="B19">
        <v>36</v>
      </c>
      <c r="C19" t="s">
        <v>8221</v>
      </c>
      <c r="D19">
        <v>7</v>
      </c>
    </row>
    <row r="20" spans="1:4" x14ac:dyDescent="0.3">
      <c r="A20" t="s">
        <v>8219</v>
      </c>
      <c r="B20">
        <v>342</v>
      </c>
      <c r="C20" t="s">
        <v>8221</v>
      </c>
      <c r="D20">
        <v>0</v>
      </c>
    </row>
    <row r="21" spans="1:4" x14ac:dyDescent="0.3">
      <c r="A21" t="s">
        <v>8219</v>
      </c>
      <c r="B21">
        <v>22</v>
      </c>
      <c r="C21" t="s">
        <v>8221</v>
      </c>
      <c r="D21">
        <v>2</v>
      </c>
    </row>
    <row r="22" spans="1:4" x14ac:dyDescent="0.3">
      <c r="A22" t="s">
        <v>8219</v>
      </c>
      <c r="B22">
        <v>25</v>
      </c>
      <c r="C22" t="s">
        <v>8221</v>
      </c>
      <c r="D22">
        <v>13</v>
      </c>
    </row>
    <row r="23" spans="1:4" x14ac:dyDescent="0.3">
      <c r="A23" t="s">
        <v>8219</v>
      </c>
      <c r="B23">
        <v>101</v>
      </c>
      <c r="C23" t="s">
        <v>8221</v>
      </c>
      <c r="D23">
        <v>4</v>
      </c>
    </row>
    <row r="24" spans="1:4" x14ac:dyDescent="0.3">
      <c r="A24" t="s">
        <v>8219</v>
      </c>
      <c r="B24">
        <v>8</v>
      </c>
      <c r="C24" t="s">
        <v>8221</v>
      </c>
      <c r="D24">
        <v>0</v>
      </c>
    </row>
    <row r="25" spans="1:4" x14ac:dyDescent="0.3">
      <c r="A25" t="s">
        <v>8219</v>
      </c>
      <c r="B25">
        <v>23</v>
      </c>
      <c r="C25" t="s">
        <v>8221</v>
      </c>
      <c r="D25">
        <v>12</v>
      </c>
    </row>
    <row r="26" spans="1:4" x14ac:dyDescent="0.3">
      <c r="A26" t="s">
        <v>8219</v>
      </c>
      <c r="B26">
        <v>574</v>
      </c>
      <c r="C26" t="s">
        <v>8221</v>
      </c>
      <c r="D26">
        <v>2</v>
      </c>
    </row>
    <row r="27" spans="1:4" x14ac:dyDescent="0.3">
      <c r="A27" t="s">
        <v>8219</v>
      </c>
      <c r="B27">
        <v>14</v>
      </c>
      <c r="C27" t="s">
        <v>8221</v>
      </c>
      <c r="D27">
        <v>10</v>
      </c>
    </row>
    <row r="28" spans="1:4" x14ac:dyDescent="0.3">
      <c r="A28" t="s">
        <v>8219</v>
      </c>
      <c r="B28">
        <v>19</v>
      </c>
      <c r="C28" t="s">
        <v>8221</v>
      </c>
      <c r="D28">
        <v>0</v>
      </c>
    </row>
    <row r="29" spans="1:4" x14ac:dyDescent="0.3">
      <c r="A29" t="s">
        <v>8219</v>
      </c>
      <c r="B29">
        <v>150</v>
      </c>
      <c r="C29" t="s">
        <v>8221</v>
      </c>
      <c r="D29">
        <v>5</v>
      </c>
    </row>
    <row r="30" spans="1:4" x14ac:dyDescent="0.3">
      <c r="A30" t="s">
        <v>8219</v>
      </c>
      <c r="B30">
        <v>71</v>
      </c>
      <c r="C30" t="s">
        <v>8221</v>
      </c>
      <c r="D30">
        <v>0</v>
      </c>
    </row>
    <row r="31" spans="1:4" x14ac:dyDescent="0.3">
      <c r="A31" t="s">
        <v>8219</v>
      </c>
      <c r="B31">
        <v>117</v>
      </c>
      <c r="C31" t="s">
        <v>8221</v>
      </c>
      <c r="D31">
        <v>5</v>
      </c>
    </row>
    <row r="32" spans="1:4" x14ac:dyDescent="0.3">
      <c r="A32" t="s">
        <v>8219</v>
      </c>
      <c r="B32">
        <v>53</v>
      </c>
      <c r="C32" t="s">
        <v>8221</v>
      </c>
      <c r="D32">
        <v>1</v>
      </c>
    </row>
    <row r="33" spans="1:4" x14ac:dyDescent="0.3">
      <c r="A33" t="s">
        <v>8219</v>
      </c>
      <c r="B33">
        <v>1</v>
      </c>
      <c r="C33" t="s">
        <v>8221</v>
      </c>
      <c r="D33">
        <v>3</v>
      </c>
    </row>
    <row r="34" spans="1:4" x14ac:dyDescent="0.3">
      <c r="A34" t="s">
        <v>8219</v>
      </c>
      <c r="B34">
        <v>89</v>
      </c>
      <c r="C34" t="s">
        <v>8221</v>
      </c>
      <c r="D34">
        <v>3</v>
      </c>
    </row>
    <row r="35" spans="1:4" x14ac:dyDescent="0.3">
      <c r="A35" t="s">
        <v>8219</v>
      </c>
      <c r="B35">
        <v>64</v>
      </c>
      <c r="C35" t="s">
        <v>8221</v>
      </c>
      <c r="D35">
        <v>0</v>
      </c>
    </row>
    <row r="36" spans="1:4" x14ac:dyDescent="0.3">
      <c r="A36" t="s">
        <v>8219</v>
      </c>
      <c r="B36">
        <v>68</v>
      </c>
      <c r="C36" t="s">
        <v>8221</v>
      </c>
      <c r="D36">
        <v>3</v>
      </c>
    </row>
    <row r="37" spans="1:4" x14ac:dyDescent="0.3">
      <c r="A37" t="s">
        <v>8219</v>
      </c>
      <c r="B37">
        <v>28</v>
      </c>
      <c r="C37" t="s">
        <v>8221</v>
      </c>
      <c r="D37">
        <v>0</v>
      </c>
    </row>
    <row r="38" spans="1:4" x14ac:dyDescent="0.3">
      <c r="A38" t="s">
        <v>8219</v>
      </c>
      <c r="B38">
        <v>44</v>
      </c>
      <c r="C38" t="s">
        <v>8221</v>
      </c>
      <c r="D38">
        <v>19</v>
      </c>
    </row>
    <row r="39" spans="1:4" x14ac:dyDescent="0.3">
      <c r="A39" t="s">
        <v>8219</v>
      </c>
      <c r="B39">
        <v>253</v>
      </c>
      <c r="C39" t="s">
        <v>8221</v>
      </c>
      <c r="D39">
        <v>8</v>
      </c>
    </row>
    <row r="40" spans="1:4" x14ac:dyDescent="0.3">
      <c r="A40" t="s">
        <v>8219</v>
      </c>
      <c r="B40">
        <v>66</v>
      </c>
      <c r="C40" t="s">
        <v>8221</v>
      </c>
      <c r="D40">
        <v>6</v>
      </c>
    </row>
    <row r="41" spans="1:4" x14ac:dyDescent="0.3">
      <c r="A41" t="s">
        <v>8219</v>
      </c>
      <c r="B41">
        <v>217</v>
      </c>
      <c r="C41" t="s">
        <v>8221</v>
      </c>
      <c r="D41">
        <v>0</v>
      </c>
    </row>
    <row r="42" spans="1:4" x14ac:dyDescent="0.3">
      <c r="A42" t="s">
        <v>8219</v>
      </c>
      <c r="B42">
        <v>16</v>
      </c>
      <c r="C42" t="s">
        <v>8221</v>
      </c>
      <c r="D42">
        <v>18</v>
      </c>
    </row>
    <row r="43" spans="1:4" x14ac:dyDescent="0.3">
      <c r="A43" t="s">
        <v>8219</v>
      </c>
      <c r="B43">
        <v>19</v>
      </c>
      <c r="C43" t="s">
        <v>8221</v>
      </c>
      <c r="D43">
        <v>7</v>
      </c>
    </row>
    <row r="44" spans="1:4" x14ac:dyDescent="0.3">
      <c r="A44" t="s">
        <v>8219</v>
      </c>
      <c r="B44">
        <v>169</v>
      </c>
      <c r="C44" t="s">
        <v>8221</v>
      </c>
      <c r="D44">
        <v>0</v>
      </c>
    </row>
    <row r="45" spans="1:4" x14ac:dyDescent="0.3">
      <c r="A45" t="s">
        <v>8219</v>
      </c>
      <c r="B45">
        <v>263</v>
      </c>
      <c r="C45" t="s">
        <v>8221</v>
      </c>
      <c r="D45">
        <v>8</v>
      </c>
    </row>
    <row r="46" spans="1:4" x14ac:dyDescent="0.3">
      <c r="A46" t="s">
        <v>8219</v>
      </c>
      <c r="B46">
        <v>15</v>
      </c>
      <c r="C46" t="s">
        <v>8221</v>
      </c>
      <c r="D46">
        <v>1293</v>
      </c>
    </row>
    <row r="47" spans="1:4" x14ac:dyDescent="0.3">
      <c r="A47" t="s">
        <v>8219</v>
      </c>
      <c r="B47">
        <v>61</v>
      </c>
      <c r="C47" t="s">
        <v>8221</v>
      </c>
      <c r="D47">
        <v>17</v>
      </c>
    </row>
    <row r="48" spans="1:4" x14ac:dyDescent="0.3">
      <c r="A48" t="s">
        <v>8219</v>
      </c>
      <c r="B48">
        <v>45</v>
      </c>
      <c r="C48" t="s">
        <v>8221</v>
      </c>
      <c r="D48">
        <v>0</v>
      </c>
    </row>
    <row r="49" spans="1:4" x14ac:dyDescent="0.3">
      <c r="A49" t="s">
        <v>8219</v>
      </c>
      <c r="B49">
        <v>70</v>
      </c>
      <c r="C49" t="s">
        <v>8221</v>
      </c>
      <c r="D49">
        <v>13</v>
      </c>
    </row>
    <row r="50" spans="1:4" x14ac:dyDescent="0.3">
      <c r="A50" t="s">
        <v>8219</v>
      </c>
      <c r="B50">
        <v>38</v>
      </c>
      <c r="C50" t="s">
        <v>8221</v>
      </c>
      <c r="D50">
        <v>0</v>
      </c>
    </row>
    <row r="51" spans="1:4" x14ac:dyDescent="0.3">
      <c r="A51" t="s">
        <v>8219</v>
      </c>
      <c r="B51">
        <v>87</v>
      </c>
      <c r="C51" t="s">
        <v>8221</v>
      </c>
      <c r="D51">
        <v>0</v>
      </c>
    </row>
    <row r="52" spans="1:4" x14ac:dyDescent="0.3">
      <c r="A52" t="s">
        <v>8219</v>
      </c>
      <c r="B52">
        <v>22</v>
      </c>
      <c r="C52" t="s">
        <v>8221</v>
      </c>
      <c r="D52">
        <v>33</v>
      </c>
    </row>
    <row r="53" spans="1:4" x14ac:dyDescent="0.3">
      <c r="A53" t="s">
        <v>8219</v>
      </c>
      <c r="B53">
        <v>119</v>
      </c>
      <c r="C53" t="s">
        <v>8221</v>
      </c>
      <c r="D53">
        <v>12</v>
      </c>
    </row>
    <row r="54" spans="1:4" x14ac:dyDescent="0.3">
      <c r="A54" t="s">
        <v>8219</v>
      </c>
      <c r="B54">
        <v>52</v>
      </c>
      <c r="C54" t="s">
        <v>8221</v>
      </c>
      <c r="D54">
        <v>1</v>
      </c>
    </row>
    <row r="55" spans="1:4" x14ac:dyDescent="0.3">
      <c r="A55" t="s">
        <v>8219</v>
      </c>
      <c r="B55">
        <v>117</v>
      </c>
      <c r="C55" t="s">
        <v>8221</v>
      </c>
      <c r="D55">
        <v>1</v>
      </c>
    </row>
    <row r="56" spans="1:4" x14ac:dyDescent="0.3">
      <c r="A56" t="s">
        <v>8219</v>
      </c>
      <c r="B56">
        <v>52</v>
      </c>
      <c r="C56" t="s">
        <v>8221</v>
      </c>
      <c r="D56">
        <v>1</v>
      </c>
    </row>
    <row r="57" spans="1:4" x14ac:dyDescent="0.3">
      <c r="A57" t="s">
        <v>8219</v>
      </c>
      <c r="B57">
        <v>86</v>
      </c>
      <c r="C57" t="s">
        <v>8221</v>
      </c>
      <c r="D57">
        <v>1</v>
      </c>
    </row>
    <row r="58" spans="1:4" x14ac:dyDescent="0.3">
      <c r="A58" t="s">
        <v>8219</v>
      </c>
      <c r="B58">
        <v>174</v>
      </c>
      <c r="C58" t="s">
        <v>8221</v>
      </c>
      <c r="D58">
        <v>84</v>
      </c>
    </row>
    <row r="59" spans="1:4" x14ac:dyDescent="0.3">
      <c r="A59" t="s">
        <v>8219</v>
      </c>
      <c r="B59">
        <v>69</v>
      </c>
      <c r="C59" t="s">
        <v>8221</v>
      </c>
      <c r="D59">
        <v>38</v>
      </c>
    </row>
    <row r="60" spans="1:4" x14ac:dyDescent="0.3">
      <c r="A60" t="s">
        <v>8219</v>
      </c>
      <c r="B60">
        <v>75</v>
      </c>
      <c r="C60" t="s">
        <v>8221</v>
      </c>
      <c r="D60">
        <v>1</v>
      </c>
    </row>
    <row r="61" spans="1:4" x14ac:dyDescent="0.3">
      <c r="A61" t="s">
        <v>8219</v>
      </c>
      <c r="B61">
        <v>33</v>
      </c>
      <c r="C61" t="s">
        <v>8221</v>
      </c>
      <c r="D61">
        <v>76</v>
      </c>
    </row>
    <row r="62" spans="1:4" x14ac:dyDescent="0.3">
      <c r="A62" t="s">
        <v>8219</v>
      </c>
      <c r="B62">
        <v>108</v>
      </c>
      <c r="C62" t="s">
        <v>8221</v>
      </c>
      <c r="D62">
        <v>3</v>
      </c>
    </row>
    <row r="63" spans="1:4" x14ac:dyDescent="0.3">
      <c r="A63" t="s">
        <v>8219</v>
      </c>
      <c r="B63">
        <v>23</v>
      </c>
      <c r="C63" t="s">
        <v>8221</v>
      </c>
      <c r="D63">
        <v>0</v>
      </c>
    </row>
    <row r="64" spans="1:4" x14ac:dyDescent="0.3">
      <c r="A64" t="s">
        <v>8219</v>
      </c>
      <c r="B64">
        <v>48</v>
      </c>
      <c r="C64" t="s">
        <v>8221</v>
      </c>
      <c r="D64">
        <v>2</v>
      </c>
    </row>
    <row r="65" spans="1:4" x14ac:dyDescent="0.3">
      <c r="A65" t="s">
        <v>8219</v>
      </c>
      <c r="B65">
        <v>64</v>
      </c>
      <c r="C65" t="s">
        <v>8221</v>
      </c>
      <c r="D65">
        <v>0</v>
      </c>
    </row>
    <row r="66" spans="1:4" x14ac:dyDescent="0.3">
      <c r="A66" t="s">
        <v>8219</v>
      </c>
      <c r="B66">
        <v>24</v>
      </c>
      <c r="C66" t="s">
        <v>8221</v>
      </c>
      <c r="D66">
        <v>0</v>
      </c>
    </row>
    <row r="67" spans="1:4" x14ac:dyDescent="0.3">
      <c r="A67" t="s">
        <v>8219</v>
      </c>
      <c r="B67">
        <v>57</v>
      </c>
      <c r="C67" t="s">
        <v>8221</v>
      </c>
      <c r="D67">
        <v>0</v>
      </c>
    </row>
    <row r="68" spans="1:4" x14ac:dyDescent="0.3">
      <c r="A68" t="s">
        <v>8219</v>
      </c>
      <c r="B68">
        <v>26</v>
      </c>
      <c r="C68" t="s">
        <v>8221</v>
      </c>
      <c r="D68">
        <v>2</v>
      </c>
    </row>
    <row r="69" spans="1:4" x14ac:dyDescent="0.3">
      <c r="A69" t="s">
        <v>8219</v>
      </c>
      <c r="B69">
        <v>20</v>
      </c>
      <c r="C69" t="s">
        <v>8221</v>
      </c>
      <c r="D69">
        <v>0</v>
      </c>
    </row>
    <row r="70" spans="1:4" x14ac:dyDescent="0.3">
      <c r="A70" t="s">
        <v>8219</v>
      </c>
      <c r="B70">
        <v>36</v>
      </c>
      <c r="C70" t="s">
        <v>8221</v>
      </c>
      <c r="D70">
        <v>0</v>
      </c>
    </row>
    <row r="71" spans="1:4" x14ac:dyDescent="0.3">
      <c r="A71" t="s">
        <v>8219</v>
      </c>
      <c r="B71">
        <v>178</v>
      </c>
      <c r="C71" t="s">
        <v>8221</v>
      </c>
      <c r="D71">
        <v>0</v>
      </c>
    </row>
    <row r="72" spans="1:4" x14ac:dyDescent="0.3">
      <c r="A72" t="s">
        <v>8219</v>
      </c>
      <c r="B72">
        <v>17</v>
      </c>
      <c r="C72" t="s">
        <v>8221</v>
      </c>
      <c r="D72">
        <v>2</v>
      </c>
    </row>
    <row r="73" spans="1:4" x14ac:dyDescent="0.3">
      <c r="A73" t="s">
        <v>8219</v>
      </c>
      <c r="B73">
        <v>32</v>
      </c>
      <c r="C73" t="s">
        <v>8221</v>
      </c>
      <c r="D73">
        <v>0</v>
      </c>
    </row>
    <row r="74" spans="1:4" x14ac:dyDescent="0.3">
      <c r="A74" t="s">
        <v>8219</v>
      </c>
      <c r="B74">
        <v>41</v>
      </c>
      <c r="C74" t="s">
        <v>8221</v>
      </c>
      <c r="D74">
        <v>7</v>
      </c>
    </row>
    <row r="75" spans="1:4" x14ac:dyDescent="0.3">
      <c r="A75" t="s">
        <v>8219</v>
      </c>
      <c r="B75">
        <v>18</v>
      </c>
      <c r="C75" t="s">
        <v>8221</v>
      </c>
      <c r="D75">
        <v>0</v>
      </c>
    </row>
    <row r="76" spans="1:4" x14ac:dyDescent="0.3">
      <c r="A76" t="s">
        <v>8219</v>
      </c>
      <c r="B76">
        <v>29</v>
      </c>
      <c r="C76" t="s">
        <v>8221</v>
      </c>
      <c r="D76">
        <v>5</v>
      </c>
    </row>
    <row r="77" spans="1:4" x14ac:dyDescent="0.3">
      <c r="A77" t="s">
        <v>8219</v>
      </c>
      <c r="B77">
        <v>47</v>
      </c>
      <c r="C77" t="s">
        <v>8221</v>
      </c>
      <c r="D77">
        <v>0</v>
      </c>
    </row>
    <row r="78" spans="1:4" x14ac:dyDescent="0.3">
      <c r="A78" t="s">
        <v>8219</v>
      </c>
      <c r="B78">
        <v>15</v>
      </c>
      <c r="C78" t="s">
        <v>8221</v>
      </c>
      <c r="D78">
        <v>0</v>
      </c>
    </row>
    <row r="79" spans="1:4" x14ac:dyDescent="0.3">
      <c r="A79" t="s">
        <v>8219</v>
      </c>
      <c r="B79">
        <v>26</v>
      </c>
      <c r="C79" t="s">
        <v>8221</v>
      </c>
      <c r="D79">
        <v>1</v>
      </c>
    </row>
    <row r="80" spans="1:4" x14ac:dyDescent="0.3">
      <c r="A80" t="s">
        <v>8219</v>
      </c>
      <c r="B80">
        <v>35</v>
      </c>
      <c r="C80" t="s">
        <v>8221</v>
      </c>
      <c r="D80">
        <v>0</v>
      </c>
    </row>
    <row r="81" spans="1:4" x14ac:dyDescent="0.3">
      <c r="A81" t="s">
        <v>8219</v>
      </c>
      <c r="B81">
        <v>41</v>
      </c>
      <c r="C81" t="s">
        <v>8221</v>
      </c>
      <c r="D81">
        <v>5</v>
      </c>
    </row>
    <row r="82" spans="1:4" x14ac:dyDescent="0.3">
      <c r="A82" t="s">
        <v>8219</v>
      </c>
      <c r="B82">
        <v>47</v>
      </c>
      <c r="C82" t="s">
        <v>8221</v>
      </c>
      <c r="D82">
        <v>3</v>
      </c>
    </row>
    <row r="83" spans="1:4" x14ac:dyDescent="0.3">
      <c r="A83" t="s">
        <v>8219</v>
      </c>
      <c r="B83">
        <v>28</v>
      </c>
      <c r="C83" t="s">
        <v>8221</v>
      </c>
      <c r="D83">
        <v>6</v>
      </c>
    </row>
    <row r="84" spans="1:4" x14ac:dyDescent="0.3">
      <c r="A84" t="s">
        <v>8219</v>
      </c>
      <c r="B84">
        <v>100</v>
      </c>
      <c r="C84" t="s">
        <v>8221</v>
      </c>
      <c r="D84">
        <v>12</v>
      </c>
    </row>
    <row r="85" spans="1:4" x14ac:dyDescent="0.3">
      <c r="A85" t="s">
        <v>8219</v>
      </c>
      <c r="B85">
        <v>13</v>
      </c>
      <c r="C85" t="s">
        <v>8221</v>
      </c>
      <c r="D85">
        <v>13</v>
      </c>
    </row>
    <row r="86" spans="1:4" x14ac:dyDescent="0.3">
      <c r="A86" t="s">
        <v>8219</v>
      </c>
      <c r="B86">
        <v>7</v>
      </c>
      <c r="C86" t="s">
        <v>8221</v>
      </c>
      <c r="D86">
        <v>5</v>
      </c>
    </row>
    <row r="87" spans="1:4" x14ac:dyDescent="0.3">
      <c r="A87" t="s">
        <v>8219</v>
      </c>
      <c r="B87">
        <v>21</v>
      </c>
      <c r="C87" t="s">
        <v>8221</v>
      </c>
      <c r="D87">
        <v>2</v>
      </c>
    </row>
    <row r="88" spans="1:4" x14ac:dyDescent="0.3">
      <c r="A88" t="s">
        <v>8219</v>
      </c>
      <c r="B88">
        <v>17</v>
      </c>
      <c r="C88" t="s">
        <v>8221</v>
      </c>
      <c r="D88">
        <v>8</v>
      </c>
    </row>
    <row r="89" spans="1:4" x14ac:dyDescent="0.3">
      <c r="A89" t="s">
        <v>8219</v>
      </c>
      <c r="B89">
        <v>25</v>
      </c>
      <c r="C89" t="s">
        <v>8221</v>
      </c>
      <c r="D89">
        <v>0</v>
      </c>
    </row>
    <row r="90" spans="1:4" x14ac:dyDescent="0.3">
      <c r="A90" t="s">
        <v>8219</v>
      </c>
      <c r="B90">
        <v>60</v>
      </c>
      <c r="C90" t="s">
        <v>8221</v>
      </c>
      <c r="D90">
        <v>13</v>
      </c>
    </row>
    <row r="91" spans="1:4" x14ac:dyDescent="0.3">
      <c r="A91" t="s">
        <v>8219</v>
      </c>
      <c r="B91">
        <v>56</v>
      </c>
      <c r="C91" t="s">
        <v>8221</v>
      </c>
      <c r="D91">
        <v>0</v>
      </c>
    </row>
    <row r="92" spans="1:4" x14ac:dyDescent="0.3">
      <c r="A92" t="s">
        <v>8219</v>
      </c>
      <c r="B92">
        <v>16</v>
      </c>
      <c r="C92" t="s">
        <v>8221</v>
      </c>
      <c r="D92">
        <v>5</v>
      </c>
    </row>
    <row r="93" spans="1:4" x14ac:dyDescent="0.3">
      <c r="A93" t="s">
        <v>8219</v>
      </c>
      <c r="B93">
        <v>46</v>
      </c>
      <c r="C93" t="s">
        <v>8221</v>
      </c>
      <c r="D93">
        <v>8</v>
      </c>
    </row>
    <row r="94" spans="1:4" x14ac:dyDescent="0.3">
      <c r="A94" t="s">
        <v>8219</v>
      </c>
      <c r="B94">
        <v>43</v>
      </c>
      <c r="C94" t="s">
        <v>8221</v>
      </c>
      <c r="D94">
        <v>8</v>
      </c>
    </row>
    <row r="95" spans="1:4" x14ac:dyDescent="0.3">
      <c r="A95" t="s">
        <v>8219</v>
      </c>
      <c r="B95">
        <v>15</v>
      </c>
      <c r="C95" t="s">
        <v>8221</v>
      </c>
      <c r="D95">
        <v>0</v>
      </c>
    </row>
    <row r="96" spans="1:4" x14ac:dyDescent="0.3">
      <c r="A96" t="s">
        <v>8219</v>
      </c>
      <c r="B96">
        <v>12</v>
      </c>
      <c r="C96" t="s">
        <v>8221</v>
      </c>
      <c r="D96">
        <v>2</v>
      </c>
    </row>
    <row r="97" spans="1:4" x14ac:dyDescent="0.3">
      <c r="A97" t="s">
        <v>8219</v>
      </c>
      <c r="B97">
        <v>21</v>
      </c>
      <c r="C97" t="s">
        <v>8221</v>
      </c>
      <c r="D97">
        <v>3</v>
      </c>
    </row>
    <row r="98" spans="1:4" x14ac:dyDescent="0.3">
      <c r="A98" t="s">
        <v>8219</v>
      </c>
      <c r="B98">
        <v>34</v>
      </c>
      <c r="C98" t="s">
        <v>8221</v>
      </c>
      <c r="D98">
        <v>0</v>
      </c>
    </row>
    <row r="99" spans="1:4" x14ac:dyDescent="0.3">
      <c r="A99" t="s">
        <v>8219</v>
      </c>
      <c r="B99">
        <v>8</v>
      </c>
      <c r="C99" t="s">
        <v>8221</v>
      </c>
      <c r="D99">
        <v>0</v>
      </c>
    </row>
    <row r="100" spans="1:4" x14ac:dyDescent="0.3">
      <c r="A100" t="s">
        <v>8219</v>
      </c>
      <c r="B100">
        <v>60</v>
      </c>
      <c r="C100" t="s">
        <v>8221</v>
      </c>
      <c r="D100">
        <v>11</v>
      </c>
    </row>
    <row r="101" spans="1:4" x14ac:dyDescent="0.3">
      <c r="A101" t="s">
        <v>8219</v>
      </c>
      <c r="B101">
        <v>39</v>
      </c>
      <c r="C101" t="s">
        <v>8221</v>
      </c>
      <c r="D101">
        <v>0</v>
      </c>
    </row>
    <row r="102" spans="1:4" x14ac:dyDescent="0.3">
      <c r="A102" t="s">
        <v>8219</v>
      </c>
      <c r="B102">
        <v>26</v>
      </c>
      <c r="C102" t="s">
        <v>8221</v>
      </c>
      <c r="D102">
        <v>1</v>
      </c>
    </row>
    <row r="103" spans="1:4" x14ac:dyDescent="0.3">
      <c r="A103" t="s">
        <v>8219</v>
      </c>
      <c r="B103">
        <v>35</v>
      </c>
      <c r="C103" t="s">
        <v>8221</v>
      </c>
      <c r="D103">
        <v>0</v>
      </c>
    </row>
    <row r="104" spans="1:4" x14ac:dyDescent="0.3">
      <c r="A104" t="s">
        <v>8219</v>
      </c>
      <c r="B104">
        <v>65</v>
      </c>
      <c r="C104" t="s">
        <v>8221</v>
      </c>
      <c r="D104">
        <v>17</v>
      </c>
    </row>
    <row r="105" spans="1:4" x14ac:dyDescent="0.3">
      <c r="A105" t="s">
        <v>8219</v>
      </c>
      <c r="B105">
        <v>49</v>
      </c>
      <c r="C105" t="s">
        <v>8221</v>
      </c>
      <c r="D105">
        <v>2</v>
      </c>
    </row>
    <row r="106" spans="1:4" x14ac:dyDescent="0.3">
      <c r="A106" t="s">
        <v>8219</v>
      </c>
      <c r="B106">
        <v>10</v>
      </c>
      <c r="C106" t="s">
        <v>8221</v>
      </c>
      <c r="D106">
        <v>1</v>
      </c>
    </row>
    <row r="107" spans="1:4" x14ac:dyDescent="0.3">
      <c r="A107" t="s">
        <v>8219</v>
      </c>
      <c r="B107">
        <v>60</v>
      </c>
      <c r="C107" t="s">
        <v>8221</v>
      </c>
      <c r="D107">
        <v>2</v>
      </c>
    </row>
    <row r="108" spans="1:4" x14ac:dyDescent="0.3">
      <c r="A108" t="s">
        <v>8219</v>
      </c>
      <c r="B108">
        <v>27</v>
      </c>
      <c r="C108" t="s">
        <v>8221</v>
      </c>
      <c r="D108">
        <v>16</v>
      </c>
    </row>
    <row r="109" spans="1:4" x14ac:dyDescent="0.3">
      <c r="A109" t="s">
        <v>8219</v>
      </c>
      <c r="B109">
        <v>69</v>
      </c>
      <c r="C109" t="s">
        <v>8221</v>
      </c>
      <c r="D109">
        <v>1</v>
      </c>
    </row>
    <row r="110" spans="1:4" x14ac:dyDescent="0.3">
      <c r="A110" t="s">
        <v>8219</v>
      </c>
      <c r="B110">
        <v>47</v>
      </c>
      <c r="C110" t="s">
        <v>8221</v>
      </c>
      <c r="D110">
        <v>4</v>
      </c>
    </row>
    <row r="111" spans="1:4" x14ac:dyDescent="0.3">
      <c r="A111" t="s">
        <v>8219</v>
      </c>
      <c r="B111">
        <v>47</v>
      </c>
      <c r="C111" t="s">
        <v>8221</v>
      </c>
      <c r="D111">
        <v>5</v>
      </c>
    </row>
    <row r="112" spans="1:4" x14ac:dyDescent="0.3">
      <c r="A112" t="s">
        <v>8219</v>
      </c>
      <c r="B112">
        <v>26</v>
      </c>
      <c r="C112" t="s">
        <v>8221</v>
      </c>
      <c r="D112">
        <v>7</v>
      </c>
    </row>
    <row r="113" spans="1:4" x14ac:dyDescent="0.3">
      <c r="A113" t="s">
        <v>8219</v>
      </c>
      <c r="B113">
        <v>53</v>
      </c>
      <c r="C113" t="s">
        <v>8221</v>
      </c>
      <c r="D113">
        <v>0</v>
      </c>
    </row>
    <row r="114" spans="1:4" x14ac:dyDescent="0.3">
      <c r="A114" t="s">
        <v>8219</v>
      </c>
      <c r="B114">
        <v>81</v>
      </c>
      <c r="C114" t="s">
        <v>8221</v>
      </c>
      <c r="D114">
        <v>12</v>
      </c>
    </row>
    <row r="115" spans="1:4" x14ac:dyDescent="0.3">
      <c r="A115" t="s">
        <v>8219</v>
      </c>
      <c r="B115">
        <v>78</v>
      </c>
      <c r="C115" t="s">
        <v>8221</v>
      </c>
      <c r="D115">
        <v>2</v>
      </c>
    </row>
    <row r="116" spans="1:4" x14ac:dyDescent="0.3">
      <c r="A116" t="s">
        <v>8219</v>
      </c>
      <c r="B116">
        <v>35</v>
      </c>
      <c r="C116" t="s">
        <v>8221</v>
      </c>
      <c r="D116">
        <v>5</v>
      </c>
    </row>
    <row r="117" spans="1:4" x14ac:dyDescent="0.3">
      <c r="A117" t="s">
        <v>8219</v>
      </c>
      <c r="B117">
        <v>22</v>
      </c>
      <c r="C117" t="s">
        <v>8221</v>
      </c>
      <c r="D117">
        <v>2</v>
      </c>
    </row>
    <row r="118" spans="1:4" x14ac:dyDescent="0.3">
      <c r="A118" t="s">
        <v>8219</v>
      </c>
      <c r="B118">
        <v>57</v>
      </c>
      <c r="C118" t="s">
        <v>8221</v>
      </c>
      <c r="D118">
        <v>3</v>
      </c>
    </row>
    <row r="119" spans="1:4" x14ac:dyDescent="0.3">
      <c r="A119" t="s">
        <v>8219</v>
      </c>
      <c r="B119">
        <v>27</v>
      </c>
      <c r="C119" t="s">
        <v>8221</v>
      </c>
      <c r="D119">
        <v>0</v>
      </c>
    </row>
    <row r="120" spans="1:4" x14ac:dyDescent="0.3">
      <c r="A120" t="s">
        <v>8219</v>
      </c>
      <c r="B120">
        <v>39</v>
      </c>
      <c r="C120" t="s">
        <v>8221</v>
      </c>
      <c r="D120">
        <v>49</v>
      </c>
    </row>
    <row r="121" spans="1:4" x14ac:dyDescent="0.3">
      <c r="A121" t="s">
        <v>8219</v>
      </c>
      <c r="B121">
        <v>37</v>
      </c>
      <c r="C121" t="s">
        <v>8221</v>
      </c>
      <c r="D121">
        <v>1</v>
      </c>
    </row>
    <row r="122" spans="1:4" x14ac:dyDescent="0.3">
      <c r="A122" t="s">
        <v>8219</v>
      </c>
      <c r="B122">
        <v>0</v>
      </c>
      <c r="C122" t="s">
        <v>8221</v>
      </c>
      <c r="D122">
        <v>2</v>
      </c>
    </row>
    <row r="123" spans="1:4" x14ac:dyDescent="0.3">
      <c r="A123" t="s">
        <v>8219</v>
      </c>
      <c r="B123">
        <v>1</v>
      </c>
      <c r="C123" t="s">
        <v>8221</v>
      </c>
      <c r="D123">
        <v>0</v>
      </c>
    </row>
    <row r="124" spans="1:4" x14ac:dyDescent="0.3">
      <c r="A124" t="s">
        <v>8219</v>
      </c>
      <c r="B124">
        <v>10</v>
      </c>
      <c r="C124" t="s">
        <v>8221</v>
      </c>
      <c r="D124">
        <v>0</v>
      </c>
    </row>
    <row r="125" spans="1:4" x14ac:dyDescent="0.3">
      <c r="A125" t="s">
        <v>8219</v>
      </c>
      <c r="B125">
        <v>0</v>
      </c>
      <c r="C125" t="s">
        <v>8221</v>
      </c>
      <c r="D125">
        <v>11</v>
      </c>
    </row>
    <row r="126" spans="1:4" x14ac:dyDescent="0.3">
      <c r="A126" t="s">
        <v>8219</v>
      </c>
      <c r="B126">
        <v>7</v>
      </c>
      <c r="C126" t="s">
        <v>8221</v>
      </c>
      <c r="D126">
        <v>1</v>
      </c>
    </row>
    <row r="127" spans="1:4" x14ac:dyDescent="0.3">
      <c r="A127" t="s">
        <v>8219</v>
      </c>
      <c r="B127">
        <v>0</v>
      </c>
      <c r="C127" t="s">
        <v>8221</v>
      </c>
      <c r="D127">
        <v>8</v>
      </c>
    </row>
    <row r="128" spans="1:4" x14ac:dyDescent="0.3">
      <c r="A128" t="s">
        <v>8219</v>
      </c>
      <c r="B128">
        <v>1</v>
      </c>
      <c r="C128" t="s">
        <v>8221</v>
      </c>
      <c r="D128">
        <v>5</v>
      </c>
    </row>
    <row r="129" spans="1:4" x14ac:dyDescent="0.3">
      <c r="A129" t="s">
        <v>8219</v>
      </c>
      <c r="B129">
        <v>2</v>
      </c>
      <c r="C129" t="s">
        <v>8221</v>
      </c>
      <c r="D129">
        <v>39</v>
      </c>
    </row>
    <row r="130" spans="1:4" x14ac:dyDescent="0.3">
      <c r="A130" t="s">
        <v>8219</v>
      </c>
      <c r="B130">
        <v>3</v>
      </c>
      <c r="C130" t="s">
        <v>8221</v>
      </c>
      <c r="D130">
        <v>0</v>
      </c>
    </row>
    <row r="131" spans="1:4" x14ac:dyDescent="0.3">
      <c r="A131" t="s">
        <v>8219</v>
      </c>
      <c r="B131">
        <v>10</v>
      </c>
      <c r="C131" t="s">
        <v>8221</v>
      </c>
      <c r="D131">
        <v>0</v>
      </c>
    </row>
    <row r="132" spans="1:4" x14ac:dyDescent="0.3">
      <c r="A132" t="s">
        <v>8219</v>
      </c>
      <c r="B132">
        <v>10</v>
      </c>
      <c r="C132" t="s">
        <v>8221</v>
      </c>
      <c r="D132">
        <v>2</v>
      </c>
    </row>
    <row r="133" spans="1:4" x14ac:dyDescent="0.3">
      <c r="A133" t="s">
        <v>8219</v>
      </c>
      <c r="B133">
        <v>1</v>
      </c>
      <c r="C133" t="s">
        <v>8221</v>
      </c>
      <c r="D133">
        <v>170</v>
      </c>
    </row>
    <row r="134" spans="1:4" x14ac:dyDescent="0.3">
      <c r="A134" t="s">
        <v>8219</v>
      </c>
      <c r="B134">
        <v>0</v>
      </c>
      <c r="C134" t="s">
        <v>8221</v>
      </c>
      <c r="D134">
        <v>5</v>
      </c>
    </row>
    <row r="135" spans="1:4" x14ac:dyDescent="0.3">
      <c r="A135" t="s">
        <v>8219</v>
      </c>
      <c r="B135">
        <v>0</v>
      </c>
      <c r="C135" t="s">
        <v>8221</v>
      </c>
      <c r="D135">
        <v>14</v>
      </c>
    </row>
    <row r="136" spans="1:4" x14ac:dyDescent="0.3">
      <c r="A136" t="s">
        <v>8219</v>
      </c>
      <c r="B136">
        <v>0</v>
      </c>
      <c r="C136" t="s">
        <v>8221</v>
      </c>
      <c r="D136">
        <v>1</v>
      </c>
    </row>
    <row r="137" spans="1:4" x14ac:dyDescent="0.3">
      <c r="A137" t="s">
        <v>8219</v>
      </c>
      <c r="B137">
        <v>26</v>
      </c>
      <c r="C137" t="s">
        <v>8221</v>
      </c>
      <c r="D137">
        <v>0</v>
      </c>
    </row>
    <row r="138" spans="1:4" x14ac:dyDescent="0.3">
      <c r="A138" t="s">
        <v>8219</v>
      </c>
      <c r="B138">
        <v>0</v>
      </c>
      <c r="C138" t="s">
        <v>8221</v>
      </c>
      <c r="D138">
        <v>124</v>
      </c>
    </row>
    <row r="139" spans="1:4" x14ac:dyDescent="0.3">
      <c r="A139" t="s">
        <v>8219</v>
      </c>
      <c r="B139">
        <v>7</v>
      </c>
      <c r="C139" t="s">
        <v>8221</v>
      </c>
      <c r="D139">
        <v>0</v>
      </c>
    </row>
    <row r="140" spans="1:4" x14ac:dyDescent="0.3">
      <c r="A140" t="s">
        <v>8219</v>
      </c>
      <c r="B140">
        <v>0</v>
      </c>
      <c r="C140" t="s">
        <v>8221</v>
      </c>
      <c r="D140">
        <v>0</v>
      </c>
    </row>
    <row r="141" spans="1:4" x14ac:dyDescent="0.3">
      <c r="A141" t="s">
        <v>8219</v>
      </c>
      <c r="B141">
        <v>2</v>
      </c>
      <c r="C141" t="s">
        <v>8221</v>
      </c>
      <c r="D141">
        <v>55</v>
      </c>
    </row>
    <row r="142" spans="1:4" x14ac:dyDescent="0.3">
      <c r="A142" t="s">
        <v>8219</v>
      </c>
      <c r="B142">
        <v>13</v>
      </c>
      <c r="C142" t="s">
        <v>8221</v>
      </c>
      <c r="D142">
        <v>140</v>
      </c>
    </row>
    <row r="143" spans="1:4" x14ac:dyDescent="0.3">
      <c r="A143" t="s">
        <v>8219</v>
      </c>
      <c r="B143">
        <v>4</v>
      </c>
      <c r="C143" t="s">
        <v>8221</v>
      </c>
      <c r="D143">
        <v>21</v>
      </c>
    </row>
    <row r="144" spans="1:4" x14ac:dyDescent="0.3">
      <c r="A144" t="s">
        <v>8219</v>
      </c>
      <c r="B144">
        <v>0</v>
      </c>
      <c r="C144" t="s">
        <v>8221</v>
      </c>
      <c r="D144">
        <v>1</v>
      </c>
    </row>
    <row r="145" spans="1:4" x14ac:dyDescent="0.3">
      <c r="A145" t="s">
        <v>8219</v>
      </c>
      <c r="B145">
        <v>12</v>
      </c>
      <c r="C145" t="s">
        <v>8221</v>
      </c>
      <c r="D145">
        <v>147</v>
      </c>
    </row>
    <row r="146" spans="1:4" x14ac:dyDescent="0.3">
      <c r="A146" t="s">
        <v>8219</v>
      </c>
      <c r="B146">
        <v>2</v>
      </c>
      <c r="C146" t="s">
        <v>8221</v>
      </c>
      <c r="D146">
        <v>11</v>
      </c>
    </row>
    <row r="147" spans="1:4" x14ac:dyDescent="0.3">
      <c r="A147" t="s">
        <v>8219</v>
      </c>
      <c r="B147">
        <v>10</v>
      </c>
      <c r="C147" t="s">
        <v>8221</v>
      </c>
      <c r="D147">
        <v>125</v>
      </c>
    </row>
    <row r="148" spans="1:4" x14ac:dyDescent="0.3">
      <c r="A148" t="s">
        <v>8219</v>
      </c>
      <c r="B148">
        <v>0</v>
      </c>
      <c r="C148" t="s">
        <v>8221</v>
      </c>
      <c r="D148">
        <v>1</v>
      </c>
    </row>
    <row r="149" spans="1:4" x14ac:dyDescent="0.3">
      <c r="A149" t="s">
        <v>8219</v>
      </c>
      <c r="B149">
        <v>5</v>
      </c>
      <c r="C149" t="s">
        <v>8221</v>
      </c>
      <c r="D149">
        <v>0</v>
      </c>
    </row>
    <row r="150" spans="1:4" x14ac:dyDescent="0.3">
      <c r="A150" t="s">
        <v>8219</v>
      </c>
      <c r="B150">
        <v>0</v>
      </c>
      <c r="C150" t="s">
        <v>8221</v>
      </c>
      <c r="D150">
        <v>0</v>
      </c>
    </row>
    <row r="151" spans="1:4" x14ac:dyDescent="0.3">
      <c r="A151" t="s">
        <v>8219</v>
      </c>
      <c r="B151">
        <v>5</v>
      </c>
      <c r="C151" t="s">
        <v>8221</v>
      </c>
      <c r="D151">
        <v>3</v>
      </c>
    </row>
    <row r="152" spans="1:4" x14ac:dyDescent="0.3">
      <c r="A152" t="s">
        <v>8219</v>
      </c>
      <c r="B152">
        <v>1</v>
      </c>
      <c r="C152" t="s">
        <v>8221</v>
      </c>
      <c r="D152">
        <v>0</v>
      </c>
    </row>
    <row r="153" spans="1:4" x14ac:dyDescent="0.3">
      <c r="A153" t="s">
        <v>8219</v>
      </c>
      <c r="B153">
        <v>3</v>
      </c>
      <c r="C153" t="s">
        <v>8221</v>
      </c>
      <c r="D153">
        <v>0</v>
      </c>
    </row>
    <row r="154" spans="1:4" x14ac:dyDescent="0.3">
      <c r="A154" t="s">
        <v>8219</v>
      </c>
      <c r="B154">
        <v>3</v>
      </c>
      <c r="C154" t="s">
        <v>8221</v>
      </c>
      <c r="D154">
        <v>0</v>
      </c>
    </row>
    <row r="155" spans="1:4" x14ac:dyDescent="0.3">
      <c r="A155" t="s">
        <v>8219</v>
      </c>
      <c r="B155">
        <v>0</v>
      </c>
      <c r="C155" t="s">
        <v>8221</v>
      </c>
      <c r="D155">
        <v>0</v>
      </c>
    </row>
    <row r="156" spans="1:4" x14ac:dyDescent="0.3">
      <c r="A156" t="s">
        <v>8219</v>
      </c>
      <c r="B156">
        <v>3</v>
      </c>
      <c r="C156" t="s">
        <v>8221</v>
      </c>
      <c r="D156">
        <v>3</v>
      </c>
    </row>
    <row r="157" spans="1:4" x14ac:dyDescent="0.3">
      <c r="A157" t="s">
        <v>8219</v>
      </c>
      <c r="B157">
        <v>0</v>
      </c>
      <c r="C157" t="s">
        <v>8221</v>
      </c>
      <c r="D157">
        <v>0</v>
      </c>
    </row>
    <row r="158" spans="1:4" x14ac:dyDescent="0.3">
      <c r="A158" t="s">
        <v>8219</v>
      </c>
      <c r="B158">
        <v>19</v>
      </c>
      <c r="C158" t="s">
        <v>8221</v>
      </c>
      <c r="D158">
        <v>1</v>
      </c>
    </row>
    <row r="159" spans="1:4" x14ac:dyDescent="0.3">
      <c r="A159" t="s">
        <v>8219</v>
      </c>
      <c r="B159">
        <v>8</v>
      </c>
      <c r="C159" t="s">
        <v>8221</v>
      </c>
      <c r="D159">
        <v>3</v>
      </c>
    </row>
    <row r="160" spans="1:4" x14ac:dyDescent="0.3">
      <c r="A160" t="s">
        <v>8219</v>
      </c>
      <c r="B160">
        <v>6</v>
      </c>
      <c r="C160" t="s">
        <v>8221</v>
      </c>
      <c r="D160">
        <v>22</v>
      </c>
    </row>
    <row r="161" spans="1:4" x14ac:dyDescent="0.3">
      <c r="A161" t="s">
        <v>8219</v>
      </c>
      <c r="B161">
        <v>0</v>
      </c>
      <c r="C161" t="s">
        <v>8221</v>
      </c>
      <c r="D161">
        <v>26</v>
      </c>
    </row>
    <row r="162" spans="1:4" x14ac:dyDescent="0.3">
      <c r="A162" t="s">
        <v>8219</v>
      </c>
      <c r="B162">
        <v>18</v>
      </c>
      <c r="C162" t="s">
        <v>8221</v>
      </c>
      <c r="D162">
        <v>4</v>
      </c>
    </row>
    <row r="163" spans="1:4" x14ac:dyDescent="0.3">
      <c r="A163" t="s">
        <v>8219</v>
      </c>
      <c r="B163">
        <v>7</v>
      </c>
      <c r="C163" t="s">
        <v>8221</v>
      </c>
      <c r="D163">
        <v>0</v>
      </c>
    </row>
    <row r="164" spans="1:4" x14ac:dyDescent="0.3">
      <c r="A164" t="s">
        <v>8219</v>
      </c>
      <c r="B164">
        <v>0</v>
      </c>
      <c r="C164" t="s">
        <v>8221</v>
      </c>
      <c r="D164">
        <v>4</v>
      </c>
    </row>
    <row r="165" spans="1:4" x14ac:dyDescent="0.3">
      <c r="A165" t="s">
        <v>8219</v>
      </c>
      <c r="B165">
        <v>8</v>
      </c>
      <c r="C165" t="s">
        <v>8221</v>
      </c>
      <c r="D165">
        <v>9</v>
      </c>
    </row>
    <row r="166" spans="1:4" x14ac:dyDescent="0.3">
      <c r="A166" t="s">
        <v>8219</v>
      </c>
      <c r="B166">
        <v>1293</v>
      </c>
      <c r="C166" t="s">
        <v>8221</v>
      </c>
      <c r="D166">
        <v>5</v>
      </c>
    </row>
    <row r="167" spans="1:4" x14ac:dyDescent="0.3">
      <c r="A167" t="s">
        <v>8219</v>
      </c>
      <c r="B167">
        <v>17</v>
      </c>
      <c r="C167" t="s">
        <v>8221</v>
      </c>
      <c r="D167">
        <v>14</v>
      </c>
    </row>
    <row r="168" spans="1:4" x14ac:dyDescent="0.3">
      <c r="A168" t="s">
        <v>8219</v>
      </c>
      <c r="B168">
        <v>0</v>
      </c>
      <c r="C168" t="s">
        <v>8221</v>
      </c>
      <c r="D168">
        <v>1</v>
      </c>
    </row>
    <row r="169" spans="1:4" x14ac:dyDescent="0.3">
      <c r="A169" t="s">
        <v>8219</v>
      </c>
      <c r="B169">
        <v>13</v>
      </c>
      <c r="C169" t="s">
        <v>8221</v>
      </c>
      <c r="D169">
        <v>10</v>
      </c>
    </row>
    <row r="170" spans="1:4" x14ac:dyDescent="0.3">
      <c r="A170" t="s">
        <v>8219</v>
      </c>
      <c r="B170">
        <v>0</v>
      </c>
      <c r="C170" t="s">
        <v>8221</v>
      </c>
      <c r="D170">
        <v>3</v>
      </c>
    </row>
    <row r="171" spans="1:4" x14ac:dyDescent="0.3">
      <c r="A171" t="s">
        <v>8219</v>
      </c>
      <c r="B171">
        <v>0</v>
      </c>
      <c r="C171" t="s">
        <v>8221</v>
      </c>
      <c r="D171">
        <v>1</v>
      </c>
    </row>
    <row r="172" spans="1:4" x14ac:dyDescent="0.3">
      <c r="A172" t="s">
        <v>8219</v>
      </c>
      <c r="B172">
        <v>33</v>
      </c>
      <c r="C172" t="s">
        <v>8221</v>
      </c>
      <c r="D172">
        <v>0</v>
      </c>
    </row>
    <row r="173" spans="1:4" x14ac:dyDescent="0.3">
      <c r="A173" t="s">
        <v>8219</v>
      </c>
      <c r="B173">
        <v>12</v>
      </c>
      <c r="C173" t="s">
        <v>8221</v>
      </c>
      <c r="D173">
        <v>5</v>
      </c>
    </row>
    <row r="174" spans="1:4" x14ac:dyDescent="0.3">
      <c r="A174" t="s">
        <v>8219</v>
      </c>
      <c r="B174">
        <v>1</v>
      </c>
      <c r="C174" t="s">
        <v>8221</v>
      </c>
      <c r="D174">
        <v>2</v>
      </c>
    </row>
    <row r="175" spans="1:4" x14ac:dyDescent="0.3">
      <c r="A175" t="s">
        <v>8219</v>
      </c>
      <c r="B175">
        <v>1</v>
      </c>
      <c r="C175" t="s">
        <v>8221</v>
      </c>
      <c r="D175">
        <v>68</v>
      </c>
    </row>
    <row r="176" spans="1:4" x14ac:dyDescent="0.3">
      <c r="A176" t="s">
        <v>8219</v>
      </c>
      <c r="B176">
        <v>1</v>
      </c>
      <c r="C176" t="s">
        <v>8221</v>
      </c>
      <c r="D176">
        <v>3</v>
      </c>
    </row>
    <row r="177" spans="1:4" x14ac:dyDescent="0.3">
      <c r="A177" t="s">
        <v>8219</v>
      </c>
      <c r="B177">
        <v>1</v>
      </c>
      <c r="C177" t="s">
        <v>8221</v>
      </c>
      <c r="D177">
        <v>34</v>
      </c>
    </row>
    <row r="178" spans="1:4" x14ac:dyDescent="0.3">
      <c r="A178" t="s">
        <v>8219</v>
      </c>
      <c r="B178">
        <v>84</v>
      </c>
      <c r="C178" t="s">
        <v>8221</v>
      </c>
      <c r="D178">
        <v>0</v>
      </c>
    </row>
    <row r="179" spans="1:4" x14ac:dyDescent="0.3">
      <c r="A179" t="s">
        <v>8219</v>
      </c>
      <c r="B179">
        <v>38</v>
      </c>
      <c r="C179" t="s">
        <v>8221</v>
      </c>
      <c r="D179">
        <v>3</v>
      </c>
    </row>
    <row r="180" spans="1:4" x14ac:dyDescent="0.3">
      <c r="A180" t="s">
        <v>8219</v>
      </c>
      <c r="B180">
        <v>1</v>
      </c>
      <c r="C180" t="s">
        <v>8221</v>
      </c>
      <c r="D180">
        <v>0</v>
      </c>
    </row>
    <row r="181" spans="1:4" x14ac:dyDescent="0.3">
      <c r="A181" t="s">
        <v>8219</v>
      </c>
      <c r="B181">
        <v>76</v>
      </c>
      <c r="C181" t="s">
        <v>8221</v>
      </c>
      <c r="D181">
        <v>70</v>
      </c>
    </row>
    <row r="182" spans="1:4" x14ac:dyDescent="0.3">
      <c r="A182" t="s">
        <v>8219</v>
      </c>
      <c r="B182">
        <v>3</v>
      </c>
      <c r="C182" t="s">
        <v>8221</v>
      </c>
      <c r="D182">
        <v>1</v>
      </c>
    </row>
    <row r="183" spans="1:4" x14ac:dyDescent="0.3">
      <c r="A183" t="s">
        <v>8219</v>
      </c>
      <c r="B183">
        <v>0</v>
      </c>
      <c r="C183" t="s">
        <v>8221</v>
      </c>
      <c r="D183">
        <v>1</v>
      </c>
    </row>
    <row r="184" spans="1:4" x14ac:dyDescent="0.3">
      <c r="A184" t="s">
        <v>8219</v>
      </c>
      <c r="B184">
        <v>2</v>
      </c>
      <c r="C184" t="s">
        <v>8221</v>
      </c>
      <c r="D184">
        <v>1</v>
      </c>
    </row>
    <row r="185" spans="1:4" x14ac:dyDescent="0.3">
      <c r="A185" t="s">
        <v>8219</v>
      </c>
      <c r="B185">
        <v>0</v>
      </c>
      <c r="C185" t="s">
        <v>8221</v>
      </c>
      <c r="D185">
        <v>2</v>
      </c>
    </row>
    <row r="186" spans="1:4" x14ac:dyDescent="0.3">
      <c r="A186" t="s">
        <v>8219</v>
      </c>
      <c r="B186">
        <v>0</v>
      </c>
      <c r="C186" t="s">
        <v>8221</v>
      </c>
      <c r="D186">
        <v>2</v>
      </c>
    </row>
    <row r="187" spans="1:4" x14ac:dyDescent="0.3">
      <c r="A187" t="s">
        <v>8219</v>
      </c>
      <c r="B187">
        <v>0</v>
      </c>
      <c r="C187" t="s">
        <v>8221</v>
      </c>
      <c r="D187">
        <v>34</v>
      </c>
    </row>
    <row r="188" spans="1:4" x14ac:dyDescent="0.3">
      <c r="A188" t="s">
        <v>8219</v>
      </c>
      <c r="B188">
        <v>2</v>
      </c>
      <c r="C188" t="s">
        <v>8221</v>
      </c>
      <c r="D188">
        <v>2</v>
      </c>
    </row>
    <row r="189" spans="1:4" x14ac:dyDescent="0.3">
      <c r="A189" t="s">
        <v>8219</v>
      </c>
      <c r="B189">
        <v>0</v>
      </c>
      <c r="C189" t="s">
        <v>8221</v>
      </c>
      <c r="D189">
        <v>0</v>
      </c>
    </row>
    <row r="190" spans="1:4" x14ac:dyDescent="0.3">
      <c r="A190" t="s">
        <v>8219</v>
      </c>
      <c r="B190">
        <v>0</v>
      </c>
      <c r="C190" t="s">
        <v>8221</v>
      </c>
      <c r="D190">
        <v>1</v>
      </c>
    </row>
    <row r="191" spans="1:4" x14ac:dyDescent="0.3">
      <c r="A191" t="s">
        <v>8219</v>
      </c>
      <c r="B191">
        <v>0</v>
      </c>
      <c r="C191" t="s">
        <v>8221</v>
      </c>
      <c r="D191">
        <v>8</v>
      </c>
    </row>
    <row r="192" spans="1:4" x14ac:dyDescent="0.3">
      <c r="A192" t="s">
        <v>8219</v>
      </c>
      <c r="B192">
        <v>2</v>
      </c>
      <c r="C192" t="s">
        <v>8221</v>
      </c>
      <c r="D192">
        <v>4</v>
      </c>
    </row>
    <row r="193" spans="1:4" x14ac:dyDescent="0.3">
      <c r="A193" t="s">
        <v>8219</v>
      </c>
      <c r="B193">
        <v>0</v>
      </c>
      <c r="C193" t="s">
        <v>8221</v>
      </c>
      <c r="D193">
        <v>28</v>
      </c>
    </row>
    <row r="194" spans="1:4" x14ac:dyDescent="0.3">
      <c r="A194" t="s">
        <v>8219</v>
      </c>
      <c r="B194">
        <v>7</v>
      </c>
      <c r="C194" t="s">
        <v>8221</v>
      </c>
      <c r="D194">
        <v>0</v>
      </c>
    </row>
    <row r="195" spans="1:4" x14ac:dyDescent="0.3">
      <c r="A195" t="s">
        <v>8219</v>
      </c>
      <c r="B195">
        <v>0</v>
      </c>
      <c r="C195" t="s">
        <v>8221</v>
      </c>
      <c r="D195">
        <v>6</v>
      </c>
    </row>
    <row r="196" spans="1:4" x14ac:dyDescent="0.3">
      <c r="A196" t="s">
        <v>8219</v>
      </c>
      <c r="B196">
        <v>5</v>
      </c>
      <c r="C196" t="s">
        <v>8221</v>
      </c>
      <c r="D196">
        <v>22</v>
      </c>
    </row>
    <row r="197" spans="1:4" x14ac:dyDescent="0.3">
      <c r="A197" t="s">
        <v>8219</v>
      </c>
      <c r="B197">
        <v>0</v>
      </c>
      <c r="C197" t="s">
        <v>8221</v>
      </c>
      <c r="D197">
        <v>0</v>
      </c>
    </row>
    <row r="198" spans="1:4" x14ac:dyDescent="0.3">
      <c r="A198" t="s">
        <v>8219</v>
      </c>
      <c r="B198">
        <v>0</v>
      </c>
      <c r="C198" t="s">
        <v>8221</v>
      </c>
      <c r="D198">
        <v>1</v>
      </c>
    </row>
    <row r="199" spans="1:4" x14ac:dyDescent="0.3">
      <c r="A199" t="s">
        <v>8219</v>
      </c>
      <c r="B199">
        <v>1</v>
      </c>
      <c r="C199" t="s">
        <v>8221</v>
      </c>
      <c r="D199">
        <v>20</v>
      </c>
    </row>
    <row r="200" spans="1:4" x14ac:dyDescent="0.3">
      <c r="A200" t="s">
        <v>8219</v>
      </c>
      <c r="B200">
        <v>0</v>
      </c>
      <c r="C200" t="s">
        <v>8221</v>
      </c>
      <c r="D200">
        <v>0</v>
      </c>
    </row>
    <row r="201" spans="1:4" x14ac:dyDescent="0.3">
      <c r="A201" t="s">
        <v>8219</v>
      </c>
      <c r="B201">
        <v>5</v>
      </c>
      <c r="C201" t="s">
        <v>8221</v>
      </c>
      <c r="D201">
        <v>1</v>
      </c>
    </row>
    <row r="202" spans="1:4" x14ac:dyDescent="0.3">
      <c r="A202" t="s">
        <v>8219</v>
      </c>
      <c r="B202">
        <v>137</v>
      </c>
      <c r="C202" t="s">
        <v>8221</v>
      </c>
      <c r="D202">
        <v>3</v>
      </c>
    </row>
    <row r="203" spans="1:4" x14ac:dyDescent="0.3">
      <c r="A203" t="s">
        <v>8219</v>
      </c>
      <c r="B203">
        <v>376</v>
      </c>
      <c r="C203" t="s">
        <v>8221</v>
      </c>
      <c r="D203">
        <v>2</v>
      </c>
    </row>
    <row r="204" spans="1:4" x14ac:dyDescent="0.3">
      <c r="A204" t="s">
        <v>8219</v>
      </c>
      <c r="B204">
        <v>202</v>
      </c>
      <c r="C204" t="s">
        <v>8221</v>
      </c>
      <c r="D204">
        <v>0</v>
      </c>
    </row>
    <row r="205" spans="1:4" x14ac:dyDescent="0.3">
      <c r="A205" t="s">
        <v>8219</v>
      </c>
      <c r="B205">
        <v>328</v>
      </c>
      <c r="C205" t="s">
        <v>8221</v>
      </c>
      <c r="D205">
        <v>2</v>
      </c>
    </row>
    <row r="206" spans="1:4" x14ac:dyDescent="0.3">
      <c r="A206" t="s">
        <v>8219</v>
      </c>
      <c r="B206">
        <v>84</v>
      </c>
      <c r="C206" t="s">
        <v>8221</v>
      </c>
      <c r="D206">
        <v>1</v>
      </c>
    </row>
    <row r="207" spans="1:4" x14ac:dyDescent="0.3">
      <c r="A207" t="s">
        <v>8219</v>
      </c>
      <c r="B207">
        <v>96</v>
      </c>
      <c r="C207" t="s">
        <v>8221</v>
      </c>
      <c r="D207">
        <v>0</v>
      </c>
    </row>
    <row r="208" spans="1:4" x14ac:dyDescent="0.3">
      <c r="A208" t="s">
        <v>8219</v>
      </c>
      <c r="B208">
        <v>223</v>
      </c>
      <c r="C208" t="s">
        <v>8221</v>
      </c>
      <c r="D208">
        <v>1</v>
      </c>
    </row>
    <row r="209" spans="1:4" x14ac:dyDescent="0.3">
      <c r="A209" t="s">
        <v>8219</v>
      </c>
      <c r="B209">
        <v>62</v>
      </c>
      <c r="C209" t="s">
        <v>8221</v>
      </c>
      <c r="D209">
        <v>0</v>
      </c>
    </row>
    <row r="210" spans="1:4" x14ac:dyDescent="0.3">
      <c r="A210" t="s">
        <v>8219</v>
      </c>
      <c r="B210">
        <v>146</v>
      </c>
      <c r="C210" t="s">
        <v>8221</v>
      </c>
      <c r="D210">
        <v>5</v>
      </c>
    </row>
    <row r="211" spans="1:4" x14ac:dyDescent="0.3">
      <c r="A211" t="s">
        <v>8219</v>
      </c>
      <c r="B211">
        <v>235</v>
      </c>
      <c r="C211" t="s">
        <v>8221</v>
      </c>
      <c r="D211">
        <v>1</v>
      </c>
    </row>
    <row r="212" spans="1:4" x14ac:dyDescent="0.3">
      <c r="A212" t="s">
        <v>8219</v>
      </c>
      <c r="B212">
        <v>437</v>
      </c>
      <c r="C212" t="s">
        <v>8221</v>
      </c>
      <c r="D212">
        <v>1</v>
      </c>
    </row>
    <row r="213" spans="1:4" x14ac:dyDescent="0.3">
      <c r="A213" t="s">
        <v>8219</v>
      </c>
      <c r="B213">
        <v>77</v>
      </c>
      <c r="C213" t="s">
        <v>8221</v>
      </c>
      <c r="D213">
        <v>2</v>
      </c>
    </row>
    <row r="214" spans="1:4" x14ac:dyDescent="0.3">
      <c r="A214" t="s">
        <v>8219</v>
      </c>
      <c r="B214">
        <v>108</v>
      </c>
      <c r="C214" t="s">
        <v>8221</v>
      </c>
      <c r="D214">
        <v>0</v>
      </c>
    </row>
    <row r="215" spans="1:4" x14ac:dyDescent="0.3">
      <c r="A215" t="s">
        <v>8219</v>
      </c>
      <c r="B215">
        <v>7</v>
      </c>
      <c r="C215" t="s">
        <v>8221</v>
      </c>
      <c r="D215">
        <v>9</v>
      </c>
    </row>
    <row r="216" spans="1:4" x14ac:dyDescent="0.3">
      <c r="A216" t="s">
        <v>8219</v>
      </c>
      <c r="B216">
        <v>314</v>
      </c>
      <c r="C216" t="s">
        <v>8221</v>
      </c>
      <c r="D216">
        <v>4</v>
      </c>
    </row>
    <row r="217" spans="1:4" x14ac:dyDescent="0.3">
      <c r="A217" t="s">
        <v>8219</v>
      </c>
      <c r="B217">
        <v>188</v>
      </c>
      <c r="C217" t="s">
        <v>8221</v>
      </c>
      <c r="D217">
        <v>4</v>
      </c>
    </row>
    <row r="218" spans="1:4" x14ac:dyDescent="0.3">
      <c r="A218" t="s">
        <v>8219</v>
      </c>
      <c r="B218">
        <v>275</v>
      </c>
      <c r="C218" t="s">
        <v>8221</v>
      </c>
      <c r="D218">
        <v>1</v>
      </c>
    </row>
    <row r="219" spans="1:4" x14ac:dyDescent="0.3">
      <c r="A219" t="s">
        <v>8219</v>
      </c>
      <c r="B219">
        <v>560</v>
      </c>
      <c r="C219" t="s">
        <v>8221</v>
      </c>
      <c r="D219">
        <v>1</v>
      </c>
    </row>
    <row r="220" spans="1:4" x14ac:dyDescent="0.3">
      <c r="A220" t="s">
        <v>8219</v>
      </c>
      <c r="B220">
        <v>688</v>
      </c>
      <c r="C220" t="s">
        <v>8221</v>
      </c>
      <c r="D220">
        <v>7</v>
      </c>
    </row>
    <row r="221" spans="1:4" x14ac:dyDescent="0.3">
      <c r="A221" t="s">
        <v>8219</v>
      </c>
      <c r="B221">
        <v>942</v>
      </c>
      <c r="C221" t="s">
        <v>8221</v>
      </c>
      <c r="D221">
        <v>5</v>
      </c>
    </row>
    <row r="222" spans="1:4" x14ac:dyDescent="0.3">
      <c r="A222" t="s">
        <v>8219</v>
      </c>
      <c r="B222">
        <v>88</v>
      </c>
      <c r="C222" t="s">
        <v>8221</v>
      </c>
      <c r="D222">
        <v>1</v>
      </c>
    </row>
    <row r="223" spans="1:4" x14ac:dyDescent="0.3">
      <c r="A223" t="s">
        <v>8219</v>
      </c>
      <c r="B223">
        <v>220</v>
      </c>
      <c r="C223" t="s">
        <v>8221</v>
      </c>
      <c r="D223">
        <v>0</v>
      </c>
    </row>
    <row r="224" spans="1:4" x14ac:dyDescent="0.3">
      <c r="A224" t="s">
        <v>8219</v>
      </c>
      <c r="B224">
        <v>145</v>
      </c>
      <c r="C224" t="s">
        <v>8221</v>
      </c>
      <c r="D224">
        <v>0</v>
      </c>
    </row>
    <row r="225" spans="1:4" x14ac:dyDescent="0.3">
      <c r="A225" t="s">
        <v>8219</v>
      </c>
      <c r="B225">
        <v>963</v>
      </c>
      <c r="C225" t="s">
        <v>8221</v>
      </c>
      <c r="D225">
        <v>1</v>
      </c>
    </row>
    <row r="226" spans="1:4" x14ac:dyDescent="0.3">
      <c r="A226" t="s">
        <v>8219</v>
      </c>
      <c r="B226">
        <v>91</v>
      </c>
      <c r="C226" t="s">
        <v>8221</v>
      </c>
      <c r="D226">
        <v>2</v>
      </c>
    </row>
    <row r="227" spans="1:4" x14ac:dyDescent="0.3">
      <c r="A227" t="s">
        <v>8219</v>
      </c>
      <c r="B227">
        <v>58</v>
      </c>
      <c r="C227" t="s">
        <v>8221</v>
      </c>
      <c r="D227">
        <v>0</v>
      </c>
    </row>
    <row r="228" spans="1:4" x14ac:dyDescent="0.3">
      <c r="A228" t="s">
        <v>8219</v>
      </c>
      <c r="B228">
        <v>36</v>
      </c>
      <c r="C228" t="s">
        <v>8221</v>
      </c>
      <c r="D228">
        <v>4</v>
      </c>
    </row>
    <row r="229" spans="1:4" x14ac:dyDescent="0.3">
      <c r="A229" t="s">
        <v>8219</v>
      </c>
      <c r="B229">
        <v>165</v>
      </c>
      <c r="C229" t="s">
        <v>8221</v>
      </c>
      <c r="D229">
        <v>7</v>
      </c>
    </row>
    <row r="230" spans="1:4" x14ac:dyDescent="0.3">
      <c r="A230" t="s">
        <v>8219</v>
      </c>
      <c r="B230">
        <v>111</v>
      </c>
      <c r="C230" t="s">
        <v>8221</v>
      </c>
      <c r="D230">
        <v>2</v>
      </c>
    </row>
    <row r="231" spans="1:4" x14ac:dyDescent="0.3">
      <c r="A231" t="s">
        <v>8219</v>
      </c>
      <c r="B231">
        <v>1596</v>
      </c>
      <c r="C231" t="s">
        <v>8221</v>
      </c>
      <c r="D231">
        <v>1</v>
      </c>
    </row>
    <row r="232" spans="1:4" x14ac:dyDescent="0.3">
      <c r="A232" t="s">
        <v>8219</v>
      </c>
      <c r="B232">
        <v>61</v>
      </c>
      <c r="C232" t="s">
        <v>8221</v>
      </c>
      <c r="D232">
        <v>9</v>
      </c>
    </row>
    <row r="233" spans="1:4" x14ac:dyDescent="0.3">
      <c r="A233" t="s">
        <v>8219</v>
      </c>
      <c r="B233">
        <v>287</v>
      </c>
      <c r="C233" t="s">
        <v>8221</v>
      </c>
      <c r="D233">
        <v>2</v>
      </c>
    </row>
    <row r="234" spans="1:4" x14ac:dyDescent="0.3">
      <c r="A234" t="s">
        <v>8219</v>
      </c>
      <c r="B234">
        <v>65</v>
      </c>
      <c r="C234" t="s">
        <v>8221</v>
      </c>
      <c r="D234">
        <v>1</v>
      </c>
    </row>
    <row r="235" spans="1:4" x14ac:dyDescent="0.3">
      <c r="A235" t="s">
        <v>8219</v>
      </c>
      <c r="B235">
        <v>118</v>
      </c>
      <c r="C235" t="s">
        <v>8221</v>
      </c>
      <c r="D235">
        <v>7</v>
      </c>
    </row>
    <row r="236" spans="1:4" x14ac:dyDescent="0.3">
      <c r="A236" t="s">
        <v>8219</v>
      </c>
      <c r="B236">
        <v>113</v>
      </c>
      <c r="C236" t="s">
        <v>8221</v>
      </c>
      <c r="D236">
        <v>2</v>
      </c>
    </row>
    <row r="237" spans="1:4" x14ac:dyDescent="0.3">
      <c r="A237" t="s">
        <v>8219</v>
      </c>
      <c r="B237">
        <v>332</v>
      </c>
      <c r="C237" t="s">
        <v>8221</v>
      </c>
      <c r="D237">
        <v>8</v>
      </c>
    </row>
    <row r="238" spans="1:4" x14ac:dyDescent="0.3">
      <c r="A238" t="s">
        <v>8219</v>
      </c>
      <c r="B238">
        <v>62</v>
      </c>
      <c r="C238" t="s">
        <v>8221</v>
      </c>
      <c r="D238">
        <v>2</v>
      </c>
    </row>
    <row r="239" spans="1:4" x14ac:dyDescent="0.3">
      <c r="A239" t="s">
        <v>8219</v>
      </c>
      <c r="B239">
        <v>951</v>
      </c>
      <c r="C239" t="s">
        <v>8221</v>
      </c>
      <c r="D239">
        <v>2</v>
      </c>
    </row>
    <row r="240" spans="1:4" x14ac:dyDescent="0.3">
      <c r="A240" t="s">
        <v>8219</v>
      </c>
      <c r="B240">
        <v>415</v>
      </c>
      <c r="C240" t="s">
        <v>8221</v>
      </c>
      <c r="D240">
        <v>7</v>
      </c>
    </row>
    <row r="241" spans="1:4" x14ac:dyDescent="0.3">
      <c r="A241" t="s">
        <v>8219</v>
      </c>
      <c r="B241">
        <v>305</v>
      </c>
      <c r="C241" t="s">
        <v>8221</v>
      </c>
      <c r="D241">
        <v>2</v>
      </c>
    </row>
    <row r="242" spans="1:4" x14ac:dyDescent="0.3">
      <c r="A242" t="s">
        <v>8219</v>
      </c>
      <c r="B242">
        <v>2139</v>
      </c>
      <c r="C242" t="s">
        <v>8221</v>
      </c>
      <c r="D242">
        <v>18</v>
      </c>
    </row>
    <row r="243" spans="1:4" x14ac:dyDescent="0.3">
      <c r="A243" t="s">
        <v>8219</v>
      </c>
      <c r="B243">
        <v>79</v>
      </c>
      <c r="C243" t="s">
        <v>8221</v>
      </c>
      <c r="D243">
        <v>9</v>
      </c>
    </row>
    <row r="244" spans="1:4" x14ac:dyDescent="0.3">
      <c r="A244" t="s">
        <v>8219</v>
      </c>
      <c r="B244">
        <v>179</v>
      </c>
      <c r="C244" t="s">
        <v>8221</v>
      </c>
      <c r="D244">
        <v>4</v>
      </c>
    </row>
    <row r="245" spans="1:4" x14ac:dyDescent="0.3">
      <c r="A245" t="s">
        <v>8219</v>
      </c>
      <c r="B245">
        <v>202</v>
      </c>
      <c r="C245" t="s">
        <v>8221</v>
      </c>
      <c r="D245">
        <v>7</v>
      </c>
    </row>
    <row r="246" spans="1:4" x14ac:dyDescent="0.3">
      <c r="A246" t="s">
        <v>8219</v>
      </c>
      <c r="B246">
        <v>760</v>
      </c>
      <c r="C246" t="s">
        <v>8221</v>
      </c>
      <c r="D246">
        <v>29</v>
      </c>
    </row>
    <row r="247" spans="1:4" x14ac:dyDescent="0.3">
      <c r="A247" t="s">
        <v>8219</v>
      </c>
      <c r="B247">
        <v>563</v>
      </c>
      <c r="C247" t="s">
        <v>8221</v>
      </c>
      <c r="D247">
        <v>12</v>
      </c>
    </row>
    <row r="248" spans="1:4" x14ac:dyDescent="0.3">
      <c r="A248" t="s">
        <v>8219</v>
      </c>
      <c r="B248">
        <v>135</v>
      </c>
      <c r="C248" t="s">
        <v>8221</v>
      </c>
      <c r="D248">
        <v>4</v>
      </c>
    </row>
    <row r="249" spans="1:4" x14ac:dyDescent="0.3">
      <c r="A249" t="s">
        <v>8219</v>
      </c>
      <c r="B249">
        <v>290</v>
      </c>
      <c r="C249" t="s">
        <v>8221</v>
      </c>
      <c r="D249">
        <v>28</v>
      </c>
    </row>
    <row r="250" spans="1:4" x14ac:dyDescent="0.3">
      <c r="A250" t="s">
        <v>8219</v>
      </c>
      <c r="B250">
        <v>447</v>
      </c>
      <c r="C250" t="s">
        <v>8221</v>
      </c>
      <c r="D250">
        <v>25</v>
      </c>
    </row>
    <row r="251" spans="1:4" x14ac:dyDescent="0.3">
      <c r="A251" t="s">
        <v>8219</v>
      </c>
      <c r="B251">
        <v>232</v>
      </c>
      <c r="C251" t="s">
        <v>8221</v>
      </c>
      <c r="D251">
        <v>28</v>
      </c>
    </row>
    <row r="252" spans="1:4" x14ac:dyDescent="0.3">
      <c r="A252" t="s">
        <v>8219</v>
      </c>
      <c r="B252">
        <v>168</v>
      </c>
      <c r="C252" t="s">
        <v>8221</v>
      </c>
      <c r="D252">
        <v>310</v>
      </c>
    </row>
    <row r="253" spans="1:4" x14ac:dyDescent="0.3">
      <c r="A253" t="s">
        <v>8219</v>
      </c>
      <c r="B253">
        <v>128</v>
      </c>
      <c r="C253" t="s">
        <v>8221</v>
      </c>
      <c r="D253">
        <v>15</v>
      </c>
    </row>
    <row r="254" spans="1:4" x14ac:dyDescent="0.3">
      <c r="A254" t="s">
        <v>8219</v>
      </c>
      <c r="B254">
        <v>493</v>
      </c>
      <c r="C254" t="s">
        <v>8221</v>
      </c>
      <c r="D254">
        <v>215</v>
      </c>
    </row>
    <row r="255" spans="1:4" x14ac:dyDescent="0.3">
      <c r="A255" t="s">
        <v>8219</v>
      </c>
      <c r="B255">
        <v>131</v>
      </c>
      <c r="C255" t="s">
        <v>8221</v>
      </c>
      <c r="D255">
        <v>3</v>
      </c>
    </row>
    <row r="256" spans="1:4" x14ac:dyDescent="0.3">
      <c r="A256" t="s">
        <v>8219</v>
      </c>
      <c r="B256">
        <v>50</v>
      </c>
      <c r="C256" t="s">
        <v>8221</v>
      </c>
      <c r="D256">
        <v>2</v>
      </c>
    </row>
    <row r="257" spans="1:4" x14ac:dyDescent="0.3">
      <c r="A257" t="s">
        <v>8219</v>
      </c>
      <c r="B257">
        <v>665</v>
      </c>
      <c r="C257" t="s">
        <v>8221</v>
      </c>
      <c r="D257">
        <v>26</v>
      </c>
    </row>
    <row r="258" spans="1:4" x14ac:dyDescent="0.3">
      <c r="A258" t="s">
        <v>8219</v>
      </c>
      <c r="B258">
        <v>129</v>
      </c>
      <c r="C258" t="s">
        <v>8221</v>
      </c>
      <c r="D258">
        <v>24</v>
      </c>
    </row>
    <row r="259" spans="1:4" x14ac:dyDescent="0.3">
      <c r="A259" t="s">
        <v>8219</v>
      </c>
      <c r="B259">
        <v>142</v>
      </c>
      <c r="C259" t="s">
        <v>8221</v>
      </c>
      <c r="D259">
        <v>96</v>
      </c>
    </row>
    <row r="260" spans="1:4" x14ac:dyDescent="0.3">
      <c r="A260" t="s">
        <v>8219</v>
      </c>
      <c r="B260">
        <v>2436</v>
      </c>
      <c r="C260" t="s">
        <v>8221</v>
      </c>
      <c r="D260">
        <v>17</v>
      </c>
    </row>
    <row r="261" spans="1:4" x14ac:dyDescent="0.3">
      <c r="A261" t="s">
        <v>8219</v>
      </c>
      <c r="B261">
        <v>244</v>
      </c>
      <c r="C261" t="s">
        <v>8221</v>
      </c>
      <c r="D261">
        <v>94</v>
      </c>
    </row>
    <row r="262" spans="1:4" x14ac:dyDescent="0.3">
      <c r="A262" t="s">
        <v>8219</v>
      </c>
      <c r="B262">
        <v>298</v>
      </c>
      <c r="C262" t="s">
        <v>8221</v>
      </c>
      <c r="D262">
        <v>129</v>
      </c>
    </row>
    <row r="263" spans="1:4" x14ac:dyDescent="0.3">
      <c r="A263" t="s">
        <v>8219</v>
      </c>
      <c r="B263">
        <v>251</v>
      </c>
      <c r="C263" t="s">
        <v>8221</v>
      </c>
      <c r="D263">
        <v>1</v>
      </c>
    </row>
    <row r="264" spans="1:4" x14ac:dyDescent="0.3">
      <c r="A264" t="s">
        <v>8219</v>
      </c>
      <c r="B264">
        <v>108</v>
      </c>
      <c r="C264" t="s">
        <v>8221</v>
      </c>
      <c r="D264">
        <v>4</v>
      </c>
    </row>
    <row r="265" spans="1:4" x14ac:dyDescent="0.3">
      <c r="A265" t="s">
        <v>8219</v>
      </c>
      <c r="B265">
        <v>82</v>
      </c>
      <c r="C265" t="s">
        <v>8221</v>
      </c>
      <c r="D265">
        <v>3</v>
      </c>
    </row>
    <row r="266" spans="1:4" x14ac:dyDescent="0.3">
      <c r="A266" t="s">
        <v>8219</v>
      </c>
      <c r="B266">
        <v>74</v>
      </c>
      <c r="C266" t="s">
        <v>8221</v>
      </c>
      <c r="D266">
        <v>135</v>
      </c>
    </row>
    <row r="267" spans="1:4" x14ac:dyDescent="0.3">
      <c r="A267" t="s">
        <v>8219</v>
      </c>
      <c r="B267">
        <v>189</v>
      </c>
      <c r="C267" t="s">
        <v>8221</v>
      </c>
      <c r="D267">
        <v>10</v>
      </c>
    </row>
    <row r="268" spans="1:4" x14ac:dyDescent="0.3">
      <c r="A268" t="s">
        <v>8219</v>
      </c>
      <c r="B268">
        <v>80</v>
      </c>
      <c r="C268" t="s">
        <v>8221</v>
      </c>
      <c r="D268">
        <v>0</v>
      </c>
    </row>
    <row r="269" spans="1:4" x14ac:dyDescent="0.3">
      <c r="A269" t="s">
        <v>8219</v>
      </c>
      <c r="B269">
        <v>576</v>
      </c>
      <c r="C269" t="s">
        <v>8221</v>
      </c>
      <c r="D269">
        <v>6</v>
      </c>
    </row>
    <row r="270" spans="1:4" x14ac:dyDescent="0.3">
      <c r="A270" t="s">
        <v>8219</v>
      </c>
      <c r="B270">
        <v>202</v>
      </c>
      <c r="C270" t="s">
        <v>8221</v>
      </c>
      <c r="D270">
        <v>36</v>
      </c>
    </row>
    <row r="271" spans="1:4" x14ac:dyDescent="0.3">
      <c r="A271" t="s">
        <v>8219</v>
      </c>
      <c r="B271">
        <v>238</v>
      </c>
      <c r="C271" t="s">
        <v>8221</v>
      </c>
      <c r="D271">
        <v>336</v>
      </c>
    </row>
    <row r="272" spans="1:4" x14ac:dyDescent="0.3">
      <c r="A272" t="s">
        <v>8219</v>
      </c>
      <c r="B272">
        <v>36</v>
      </c>
      <c r="C272" t="s">
        <v>8221</v>
      </c>
      <c r="D272">
        <v>34</v>
      </c>
    </row>
    <row r="273" spans="1:4" x14ac:dyDescent="0.3">
      <c r="A273" t="s">
        <v>8219</v>
      </c>
      <c r="B273">
        <v>150</v>
      </c>
      <c r="C273" t="s">
        <v>8221</v>
      </c>
      <c r="D273">
        <v>10</v>
      </c>
    </row>
    <row r="274" spans="1:4" x14ac:dyDescent="0.3">
      <c r="A274" t="s">
        <v>8219</v>
      </c>
      <c r="B274">
        <v>146</v>
      </c>
      <c r="C274" t="s">
        <v>8221</v>
      </c>
      <c r="D274">
        <v>201</v>
      </c>
    </row>
    <row r="275" spans="1:4" x14ac:dyDescent="0.3">
      <c r="A275" t="s">
        <v>8219</v>
      </c>
      <c r="B275">
        <v>222</v>
      </c>
      <c r="C275" t="s">
        <v>8221</v>
      </c>
      <c r="D275">
        <v>296</v>
      </c>
    </row>
    <row r="276" spans="1:4" x14ac:dyDescent="0.3">
      <c r="A276" t="s">
        <v>8219</v>
      </c>
      <c r="B276">
        <v>120</v>
      </c>
      <c r="C276" t="s">
        <v>8221</v>
      </c>
      <c r="D276">
        <v>7</v>
      </c>
    </row>
    <row r="277" spans="1:4" x14ac:dyDescent="0.3">
      <c r="A277" t="s">
        <v>8219</v>
      </c>
      <c r="B277">
        <v>126</v>
      </c>
      <c r="C277" t="s">
        <v>8221</v>
      </c>
      <c r="D277">
        <v>7</v>
      </c>
    </row>
    <row r="278" spans="1:4" x14ac:dyDescent="0.3">
      <c r="A278" t="s">
        <v>8219</v>
      </c>
      <c r="B278">
        <v>158</v>
      </c>
      <c r="C278" t="s">
        <v>8221</v>
      </c>
      <c r="D278">
        <v>1</v>
      </c>
    </row>
    <row r="279" spans="1:4" x14ac:dyDescent="0.3">
      <c r="A279" t="s">
        <v>8219</v>
      </c>
      <c r="B279">
        <v>316</v>
      </c>
      <c r="C279" t="s">
        <v>8221</v>
      </c>
      <c r="D279">
        <v>114</v>
      </c>
    </row>
    <row r="280" spans="1:4" x14ac:dyDescent="0.3">
      <c r="A280" t="s">
        <v>8219</v>
      </c>
      <c r="B280">
        <v>284</v>
      </c>
      <c r="C280" t="s">
        <v>8221</v>
      </c>
      <c r="D280">
        <v>29</v>
      </c>
    </row>
    <row r="281" spans="1:4" x14ac:dyDescent="0.3">
      <c r="A281" t="s">
        <v>8219</v>
      </c>
      <c r="B281">
        <v>51</v>
      </c>
      <c r="C281" t="s">
        <v>8221</v>
      </c>
      <c r="D281">
        <v>890</v>
      </c>
    </row>
    <row r="282" spans="1:4" x14ac:dyDescent="0.3">
      <c r="A282" t="s">
        <v>8219</v>
      </c>
      <c r="B282">
        <v>158</v>
      </c>
      <c r="C282" t="s">
        <v>8221</v>
      </c>
      <c r="D282">
        <v>31</v>
      </c>
    </row>
    <row r="283" spans="1:4" x14ac:dyDescent="0.3">
      <c r="A283" t="s">
        <v>8219</v>
      </c>
      <c r="B283">
        <v>337</v>
      </c>
      <c r="C283" t="s">
        <v>8221</v>
      </c>
      <c r="D283">
        <v>21</v>
      </c>
    </row>
    <row r="284" spans="1:4" x14ac:dyDescent="0.3">
      <c r="A284" t="s">
        <v>8219</v>
      </c>
      <c r="B284">
        <v>186</v>
      </c>
      <c r="C284" t="s">
        <v>8221</v>
      </c>
      <c r="D284">
        <v>37</v>
      </c>
    </row>
    <row r="285" spans="1:4" x14ac:dyDescent="0.3">
      <c r="A285" t="s">
        <v>8219</v>
      </c>
      <c r="B285">
        <v>58</v>
      </c>
      <c r="C285" t="s">
        <v>8221</v>
      </c>
      <c r="D285">
        <v>7</v>
      </c>
    </row>
    <row r="286" spans="1:4" x14ac:dyDescent="0.3">
      <c r="A286" t="s">
        <v>8219</v>
      </c>
      <c r="B286">
        <v>82</v>
      </c>
      <c r="C286" t="s">
        <v>8221</v>
      </c>
      <c r="D286">
        <v>4</v>
      </c>
    </row>
    <row r="287" spans="1:4" x14ac:dyDescent="0.3">
      <c r="A287" t="s">
        <v>8219</v>
      </c>
      <c r="B287">
        <v>736</v>
      </c>
      <c r="C287" t="s">
        <v>8221</v>
      </c>
      <c r="D287">
        <v>5</v>
      </c>
    </row>
    <row r="288" spans="1:4" x14ac:dyDescent="0.3">
      <c r="A288" t="s">
        <v>8219</v>
      </c>
      <c r="B288">
        <v>1151</v>
      </c>
      <c r="C288" t="s">
        <v>8221</v>
      </c>
      <c r="D288">
        <v>0</v>
      </c>
    </row>
    <row r="289" spans="1:4" x14ac:dyDescent="0.3">
      <c r="A289" t="s">
        <v>8219</v>
      </c>
      <c r="B289">
        <v>34</v>
      </c>
      <c r="C289" t="s">
        <v>8221</v>
      </c>
      <c r="D289">
        <v>456</v>
      </c>
    </row>
    <row r="290" spans="1:4" x14ac:dyDescent="0.3">
      <c r="A290" t="s">
        <v>8219</v>
      </c>
      <c r="B290">
        <v>498</v>
      </c>
      <c r="C290" t="s">
        <v>8221</v>
      </c>
      <c r="D290">
        <v>369</v>
      </c>
    </row>
    <row r="291" spans="1:4" x14ac:dyDescent="0.3">
      <c r="A291" t="s">
        <v>8219</v>
      </c>
      <c r="B291">
        <v>167</v>
      </c>
      <c r="C291" t="s">
        <v>8221</v>
      </c>
      <c r="D291">
        <v>2</v>
      </c>
    </row>
    <row r="292" spans="1:4" x14ac:dyDescent="0.3">
      <c r="A292" t="s">
        <v>8219</v>
      </c>
      <c r="B292">
        <v>340</v>
      </c>
      <c r="C292" t="s">
        <v>8221</v>
      </c>
      <c r="D292">
        <v>0</v>
      </c>
    </row>
    <row r="293" spans="1:4" x14ac:dyDescent="0.3">
      <c r="A293" t="s">
        <v>8219</v>
      </c>
      <c r="B293">
        <v>438</v>
      </c>
      <c r="C293" t="s">
        <v>8221</v>
      </c>
      <c r="D293">
        <v>338</v>
      </c>
    </row>
    <row r="294" spans="1:4" x14ac:dyDescent="0.3">
      <c r="A294" t="s">
        <v>8219</v>
      </c>
      <c r="B294">
        <v>555</v>
      </c>
      <c r="C294" t="s">
        <v>8221</v>
      </c>
      <c r="D294">
        <v>4</v>
      </c>
    </row>
    <row r="295" spans="1:4" x14ac:dyDescent="0.3">
      <c r="A295" t="s">
        <v>8219</v>
      </c>
      <c r="B295">
        <v>266</v>
      </c>
      <c r="C295" t="s">
        <v>8221</v>
      </c>
      <c r="D295">
        <v>1</v>
      </c>
    </row>
    <row r="296" spans="1:4" x14ac:dyDescent="0.3">
      <c r="A296" t="s">
        <v>8219</v>
      </c>
      <c r="B296">
        <v>69</v>
      </c>
      <c r="C296" t="s">
        <v>8221</v>
      </c>
      <c r="D296">
        <v>28</v>
      </c>
    </row>
    <row r="297" spans="1:4" x14ac:dyDescent="0.3">
      <c r="A297" t="s">
        <v>8219</v>
      </c>
      <c r="B297">
        <v>80</v>
      </c>
      <c r="C297" t="s">
        <v>8221</v>
      </c>
      <c r="D297">
        <v>12</v>
      </c>
    </row>
    <row r="298" spans="1:4" x14ac:dyDescent="0.3">
      <c r="A298" t="s">
        <v>8219</v>
      </c>
      <c r="B298">
        <v>493</v>
      </c>
      <c r="C298" t="s">
        <v>8221</v>
      </c>
      <c r="D298">
        <v>16</v>
      </c>
    </row>
    <row r="299" spans="1:4" x14ac:dyDescent="0.3">
      <c r="A299" t="s">
        <v>8219</v>
      </c>
      <c r="B299">
        <v>31</v>
      </c>
      <c r="C299" t="s">
        <v>8221</v>
      </c>
      <c r="D299">
        <v>4</v>
      </c>
    </row>
    <row r="300" spans="1:4" x14ac:dyDescent="0.3">
      <c r="A300" t="s">
        <v>8219</v>
      </c>
      <c r="B300">
        <v>236</v>
      </c>
      <c r="C300" t="s">
        <v>8221</v>
      </c>
      <c r="D300">
        <v>4</v>
      </c>
    </row>
    <row r="301" spans="1:4" x14ac:dyDescent="0.3">
      <c r="A301" t="s">
        <v>8219</v>
      </c>
      <c r="B301">
        <v>89</v>
      </c>
      <c r="C301" t="s">
        <v>8221</v>
      </c>
      <c r="D301">
        <v>10</v>
      </c>
    </row>
    <row r="302" spans="1:4" x14ac:dyDescent="0.3">
      <c r="A302" t="s">
        <v>8219</v>
      </c>
      <c r="B302">
        <v>299</v>
      </c>
      <c r="C302" t="s">
        <v>8221</v>
      </c>
      <c r="D302">
        <v>0</v>
      </c>
    </row>
    <row r="303" spans="1:4" x14ac:dyDescent="0.3">
      <c r="A303" t="s">
        <v>8219</v>
      </c>
      <c r="B303">
        <v>55</v>
      </c>
      <c r="C303" t="s">
        <v>8221</v>
      </c>
      <c r="D303">
        <v>6</v>
      </c>
    </row>
    <row r="304" spans="1:4" x14ac:dyDescent="0.3">
      <c r="A304" t="s">
        <v>8219</v>
      </c>
      <c r="B304">
        <v>325</v>
      </c>
      <c r="C304" t="s">
        <v>8221</v>
      </c>
      <c r="D304">
        <v>0</v>
      </c>
    </row>
    <row r="305" spans="1:4" x14ac:dyDescent="0.3">
      <c r="A305" t="s">
        <v>8219</v>
      </c>
      <c r="B305">
        <v>524</v>
      </c>
      <c r="C305" t="s">
        <v>8221</v>
      </c>
      <c r="D305">
        <v>1</v>
      </c>
    </row>
    <row r="306" spans="1:4" x14ac:dyDescent="0.3">
      <c r="A306" t="s">
        <v>8219</v>
      </c>
      <c r="B306">
        <v>285</v>
      </c>
      <c r="C306" t="s">
        <v>8221</v>
      </c>
      <c r="D306">
        <v>0</v>
      </c>
    </row>
    <row r="307" spans="1:4" x14ac:dyDescent="0.3">
      <c r="A307" t="s">
        <v>8219</v>
      </c>
      <c r="B307">
        <v>179</v>
      </c>
      <c r="C307" t="s">
        <v>8221</v>
      </c>
      <c r="D307">
        <v>44</v>
      </c>
    </row>
    <row r="308" spans="1:4" x14ac:dyDescent="0.3">
      <c r="A308" t="s">
        <v>8219</v>
      </c>
      <c r="B308">
        <v>188</v>
      </c>
      <c r="C308" t="s">
        <v>8221</v>
      </c>
      <c r="D308">
        <v>0</v>
      </c>
    </row>
    <row r="309" spans="1:4" x14ac:dyDescent="0.3">
      <c r="A309" t="s">
        <v>8219</v>
      </c>
      <c r="B309">
        <v>379</v>
      </c>
      <c r="C309" t="s">
        <v>8221</v>
      </c>
      <c r="D309">
        <v>3</v>
      </c>
    </row>
    <row r="310" spans="1:4" x14ac:dyDescent="0.3">
      <c r="A310" t="s">
        <v>8219</v>
      </c>
      <c r="B310">
        <v>119</v>
      </c>
      <c r="C310" t="s">
        <v>8221</v>
      </c>
      <c r="D310">
        <v>0</v>
      </c>
    </row>
    <row r="311" spans="1:4" x14ac:dyDescent="0.3">
      <c r="A311" t="s">
        <v>8219</v>
      </c>
      <c r="B311">
        <v>167</v>
      </c>
      <c r="C311" t="s">
        <v>8221</v>
      </c>
      <c r="D311">
        <v>52</v>
      </c>
    </row>
    <row r="312" spans="1:4" x14ac:dyDescent="0.3">
      <c r="A312" t="s">
        <v>8219</v>
      </c>
      <c r="B312">
        <v>221</v>
      </c>
      <c r="C312" t="s">
        <v>8221</v>
      </c>
      <c r="D312">
        <v>0</v>
      </c>
    </row>
    <row r="313" spans="1:4" x14ac:dyDescent="0.3">
      <c r="A313" t="s">
        <v>8219</v>
      </c>
      <c r="B313">
        <v>964</v>
      </c>
      <c r="C313" t="s">
        <v>8221</v>
      </c>
      <c r="D313">
        <v>1</v>
      </c>
    </row>
    <row r="314" spans="1:4" x14ac:dyDescent="0.3">
      <c r="A314" t="s">
        <v>8219</v>
      </c>
      <c r="B314">
        <v>286</v>
      </c>
      <c r="C314" t="s">
        <v>8221</v>
      </c>
      <c r="D314">
        <v>1</v>
      </c>
    </row>
    <row r="315" spans="1:4" x14ac:dyDescent="0.3">
      <c r="A315" t="s">
        <v>8219</v>
      </c>
      <c r="B315">
        <v>613</v>
      </c>
      <c r="C315" t="s">
        <v>8221</v>
      </c>
      <c r="D315">
        <v>2</v>
      </c>
    </row>
    <row r="316" spans="1:4" x14ac:dyDescent="0.3">
      <c r="A316" t="s">
        <v>8219</v>
      </c>
      <c r="B316">
        <v>29</v>
      </c>
      <c r="C316" t="s">
        <v>8221</v>
      </c>
      <c r="D316">
        <v>9</v>
      </c>
    </row>
    <row r="317" spans="1:4" x14ac:dyDescent="0.3">
      <c r="A317" t="s">
        <v>8219</v>
      </c>
      <c r="B317">
        <v>165</v>
      </c>
      <c r="C317" t="s">
        <v>8221</v>
      </c>
      <c r="D317">
        <v>5</v>
      </c>
    </row>
    <row r="318" spans="1:4" x14ac:dyDescent="0.3">
      <c r="A318" t="s">
        <v>8219</v>
      </c>
      <c r="B318">
        <v>97</v>
      </c>
      <c r="C318" t="s">
        <v>8221</v>
      </c>
      <c r="D318">
        <v>57</v>
      </c>
    </row>
    <row r="319" spans="1:4" x14ac:dyDescent="0.3">
      <c r="A319" t="s">
        <v>8219</v>
      </c>
      <c r="B319">
        <v>303</v>
      </c>
      <c r="C319" t="s">
        <v>8221</v>
      </c>
      <c r="D319">
        <v>3</v>
      </c>
    </row>
    <row r="320" spans="1:4" x14ac:dyDescent="0.3">
      <c r="A320" t="s">
        <v>8219</v>
      </c>
      <c r="B320">
        <v>267</v>
      </c>
      <c r="C320" t="s">
        <v>8221</v>
      </c>
      <c r="D320">
        <v>1</v>
      </c>
    </row>
    <row r="321" spans="1:4" x14ac:dyDescent="0.3">
      <c r="A321" t="s">
        <v>8219</v>
      </c>
      <c r="B321">
        <v>302</v>
      </c>
      <c r="C321" t="s">
        <v>8221</v>
      </c>
      <c r="D321">
        <v>6</v>
      </c>
    </row>
    <row r="322" spans="1:4" x14ac:dyDescent="0.3">
      <c r="A322" t="s">
        <v>8219</v>
      </c>
      <c r="B322">
        <v>87</v>
      </c>
      <c r="C322" t="s">
        <v>8221</v>
      </c>
      <c r="D322">
        <v>48</v>
      </c>
    </row>
    <row r="323" spans="1:4" x14ac:dyDescent="0.3">
      <c r="A323" t="s">
        <v>8219</v>
      </c>
      <c r="B323">
        <v>354</v>
      </c>
      <c r="C323" t="s">
        <v>8221</v>
      </c>
      <c r="D323">
        <v>2</v>
      </c>
    </row>
    <row r="324" spans="1:4" x14ac:dyDescent="0.3">
      <c r="A324" t="s">
        <v>8219</v>
      </c>
      <c r="B324">
        <v>86</v>
      </c>
      <c r="C324" t="s">
        <v>8221</v>
      </c>
      <c r="D324">
        <v>4</v>
      </c>
    </row>
    <row r="325" spans="1:4" x14ac:dyDescent="0.3">
      <c r="A325" t="s">
        <v>8219</v>
      </c>
      <c r="B325">
        <v>26</v>
      </c>
      <c r="C325" t="s">
        <v>8221</v>
      </c>
      <c r="D325">
        <v>5</v>
      </c>
    </row>
    <row r="326" spans="1:4" x14ac:dyDescent="0.3">
      <c r="A326" t="s">
        <v>8219</v>
      </c>
      <c r="B326">
        <v>113</v>
      </c>
      <c r="C326" t="s">
        <v>8221</v>
      </c>
      <c r="D326">
        <v>79</v>
      </c>
    </row>
    <row r="327" spans="1:4" x14ac:dyDescent="0.3">
      <c r="A327" t="s">
        <v>8219</v>
      </c>
      <c r="B327">
        <v>65</v>
      </c>
      <c r="C327" t="s">
        <v>8221</v>
      </c>
      <c r="D327">
        <v>2</v>
      </c>
    </row>
    <row r="328" spans="1:4" x14ac:dyDescent="0.3">
      <c r="A328" t="s">
        <v>8219</v>
      </c>
      <c r="B328">
        <v>134</v>
      </c>
      <c r="C328" t="s">
        <v>8221</v>
      </c>
      <c r="D328">
        <v>11</v>
      </c>
    </row>
    <row r="329" spans="1:4" x14ac:dyDescent="0.3">
      <c r="A329" t="s">
        <v>8219</v>
      </c>
      <c r="B329">
        <v>119</v>
      </c>
      <c r="C329" t="s">
        <v>8221</v>
      </c>
      <c r="D329">
        <v>11</v>
      </c>
    </row>
    <row r="330" spans="1:4" x14ac:dyDescent="0.3">
      <c r="A330" t="s">
        <v>8219</v>
      </c>
      <c r="B330">
        <v>159</v>
      </c>
      <c r="C330" t="s">
        <v>8221</v>
      </c>
      <c r="D330">
        <v>1</v>
      </c>
    </row>
    <row r="331" spans="1:4" x14ac:dyDescent="0.3">
      <c r="A331" t="s">
        <v>8219</v>
      </c>
      <c r="B331">
        <v>167</v>
      </c>
      <c r="C331" t="s">
        <v>8221</v>
      </c>
      <c r="D331">
        <v>3</v>
      </c>
    </row>
    <row r="332" spans="1:4" x14ac:dyDescent="0.3">
      <c r="A332" t="s">
        <v>8219</v>
      </c>
      <c r="B332">
        <v>43</v>
      </c>
      <c r="C332" t="s">
        <v>8221</v>
      </c>
      <c r="D332">
        <v>5</v>
      </c>
    </row>
    <row r="333" spans="1:4" x14ac:dyDescent="0.3">
      <c r="A333" t="s">
        <v>8219</v>
      </c>
      <c r="B333">
        <v>1062</v>
      </c>
      <c r="C333" t="s">
        <v>8221</v>
      </c>
      <c r="D333">
        <v>12</v>
      </c>
    </row>
    <row r="334" spans="1:4" x14ac:dyDescent="0.3">
      <c r="A334" t="s">
        <v>8219</v>
      </c>
      <c r="B334">
        <v>9</v>
      </c>
      <c r="C334" t="s">
        <v>8221</v>
      </c>
      <c r="D334">
        <v>2</v>
      </c>
    </row>
    <row r="335" spans="1:4" x14ac:dyDescent="0.3">
      <c r="A335" t="s">
        <v>8219</v>
      </c>
      <c r="B335">
        <v>89</v>
      </c>
      <c r="C335" t="s">
        <v>8221</v>
      </c>
      <c r="D335">
        <v>5</v>
      </c>
    </row>
    <row r="336" spans="1:4" x14ac:dyDescent="0.3">
      <c r="A336" t="s">
        <v>8219</v>
      </c>
      <c r="B336">
        <v>174</v>
      </c>
      <c r="C336" t="s">
        <v>8221</v>
      </c>
      <c r="D336">
        <v>21</v>
      </c>
    </row>
    <row r="337" spans="1:4" x14ac:dyDescent="0.3">
      <c r="A337" t="s">
        <v>8219</v>
      </c>
      <c r="B337">
        <v>14</v>
      </c>
      <c r="C337" t="s">
        <v>8221</v>
      </c>
      <c r="D337">
        <v>0</v>
      </c>
    </row>
    <row r="338" spans="1:4" x14ac:dyDescent="0.3">
      <c r="A338" t="s">
        <v>8219</v>
      </c>
      <c r="B338">
        <v>48</v>
      </c>
      <c r="C338" t="s">
        <v>8221</v>
      </c>
      <c r="D338">
        <v>45</v>
      </c>
    </row>
    <row r="339" spans="1:4" x14ac:dyDescent="0.3">
      <c r="A339" t="s">
        <v>8219</v>
      </c>
      <c r="B339">
        <v>133</v>
      </c>
      <c r="C339" t="s">
        <v>8221</v>
      </c>
      <c r="D339">
        <v>29</v>
      </c>
    </row>
    <row r="340" spans="1:4" x14ac:dyDescent="0.3">
      <c r="A340" t="s">
        <v>8219</v>
      </c>
      <c r="B340">
        <v>83</v>
      </c>
      <c r="C340" t="s">
        <v>8221</v>
      </c>
      <c r="D340">
        <v>2</v>
      </c>
    </row>
    <row r="341" spans="1:4" x14ac:dyDescent="0.3">
      <c r="A341" t="s">
        <v>8219</v>
      </c>
      <c r="B341">
        <v>149</v>
      </c>
      <c r="C341" t="s">
        <v>8221</v>
      </c>
      <c r="D341">
        <v>30</v>
      </c>
    </row>
    <row r="342" spans="1:4" x14ac:dyDescent="0.3">
      <c r="A342" t="s">
        <v>8219</v>
      </c>
      <c r="B342">
        <v>49</v>
      </c>
      <c r="C342" t="s">
        <v>8221</v>
      </c>
      <c r="D342">
        <v>8</v>
      </c>
    </row>
    <row r="343" spans="1:4" x14ac:dyDescent="0.3">
      <c r="A343" t="s">
        <v>8219</v>
      </c>
      <c r="B343">
        <v>251</v>
      </c>
      <c r="C343" t="s">
        <v>8221</v>
      </c>
      <c r="D343">
        <v>1</v>
      </c>
    </row>
    <row r="344" spans="1:4" x14ac:dyDescent="0.3">
      <c r="A344" t="s">
        <v>8219</v>
      </c>
      <c r="B344">
        <v>22</v>
      </c>
      <c r="C344" t="s">
        <v>8221</v>
      </c>
      <c r="D344">
        <v>14</v>
      </c>
    </row>
    <row r="345" spans="1:4" x14ac:dyDescent="0.3">
      <c r="A345" t="s">
        <v>8219</v>
      </c>
      <c r="B345">
        <v>48</v>
      </c>
      <c r="C345" t="s">
        <v>8221</v>
      </c>
      <c r="D345">
        <v>24</v>
      </c>
    </row>
    <row r="346" spans="1:4" x14ac:dyDescent="0.3">
      <c r="A346" t="s">
        <v>8219</v>
      </c>
      <c r="B346">
        <v>383</v>
      </c>
      <c r="C346" t="s">
        <v>8221</v>
      </c>
      <c r="D346">
        <v>2</v>
      </c>
    </row>
    <row r="347" spans="1:4" x14ac:dyDescent="0.3">
      <c r="A347" t="s">
        <v>8219</v>
      </c>
      <c r="B347">
        <v>237</v>
      </c>
      <c r="C347" t="s">
        <v>8221</v>
      </c>
      <c r="D347">
        <v>21</v>
      </c>
    </row>
    <row r="348" spans="1:4" x14ac:dyDescent="0.3">
      <c r="A348" t="s">
        <v>8219</v>
      </c>
      <c r="B348">
        <v>13</v>
      </c>
      <c r="C348" t="s">
        <v>8221</v>
      </c>
      <c r="D348">
        <v>7</v>
      </c>
    </row>
    <row r="349" spans="1:4" x14ac:dyDescent="0.3">
      <c r="A349" t="s">
        <v>8219</v>
      </c>
      <c r="B349">
        <v>562</v>
      </c>
      <c r="C349" t="s">
        <v>8221</v>
      </c>
      <c r="D349">
        <v>0</v>
      </c>
    </row>
    <row r="350" spans="1:4" x14ac:dyDescent="0.3">
      <c r="A350" t="s">
        <v>8219</v>
      </c>
      <c r="B350">
        <v>71</v>
      </c>
      <c r="C350" t="s">
        <v>8221</v>
      </c>
      <c r="D350">
        <v>4</v>
      </c>
    </row>
    <row r="351" spans="1:4" x14ac:dyDescent="0.3">
      <c r="A351" t="s">
        <v>8219</v>
      </c>
      <c r="B351">
        <v>1510</v>
      </c>
      <c r="C351" t="s">
        <v>8221</v>
      </c>
      <c r="D351">
        <v>32</v>
      </c>
    </row>
    <row r="352" spans="1:4" x14ac:dyDescent="0.3">
      <c r="A352" t="s">
        <v>8219</v>
      </c>
      <c r="B352">
        <v>14</v>
      </c>
      <c r="C352" t="s">
        <v>8221</v>
      </c>
      <c r="D352">
        <v>4</v>
      </c>
    </row>
    <row r="353" spans="1:4" x14ac:dyDescent="0.3">
      <c r="A353" t="s">
        <v>8219</v>
      </c>
      <c r="B353">
        <v>193</v>
      </c>
      <c r="C353" t="s">
        <v>8221</v>
      </c>
      <c r="D353">
        <v>9</v>
      </c>
    </row>
    <row r="354" spans="1:4" x14ac:dyDescent="0.3">
      <c r="A354" t="s">
        <v>8219</v>
      </c>
      <c r="B354">
        <v>206</v>
      </c>
      <c r="C354" t="s">
        <v>8221</v>
      </c>
      <c r="D354">
        <v>17</v>
      </c>
    </row>
    <row r="355" spans="1:4" x14ac:dyDescent="0.3">
      <c r="A355" t="s">
        <v>8219</v>
      </c>
      <c r="B355">
        <v>351</v>
      </c>
      <c r="C355" t="s">
        <v>8221</v>
      </c>
      <c r="D355">
        <v>5</v>
      </c>
    </row>
    <row r="356" spans="1:4" x14ac:dyDescent="0.3">
      <c r="A356" t="s">
        <v>8219</v>
      </c>
      <c r="B356">
        <v>50</v>
      </c>
      <c r="C356" t="s">
        <v>8221</v>
      </c>
      <c r="D356">
        <v>53</v>
      </c>
    </row>
    <row r="357" spans="1:4" x14ac:dyDescent="0.3">
      <c r="A357" t="s">
        <v>8219</v>
      </c>
      <c r="B357">
        <v>184</v>
      </c>
      <c r="C357" t="s">
        <v>8221</v>
      </c>
      <c r="D357">
        <v>7</v>
      </c>
    </row>
    <row r="358" spans="1:4" x14ac:dyDescent="0.3">
      <c r="A358" t="s">
        <v>8219</v>
      </c>
      <c r="B358">
        <v>196</v>
      </c>
      <c r="C358" t="s">
        <v>8221</v>
      </c>
      <c r="D358">
        <v>72</v>
      </c>
    </row>
    <row r="359" spans="1:4" x14ac:dyDescent="0.3">
      <c r="A359" t="s">
        <v>8219</v>
      </c>
      <c r="B359">
        <v>229</v>
      </c>
      <c r="C359" t="s">
        <v>8221</v>
      </c>
      <c r="D359">
        <v>0</v>
      </c>
    </row>
    <row r="360" spans="1:4" x14ac:dyDescent="0.3">
      <c r="A360" t="s">
        <v>8219</v>
      </c>
      <c r="B360">
        <v>67</v>
      </c>
      <c r="C360" t="s">
        <v>8221</v>
      </c>
      <c r="D360">
        <v>2</v>
      </c>
    </row>
    <row r="361" spans="1:4" x14ac:dyDescent="0.3">
      <c r="A361" t="s">
        <v>8219</v>
      </c>
      <c r="B361">
        <v>95</v>
      </c>
      <c r="C361" t="s">
        <v>8221</v>
      </c>
      <c r="D361">
        <v>8</v>
      </c>
    </row>
    <row r="362" spans="1:4" x14ac:dyDescent="0.3">
      <c r="A362" t="s">
        <v>8219</v>
      </c>
      <c r="B362">
        <v>62</v>
      </c>
      <c r="C362" t="s">
        <v>8221</v>
      </c>
      <c r="D362">
        <v>2</v>
      </c>
    </row>
    <row r="363" spans="1:4" x14ac:dyDescent="0.3">
      <c r="A363" t="s">
        <v>8219</v>
      </c>
      <c r="B363">
        <v>73</v>
      </c>
      <c r="C363" t="s">
        <v>8221</v>
      </c>
      <c r="D363">
        <v>0</v>
      </c>
    </row>
    <row r="364" spans="1:4" x14ac:dyDescent="0.3">
      <c r="A364" t="s">
        <v>8219</v>
      </c>
      <c r="B364">
        <v>43</v>
      </c>
      <c r="C364" t="s">
        <v>8221</v>
      </c>
      <c r="D364">
        <v>3</v>
      </c>
    </row>
    <row r="365" spans="1:4" x14ac:dyDescent="0.3">
      <c r="A365" t="s">
        <v>8219</v>
      </c>
      <c r="B365">
        <v>70</v>
      </c>
      <c r="C365" t="s">
        <v>8221</v>
      </c>
      <c r="D365">
        <v>4</v>
      </c>
    </row>
    <row r="366" spans="1:4" x14ac:dyDescent="0.3">
      <c r="A366" t="s">
        <v>8219</v>
      </c>
      <c r="B366">
        <v>271</v>
      </c>
      <c r="C366" t="s">
        <v>8221</v>
      </c>
      <c r="D366">
        <v>3</v>
      </c>
    </row>
    <row r="367" spans="1:4" x14ac:dyDescent="0.3">
      <c r="A367" t="s">
        <v>8219</v>
      </c>
      <c r="B367">
        <v>55</v>
      </c>
      <c r="C367" t="s">
        <v>8221</v>
      </c>
      <c r="D367">
        <v>6</v>
      </c>
    </row>
    <row r="368" spans="1:4" x14ac:dyDescent="0.3">
      <c r="A368" t="s">
        <v>8219</v>
      </c>
      <c r="B368">
        <v>35</v>
      </c>
      <c r="C368" t="s">
        <v>8221</v>
      </c>
      <c r="D368">
        <v>0</v>
      </c>
    </row>
    <row r="369" spans="1:4" x14ac:dyDescent="0.3">
      <c r="A369" t="s">
        <v>8219</v>
      </c>
      <c r="B369">
        <v>22</v>
      </c>
      <c r="C369" t="s">
        <v>8221</v>
      </c>
      <c r="D369">
        <v>0</v>
      </c>
    </row>
    <row r="370" spans="1:4" x14ac:dyDescent="0.3">
      <c r="A370" t="s">
        <v>8219</v>
      </c>
      <c r="B370">
        <v>38</v>
      </c>
      <c r="C370" t="s">
        <v>8221</v>
      </c>
      <c r="D370">
        <v>0</v>
      </c>
    </row>
    <row r="371" spans="1:4" x14ac:dyDescent="0.3">
      <c r="A371" t="s">
        <v>8219</v>
      </c>
      <c r="B371">
        <v>15</v>
      </c>
      <c r="C371" t="s">
        <v>8221</v>
      </c>
      <c r="D371">
        <v>8</v>
      </c>
    </row>
    <row r="372" spans="1:4" x14ac:dyDescent="0.3">
      <c r="A372" t="s">
        <v>8219</v>
      </c>
      <c r="B372">
        <v>7</v>
      </c>
      <c r="C372" t="s">
        <v>8221</v>
      </c>
      <c r="D372">
        <v>5</v>
      </c>
    </row>
    <row r="373" spans="1:4" x14ac:dyDescent="0.3">
      <c r="A373" t="s">
        <v>8219</v>
      </c>
      <c r="B373">
        <v>241</v>
      </c>
      <c r="C373" t="s">
        <v>8221</v>
      </c>
      <c r="D373">
        <v>0</v>
      </c>
    </row>
    <row r="374" spans="1:4" x14ac:dyDescent="0.3">
      <c r="A374" t="s">
        <v>8219</v>
      </c>
      <c r="B374">
        <v>55</v>
      </c>
      <c r="C374" t="s">
        <v>8221</v>
      </c>
      <c r="D374">
        <v>2</v>
      </c>
    </row>
    <row r="375" spans="1:4" x14ac:dyDescent="0.3">
      <c r="A375" t="s">
        <v>8219</v>
      </c>
      <c r="B375">
        <v>171</v>
      </c>
      <c r="C375" t="s">
        <v>8221</v>
      </c>
      <c r="D375">
        <v>24</v>
      </c>
    </row>
    <row r="376" spans="1:4" x14ac:dyDescent="0.3">
      <c r="A376" t="s">
        <v>8219</v>
      </c>
      <c r="B376">
        <v>208</v>
      </c>
      <c r="C376" t="s">
        <v>8221</v>
      </c>
      <c r="D376">
        <v>0</v>
      </c>
    </row>
    <row r="377" spans="1:4" x14ac:dyDescent="0.3">
      <c r="A377" t="s">
        <v>8219</v>
      </c>
      <c r="B377">
        <v>21</v>
      </c>
      <c r="C377" t="s">
        <v>8221</v>
      </c>
      <c r="D377">
        <v>9</v>
      </c>
    </row>
    <row r="378" spans="1:4" x14ac:dyDescent="0.3">
      <c r="A378" t="s">
        <v>8219</v>
      </c>
      <c r="B378">
        <v>25</v>
      </c>
      <c r="C378" t="s">
        <v>8221</v>
      </c>
      <c r="D378">
        <v>0</v>
      </c>
    </row>
    <row r="379" spans="1:4" x14ac:dyDescent="0.3">
      <c r="A379" t="s">
        <v>8219</v>
      </c>
      <c r="B379">
        <v>52</v>
      </c>
      <c r="C379" t="s">
        <v>8221</v>
      </c>
      <c r="D379">
        <v>1</v>
      </c>
    </row>
    <row r="380" spans="1:4" x14ac:dyDescent="0.3">
      <c r="A380" t="s">
        <v>8219</v>
      </c>
      <c r="B380">
        <v>104</v>
      </c>
      <c r="C380" t="s">
        <v>8221</v>
      </c>
      <c r="D380">
        <v>10</v>
      </c>
    </row>
    <row r="381" spans="1:4" x14ac:dyDescent="0.3">
      <c r="A381" t="s">
        <v>8219</v>
      </c>
      <c r="B381">
        <v>73</v>
      </c>
      <c r="C381" t="s">
        <v>8221</v>
      </c>
      <c r="D381">
        <v>1</v>
      </c>
    </row>
    <row r="382" spans="1:4" x14ac:dyDescent="0.3">
      <c r="A382" t="s">
        <v>8219</v>
      </c>
      <c r="B382">
        <v>3</v>
      </c>
      <c r="C382" t="s">
        <v>8221</v>
      </c>
      <c r="D382">
        <v>0</v>
      </c>
    </row>
    <row r="383" spans="1:4" x14ac:dyDescent="0.3">
      <c r="A383" t="s">
        <v>8219</v>
      </c>
      <c r="B383">
        <v>6</v>
      </c>
      <c r="C383" t="s">
        <v>8221</v>
      </c>
      <c r="D383">
        <v>20</v>
      </c>
    </row>
    <row r="384" spans="1:4" x14ac:dyDescent="0.3">
      <c r="A384" t="s">
        <v>8219</v>
      </c>
      <c r="B384">
        <v>12</v>
      </c>
      <c r="C384" t="s">
        <v>8221</v>
      </c>
      <c r="D384">
        <v>30</v>
      </c>
    </row>
    <row r="385" spans="1:4" x14ac:dyDescent="0.3">
      <c r="A385" t="s">
        <v>8219</v>
      </c>
      <c r="B385">
        <v>13</v>
      </c>
      <c r="C385" t="s">
        <v>8221</v>
      </c>
      <c r="D385">
        <v>6</v>
      </c>
    </row>
    <row r="386" spans="1:4" x14ac:dyDescent="0.3">
      <c r="A386" t="s">
        <v>8219</v>
      </c>
      <c r="B386">
        <v>5</v>
      </c>
      <c r="C386" t="s">
        <v>8221</v>
      </c>
      <c r="D386">
        <v>15</v>
      </c>
    </row>
    <row r="387" spans="1:4" x14ac:dyDescent="0.3">
      <c r="A387" t="s">
        <v>8219</v>
      </c>
      <c r="B387">
        <v>2</v>
      </c>
      <c r="C387" t="s">
        <v>8221</v>
      </c>
      <c r="D387">
        <v>5</v>
      </c>
    </row>
    <row r="388" spans="1:4" x14ac:dyDescent="0.3">
      <c r="A388" t="s">
        <v>8219</v>
      </c>
      <c r="B388">
        <v>8</v>
      </c>
      <c r="C388" t="s">
        <v>8221</v>
      </c>
      <c r="D388">
        <v>0</v>
      </c>
    </row>
    <row r="389" spans="1:4" x14ac:dyDescent="0.3">
      <c r="A389" t="s">
        <v>8219</v>
      </c>
      <c r="B389">
        <v>0</v>
      </c>
      <c r="C389" t="s">
        <v>8221</v>
      </c>
      <c r="D389">
        <v>0</v>
      </c>
    </row>
    <row r="390" spans="1:4" x14ac:dyDescent="0.3">
      <c r="A390" t="s">
        <v>8219</v>
      </c>
      <c r="B390">
        <v>13</v>
      </c>
      <c r="C390" t="s">
        <v>8221</v>
      </c>
      <c r="D390">
        <v>28</v>
      </c>
    </row>
    <row r="391" spans="1:4" x14ac:dyDescent="0.3">
      <c r="A391" t="s">
        <v>8219</v>
      </c>
      <c r="B391">
        <v>0</v>
      </c>
      <c r="C391" t="s">
        <v>8221</v>
      </c>
      <c r="D391">
        <v>0</v>
      </c>
    </row>
    <row r="392" spans="1:4" x14ac:dyDescent="0.3">
      <c r="A392" t="s">
        <v>8219</v>
      </c>
      <c r="B392">
        <v>5</v>
      </c>
      <c r="C392" t="s">
        <v>8221</v>
      </c>
      <c r="D392">
        <v>5</v>
      </c>
    </row>
    <row r="393" spans="1:4" x14ac:dyDescent="0.3">
      <c r="A393" t="s">
        <v>8219</v>
      </c>
      <c r="B393">
        <v>8</v>
      </c>
      <c r="C393" t="s">
        <v>8221</v>
      </c>
      <c r="D393">
        <v>7</v>
      </c>
    </row>
    <row r="394" spans="1:4" x14ac:dyDescent="0.3">
      <c r="A394" t="s">
        <v>8219</v>
      </c>
      <c r="B394">
        <v>8</v>
      </c>
      <c r="C394" t="s">
        <v>8221</v>
      </c>
      <c r="D394">
        <v>30</v>
      </c>
    </row>
    <row r="395" spans="1:4" x14ac:dyDescent="0.3">
      <c r="A395" t="s">
        <v>8219</v>
      </c>
      <c r="B395">
        <v>0</v>
      </c>
      <c r="C395" t="s">
        <v>8221</v>
      </c>
      <c r="D395">
        <v>2</v>
      </c>
    </row>
    <row r="396" spans="1:4" x14ac:dyDescent="0.3">
      <c r="A396" t="s">
        <v>8219</v>
      </c>
      <c r="B396">
        <v>2</v>
      </c>
      <c r="C396" t="s">
        <v>8221</v>
      </c>
      <c r="D396">
        <v>30</v>
      </c>
    </row>
    <row r="397" spans="1:4" x14ac:dyDescent="0.3">
      <c r="A397" t="s">
        <v>8219</v>
      </c>
      <c r="B397">
        <v>3</v>
      </c>
      <c r="C397" t="s">
        <v>8221</v>
      </c>
      <c r="D397">
        <v>2</v>
      </c>
    </row>
    <row r="398" spans="1:4" x14ac:dyDescent="0.3">
      <c r="A398" t="s">
        <v>8219</v>
      </c>
      <c r="B398">
        <v>0</v>
      </c>
      <c r="C398" t="s">
        <v>8221</v>
      </c>
      <c r="D398">
        <v>0</v>
      </c>
    </row>
    <row r="399" spans="1:4" x14ac:dyDescent="0.3">
      <c r="A399" t="s">
        <v>8219</v>
      </c>
      <c r="B399">
        <v>0</v>
      </c>
      <c r="C399" t="s">
        <v>8221</v>
      </c>
      <c r="D399">
        <v>2</v>
      </c>
    </row>
    <row r="400" spans="1:4" x14ac:dyDescent="0.3">
      <c r="A400" t="s">
        <v>8219</v>
      </c>
      <c r="B400">
        <v>11</v>
      </c>
      <c r="C400" t="s">
        <v>8221</v>
      </c>
      <c r="D400">
        <v>1</v>
      </c>
    </row>
    <row r="401" spans="1:4" x14ac:dyDescent="0.3">
      <c r="A401" t="s">
        <v>8219</v>
      </c>
      <c r="B401">
        <v>0</v>
      </c>
      <c r="C401" t="s">
        <v>8221</v>
      </c>
      <c r="D401">
        <v>2</v>
      </c>
    </row>
    <row r="402" spans="1:4" x14ac:dyDescent="0.3">
      <c r="A402" t="s">
        <v>8219</v>
      </c>
      <c r="B402">
        <v>1</v>
      </c>
      <c r="C402" t="s">
        <v>8221</v>
      </c>
      <c r="D402">
        <v>14</v>
      </c>
    </row>
    <row r="403" spans="1:4" x14ac:dyDescent="0.3">
      <c r="A403" t="s">
        <v>8219</v>
      </c>
      <c r="B403">
        <v>0</v>
      </c>
      <c r="C403" t="s">
        <v>8221</v>
      </c>
      <c r="D403">
        <v>31</v>
      </c>
    </row>
    <row r="404" spans="1:4" x14ac:dyDescent="0.3">
      <c r="A404" t="s">
        <v>8219</v>
      </c>
      <c r="B404">
        <v>17</v>
      </c>
      <c r="C404" t="s">
        <v>8221</v>
      </c>
      <c r="D404">
        <v>16</v>
      </c>
    </row>
    <row r="405" spans="1:4" x14ac:dyDescent="0.3">
      <c r="A405" t="s">
        <v>8219</v>
      </c>
      <c r="B405">
        <v>2</v>
      </c>
      <c r="C405" t="s">
        <v>8221</v>
      </c>
      <c r="D405">
        <v>12</v>
      </c>
    </row>
    <row r="406" spans="1:4" x14ac:dyDescent="0.3">
      <c r="A406" t="s">
        <v>8219</v>
      </c>
      <c r="B406">
        <v>1</v>
      </c>
      <c r="C406" t="s">
        <v>8221</v>
      </c>
      <c r="D406">
        <v>96</v>
      </c>
    </row>
    <row r="407" spans="1:4" x14ac:dyDescent="0.3">
      <c r="A407" t="s">
        <v>8219</v>
      </c>
      <c r="B407">
        <v>2</v>
      </c>
      <c r="C407" t="s">
        <v>8221</v>
      </c>
      <c r="D407">
        <v>16</v>
      </c>
    </row>
    <row r="408" spans="1:4" x14ac:dyDescent="0.3">
      <c r="A408" t="s">
        <v>8219</v>
      </c>
      <c r="B408">
        <v>16</v>
      </c>
      <c r="C408" t="s">
        <v>8221</v>
      </c>
      <c r="D408">
        <v>5</v>
      </c>
    </row>
    <row r="409" spans="1:4" x14ac:dyDescent="0.3">
      <c r="A409" t="s">
        <v>8219</v>
      </c>
      <c r="B409">
        <v>1</v>
      </c>
      <c r="C409" t="s">
        <v>8221</v>
      </c>
      <c r="D409">
        <v>0</v>
      </c>
    </row>
    <row r="410" spans="1:4" x14ac:dyDescent="0.3">
      <c r="A410" t="s">
        <v>8219</v>
      </c>
      <c r="B410">
        <v>4</v>
      </c>
      <c r="C410" t="s">
        <v>8221</v>
      </c>
      <c r="D410">
        <v>8</v>
      </c>
    </row>
    <row r="411" spans="1:4" x14ac:dyDescent="0.3">
      <c r="A411" t="s">
        <v>8219</v>
      </c>
      <c r="B411">
        <v>5</v>
      </c>
      <c r="C411" t="s">
        <v>8221</v>
      </c>
      <c r="D411">
        <v>7</v>
      </c>
    </row>
    <row r="412" spans="1:4" x14ac:dyDescent="0.3">
      <c r="A412" t="s">
        <v>8219</v>
      </c>
      <c r="B412">
        <v>7</v>
      </c>
      <c r="C412" t="s">
        <v>8221</v>
      </c>
      <c r="D412">
        <v>24</v>
      </c>
    </row>
    <row r="413" spans="1:4" x14ac:dyDescent="0.3">
      <c r="A413" t="s">
        <v>8219</v>
      </c>
      <c r="B413">
        <v>0</v>
      </c>
      <c r="C413" t="s">
        <v>8221</v>
      </c>
      <c r="D413">
        <v>121</v>
      </c>
    </row>
    <row r="414" spans="1:4" x14ac:dyDescent="0.3">
      <c r="A414" t="s">
        <v>8219</v>
      </c>
      <c r="B414">
        <v>12</v>
      </c>
      <c r="C414" t="s">
        <v>8221</v>
      </c>
      <c r="D414">
        <v>196</v>
      </c>
    </row>
    <row r="415" spans="1:4" x14ac:dyDescent="0.3">
      <c r="A415" t="s">
        <v>8219</v>
      </c>
      <c r="B415">
        <v>2</v>
      </c>
      <c r="C415" t="s">
        <v>8221</v>
      </c>
      <c r="D415">
        <v>5</v>
      </c>
    </row>
    <row r="416" spans="1:4" x14ac:dyDescent="0.3">
      <c r="A416" t="s">
        <v>8219</v>
      </c>
      <c r="B416">
        <v>5</v>
      </c>
      <c r="C416" t="s">
        <v>8221</v>
      </c>
      <c r="D416">
        <v>73</v>
      </c>
    </row>
    <row r="417" spans="1:4" x14ac:dyDescent="0.3">
      <c r="A417" t="s">
        <v>8219</v>
      </c>
      <c r="B417">
        <v>2</v>
      </c>
      <c r="C417" t="s">
        <v>8221</v>
      </c>
      <c r="D417">
        <v>93</v>
      </c>
    </row>
    <row r="418" spans="1:4" x14ac:dyDescent="0.3">
      <c r="A418" t="s">
        <v>8219</v>
      </c>
      <c r="B418">
        <v>3</v>
      </c>
      <c r="C418" t="s">
        <v>8221</v>
      </c>
      <c r="D418">
        <v>17</v>
      </c>
    </row>
    <row r="419" spans="1:4" x14ac:dyDescent="0.3">
      <c r="A419" t="s">
        <v>8219</v>
      </c>
      <c r="B419">
        <v>0</v>
      </c>
      <c r="C419" t="s">
        <v>8221</v>
      </c>
      <c r="D419">
        <v>7</v>
      </c>
    </row>
    <row r="420" spans="1:4" x14ac:dyDescent="0.3">
      <c r="A420" t="s">
        <v>8219</v>
      </c>
      <c r="B420">
        <v>49</v>
      </c>
      <c r="C420" t="s">
        <v>8221</v>
      </c>
      <c r="D420">
        <v>17</v>
      </c>
    </row>
    <row r="421" spans="1:4" x14ac:dyDescent="0.3">
      <c r="A421" t="s">
        <v>8219</v>
      </c>
      <c r="B421">
        <v>1</v>
      </c>
      <c r="C421" t="s">
        <v>8221</v>
      </c>
      <c r="D421">
        <v>171</v>
      </c>
    </row>
    <row r="422" spans="1:4" x14ac:dyDescent="0.3">
      <c r="A422" t="s">
        <v>8219</v>
      </c>
      <c r="B422">
        <v>2</v>
      </c>
      <c r="C422" t="s">
        <v>8221</v>
      </c>
      <c r="D422">
        <v>188</v>
      </c>
    </row>
    <row r="423" spans="1:4" x14ac:dyDescent="0.3">
      <c r="A423" t="s">
        <v>8219</v>
      </c>
      <c r="B423">
        <v>0</v>
      </c>
      <c r="C423" t="s">
        <v>8221</v>
      </c>
      <c r="D423">
        <v>110</v>
      </c>
    </row>
    <row r="424" spans="1:4" x14ac:dyDescent="0.3">
      <c r="A424" t="s">
        <v>8219</v>
      </c>
      <c r="B424">
        <v>0</v>
      </c>
      <c r="C424" t="s">
        <v>8221</v>
      </c>
      <c r="D424">
        <v>37</v>
      </c>
    </row>
    <row r="425" spans="1:4" x14ac:dyDescent="0.3">
      <c r="A425" t="s">
        <v>8219</v>
      </c>
      <c r="B425">
        <v>11</v>
      </c>
      <c r="C425" t="s">
        <v>8221</v>
      </c>
      <c r="D425">
        <v>9</v>
      </c>
    </row>
    <row r="426" spans="1:4" x14ac:dyDescent="0.3">
      <c r="A426" t="s">
        <v>8219</v>
      </c>
      <c r="B426">
        <v>1</v>
      </c>
      <c r="C426" t="s">
        <v>8221</v>
      </c>
      <c r="D426">
        <v>29</v>
      </c>
    </row>
    <row r="427" spans="1:4" x14ac:dyDescent="0.3">
      <c r="A427" t="s">
        <v>8219</v>
      </c>
      <c r="B427">
        <v>8</v>
      </c>
      <c r="C427" t="s">
        <v>8221</v>
      </c>
      <c r="D427">
        <v>6</v>
      </c>
    </row>
    <row r="428" spans="1:4" x14ac:dyDescent="0.3">
      <c r="A428" t="s">
        <v>8219</v>
      </c>
      <c r="B428">
        <v>5</v>
      </c>
      <c r="C428" t="s">
        <v>8221</v>
      </c>
      <c r="D428">
        <v>30</v>
      </c>
    </row>
    <row r="429" spans="1:4" x14ac:dyDescent="0.3">
      <c r="A429" t="s">
        <v>8219</v>
      </c>
      <c r="B429">
        <v>39</v>
      </c>
      <c r="C429" t="s">
        <v>8221</v>
      </c>
      <c r="D429">
        <v>81</v>
      </c>
    </row>
    <row r="430" spans="1:4" x14ac:dyDescent="0.3">
      <c r="A430" t="s">
        <v>8219</v>
      </c>
      <c r="B430">
        <v>0</v>
      </c>
      <c r="C430" t="s">
        <v>8221</v>
      </c>
      <c r="D430">
        <v>4</v>
      </c>
    </row>
    <row r="431" spans="1:4" x14ac:dyDescent="0.3">
      <c r="A431" t="s">
        <v>8219</v>
      </c>
      <c r="B431">
        <v>0</v>
      </c>
      <c r="C431" t="s">
        <v>8221</v>
      </c>
      <c r="D431">
        <v>11</v>
      </c>
    </row>
    <row r="432" spans="1:4" x14ac:dyDescent="0.3">
      <c r="A432" t="s">
        <v>8219</v>
      </c>
      <c r="B432">
        <v>2</v>
      </c>
      <c r="C432" t="s">
        <v>8221</v>
      </c>
      <c r="D432">
        <v>14</v>
      </c>
    </row>
    <row r="433" spans="1:4" x14ac:dyDescent="0.3">
      <c r="A433" t="s">
        <v>8219</v>
      </c>
      <c r="B433">
        <v>170</v>
      </c>
      <c r="C433" t="s">
        <v>8221</v>
      </c>
      <c r="D433">
        <v>5</v>
      </c>
    </row>
    <row r="434" spans="1:4" x14ac:dyDescent="0.3">
      <c r="A434" t="s">
        <v>8219</v>
      </c>
      <c r="B434">
        <v>5</v>
      </c>
      <c r="C434" t="s">
        <v>8221</v>
      </c>
      <c r="D434">
        <v>45</v>
      </c>
    </row>
    <row r="435" spans="1:4" x14ac:dyDescent="0.3">
      <c r="A435" t="s">
        <v>8219</v>
      </c>
      <c r="B435">
        <v>14</v>
      </c>
      <c r="C435" t="s">
        <v>8221</v>
      </c>
      <c r="D435">
        <v>8</v>
      </c>
    </row>
    <row r="436" spans="1:4" x14ac:dyDescent="0.3">
      <c r="A436" t="s">
        <v>8219</v>
      </c>
      <c r="B436">
        <v>1</v>
      </c>
      <c r="C436" t="s">
        <v>8221</v>
      </c>
      <c r="D436">
        <v>3</v>
      </c>
    </row>
    <row r="437" spans="1:4" x14ac:dyDescent="0.3">
      <c r="A437" t="s">
        <v>8219</v>
      </c>
      <c r="B437">
        <v>0</v>
      </c>
      <c r="C437" t="s">
        <v>8221</v>
      </c>
      <c r="D437">
        <v>24</v>
      </c>
    </row>
    <row r="438" spans="1:4" x14ac:dyDescent="0.3">
      <c r="A438" t="s">
        <v>8219</v>
      </c>
      <c r="B438">
        <v>124</v>
      </c>
      <c r="C438" t="s">
        <v>8221</v>
      </c>
      <c r="D438">
        <v>18</v>
      </c>
    </row>
    <row r="439" spans="1:4" x14ac:dyDescent="0.3">
      <c r="A439" t="s">
        <v>8219</v>
      </c>
      <c r="B439">
        <v>0</v>
      </c>
      <c r="C439" t="s">
        <v>8221</v>
      </c>
      <c r="D439">
        <v>12</v>
      </c>
    </row>
    <row r="440" spans="1:4" x14ac:dyDescent="0.3">
      <c r="A440" t="s">
        <v>8219</v>
      </c>
      <c r="B440">
        <v>0</v>
      </c>
      <c r="C440" t="s">
        <v>8221</v>
      </c>
      <c r="D440">
        <v>123</v>
      </c>
    </row>
    <row r="441" spans="1:4" x14ac:dyDescent="0.3">
      <c r="A441" t="s">
        <v>8219</v>
      </c>
      <c r="B441">
        <v>55</v>
      </c>
      <c r="C441" t="s">
        <v>8221</v>
      </c>
      <c r="D441">
        <v>96</v>
      </c>
    </row>
    <row r="442" spans="1:4" x14ac:dyDescent="0.3">
      <c r="A442" t="s">
        <v>8219</v>
      </c>
      <c r="B442">
        <v>140</v>
      </c>
      <c r="C442" t="s">
        <v>8221</v>
      </c>
      <c r="D442">
        <v>31</v>
      </c>
    </row>
    <row r="443" spans="1:4" x14ac:dyDescent="0.3">
      <c r="A443" t="s">
        <v>8219</v>
      </c>
      <c r="B443">
        <v>21</v>
      </c>
      <c r="C443" t="s">
        <v>8221</v>
      </c>
      <c r="D443">
        <v>4</v>
      </c>
    </row>
    <row r="444" spans="1:4" x14ac:dyDescent="0.3">
      <c r="A444" t="s">
        <v>8219</v>
      </c>
      <c r="B444">
        <v>1</v>
      </c>
      <c r="C444" t="s">
        <v>8221</v>
      </c>
      <c r="D444">
        <v>3</v>
      </c>
    </row>
    <row r="445" spans="1:4" x14ac:dyDescent="0.3">
      <c r="A445" t="s">
        <v>8219</v>
      </c>
      <c r="B445">
        <v>147</v>
      </c>
      <c r="C445" t="s">
        <v>8221</v>
      </c>
      <c r="D445">
        <v>179</v>
      </c>
    </row>
    <row r="446" spans="1:4" x14ac:dyDescent="0.3">
      <c r="A446" t="s">
        <v>8219</v>
      </c>
      <c r="B446">
        <v>11</v>
      </c>
      <c r="C446" t="s">
        <v>8221</v>
      </c>
      <c r="D446">
        <v>3</v>
      </c>
    </row>
    <row r="447" spans="1:4" x14ac:dyDescent="0.3">
      <c r="A447" t="s">
        <v>8219</v>
      </c>
      <c r="B447">
        <v>125</v>
      </c>
      <c r="C447" t="s">
        <v>8221</v>
      </c>
      <c r="D447">
        <v>23</v>
      </c>
    </row>
    <row r="448" spans="1:4" x14ac:dyDescent="0.3">
      <c r="A448" t="s">
        <v>8219</v>
      </c>
      <c r="B448">
        <v>1</v>
      </c>
      <c r="C448" t="s">
        <v>8221</v>
      </c>
      <c r="D448">
        <v>23</v>
      </c>
    </row>
    <row r="449" spans="1:4" x14ac:dyDescent="0.3">
      <c r="A449" t="s">
        <v>8219</v>
      </c>
      <c r="B449">
        <v>0</v>
      </c>
      <c r="C449" t="s">
        <v>8221</v>
      </c>
      <c r="D449">
        <v>41</v>
      </c>
    </row>
    <row r="450" spans="1:4" x14ac:dyDescent="0.3">
      <c r="A450" t="s">
        <v>8219</v>
      </c>
      <c r="B450">
        <v>0</v>
      </c>
      <c r="C450" t="s">
        <v>8221</v>
      </c>
      <c r="D450">
        <v>0</v>
      </c>
    </row>
    <row r="451" spans="1:4" x14ac:dyDescent="0.3">
      <c r="A451" t="s">
        <v>8219</v>
      </c>
      <c r="B451">
        <v>3</v>
      </c>
      <c r="C451" t="s">
        <v>8221</v>
      </c>
      <c r="D451">
        <v>32</v>
      </c>
    </row>
    <row r="452" spans="1:4" x14ac:dyDescent="0.3">
      <c r="A452" t="s">
        <v>8219</v>
      </c>
      <c r="B452">
        <v>0</v>
      </c>
      <c r="C452" t="s">
        <v>8221</v>
      </c>
      <c r="D452">
        <v>2</v>
      </c>
    </row>
    <row r="453" spans="1:4" x14ac:dyDescent="0.3">
      <c r="A453" t="s">
        <v>8219</v>
      </c>
      <c r="B453">
        <v>0</v>
      </c>
      <c r="C453" t="s">
        <v>8221</v>
      </c>
      <c r="D453">
        <v>7</v>
      </c>
    </row>
    <row r="454" spans="1:4" x14ac:dyDescent="0.3">
      <c r="A454" t="s">
        <v>8219</v>
      </c>
      <c r="B454">
        <v>0</v>
      </c>
      <c r="C454" t="s">
        <v>8221</v>
      </c>
      <c r="D454">
        <v>4</v>
      </c>
    </row>
    <row r="455" spans="1:4" x14ac:dyDescent="0.3">
      <c r="A455" t="s">
        <v>8219</v>
      </c>
      <c r="B455">
        <v>0</v>
      </c>
      <c r="C455" t="s">
        <v>8221</v>
      </c>
      <c r="D455">
        <v>196</v>
      </c>
    </row>
    <row r="456" spans="1:4" x14ac:dyDescent="0.3">
      <c r="A456" t="s">
        <v>8219</v>
      </c>
      <c r="B456">
        <v>3</v>
      </c>
      <c r="C456" t="s">
        <v>8221</v>
      </c>
      <c r="D456">
        <v>11</v>
      </c>
    </row>
    <row r="457" spans="1:4" x14ac:dyDescent="0.3">
      <c r="A457" t="s">
        <v>8219</v>
      </c>
      <c r="B457">
        <v>0</v>
      </c>
      <c r="C457" t="s">
        <v>8221</v>
      </c>
      <c r="D457">
        <v>9</v>
      </c>
    </row>
    <row r="458" spans="1:4" x14ac:dyDescent="0.3">
      <c r="A458" t="s">
        <v>8219</v>
      </c>
      <c r="B458">
        <v>1</v>
      </c>
      <c r="C458" t="s">
        <v>8221</v>
      </c>
      <c r="D458">
        <v>5</v>
      </c>
    </row>
    <row r="459" spans="1:4" x14ac:dyDescent="0.3">
      <c r="A459" t="s">
        <v>8219</v>
      </c>
      <c r="B459">
        <v>3</v>
      </c>
      <c r="C459" t="s">
        <v>8221</v>
      </c>
      <c r="D459">
        <v>8</v>
      </c>
    </row>
    <row r="460" spans="1:4" x14ac:dyDescent="0.3">
      <c r="A460" t="s">
        <v>8219</v>
      </c>
      <c r="B460">
        <v>22</v>
      </c>
      <c r="C460" t="s">
        <v>8221</v>
      </c>
      <c r="D460">
        <v>229</v>
      </c>
    </row>
    <row r="461" spans="1:4" x14ac:dyDescent="0.3">
      <c r="A461" t="s">
        <v>8219</v>
      </c>
      <c r="B461">
        <v>26</v>
      </c>
      <c r="C461" t="s">
        <v>8221</v>
      </c>
      <c r="D461">
        <v>40</v>
      </c>
    </row>
    <row r="462" spans="1:4" x14ac:dyDescent="0.3">
      <c r="A462" t="s">
        <v>8219</v>
      </c>
      <c r="B462">
        <v>4</v>
      </c>
      <c r="C462" t="s">
        <v>8221</v>
      </c>
      <c r="D462">
        <v>123</v>
      </c>
    </row>
    <row r="463" spans="1:4" x14ac:dyDescent="0.3">
      <c r="A463" t="s">
        <v>8219</v>
      </c>
      <c r="B463">
        <v>0</v>
      </c>
      <c r="C463" t="s">
        <v>8221</v>
      </c>
      <c r="D463">
        <v>5</v>
      </c>
    </row>
    <row r="464" spans="1:4" x14ac:dyDescent="0.3">
      <c r="A464" t="s">
        <v>8219</v>
      </c>
      <c r="B464">
        <v>4</v>
      </c>
      <c r="C464" t="s">
        <v>8221</v>
      </c>
      <c r="D464">
        <v>148</v>
      </c>
    </row>
    <row r="465" spans="1:4" x14ac:dyDescent="0.3">
      <c r="A465" t="s">
        <v>8219</v>
      </c>
      <c r="B465">
        <v>9</v>
      </c>
      <c r="C465" t="s">
        <v>8221</v>
      </c>
      <c r="D465">
        <v>10</v>
      </c>
    </row>
    <row r="466" spans="1:4" x14ac:dyDescent="0.3">
      <c r="A466" t="s">
        <v>8219</v>
      </c>
      <c r="B466">
        <v>5</v>
      </c>
      <c r="C466" t="s">
        <v>8221</v>
      </c>
      <c r="D466">
        <v>4</v>
      </c>
    </row>
    <row r="467" spans="1:4" x14ac:dyDescent="0.3">
      <c r="A467" t="s">
        <v>8219</v>
      </c>
      <c r="B467">
        <v>14</v>
      </c>
      <c r="C467" t="s">
        <v>8221</v>
      </c>
      <c r="D467">
        <v>21</v>
      </c>
    </row>
    <row r="468" spans="1:4" x14ac:dyDescent="0.3">
      <c r="A468" t="s">
        <v>8219</v>
      </c>
      <c r="B468">
        <v>1</v>
      </c>
      <c r="C468" t="s">
        <v>8221</v>
      </c>
      <c r="D468">
        <v>2</v>
      </c>
    </row>
    <row r="469" spans="1:4" x14ac:dyDescent="0.3">
      <c r="A469" t="s">
        <v>8219</v>
      </c>
      <c r="B469">
        <v>10</v>
      </c>
      <c r="C469" t="s">
        <v>8221</v>
      </c>
      <c r="D469">
        <v>0</v>
      </c>
    </row>
    <row r="470" spans="1:4" x14ac:dyDescent="0.3">
      <c r="A470" t="s">
        <v>8219</v>
      </c>
      <c r="B470">
        <v>3</v>
      </c>
      <c r="C470" t="s">
        <v>8221</v>
      </c>
      <c r="D470">
        <v>4</v>
      </c>
    </row>
    <row r="471" spans="1:4" x14ac:dyDescent="0.3">
      <c r="A471" t="s">
        <v>8219</v>
      </c>
      <c r="B471">
        <v>1</v>
      </c>
      <c r="C471" t="s">
        <v>8221</v>
      </c>
      <c r="D471">
        <v>1</v>
      </c>
    </row>
    <row r="472" spans="1:4" x14ac:dyDescent="0.3">
      <c r="A472" t="s">
        <v>8219</v>
      </c>
      <c r="B472">
        <v>0</v>
      </c>
      <c r="C472" t="s">
        <v>8221</v>
      </c>
      <c r="D472">
        <v>30</v>
      </c>
    </row>
    <row r="473" spans="1:4" x14ac:dyDescent="0.3">
      <c r="A473" t="s">
        <v>8219</v>
      </c>
      <c r="B473">
        <v>5</v>
      </c>
      <c r="C473" t="s">
        <v>8221</v>
      </c>
      <c r="D473">
        <v>3</v>
      </c>
    </row>
    <row r="474" spans="1:4" x14ac:dyDescent="0.3">
      <c r="A474" t="s">
        <v>8219</v>
      </c>
      <c r="B474">
        <v>2</v>
      </c>
      <c r="C474" t="s">
        <v>8221</v>
      </c>
      <c r="D474">
        <v>975</v>
      </c>
    </row>
    <row r="475" spans="1:4" x14ac:dyDescent="0.3">
      <c r="A475" t="s">
        <v>8219</v>
      </c>
      <c r="B475">
        <v>68</v>
      </c>
      <c r="C475" t="s">
        <v>8221</v>
      </c>
      <c r="D475">
        <v>167</v>
      </c>
    </row>
    <row r="476" spans="1:4" x14ac:dyDescent="0.3">
      <c r="A476" t="s">
        <v>8219</v>
      </c>
      <c r="B476">
        <v>3</v>
      </c>
      <c r="C476" t="s">
        <v>8221</v>
      </c>
      <c r="D476">
        <v>5</v>
      </c>
    </row>
    <row r="477" spans="1:4" x14ac:dyDescent="0.3">
      <c r="A477" t="s">
        <v>8219</v>
      </c>
      <c r="B477">
        <v>34</v>
      </c>
      <c r="C477" t="s">
        <v>8221</v>
      </c>
      <c r="D477">
        <v>18</v>
      </c>
    </row>
    <row r="478" spans="1:4" x14ac:dyDescent="0.3">
      <c r="A478" t="s">
        <v>8219</v>
      </c>
      <c r="B478">
        <v>0</v>
      </c>
      <c r="C478" t="s">
        <v>8221</v>
      </c>
      <c r="D478">
        <v>98</v>
      </c>
    </row>
    <row r="479" spans="1:4" x14ac:dyDescent="0.3">
      <c r="A479" t="s">
        <v>8219</v>
      </c>
      <c r="B479">
        <v>3</v>
      </c>
      <c r="C479" t="s">
        <v>8221</v>
      </c>
      <c r="D479">
        <v>4</v>
      </c>
    </row>
    <row r="480" spans="1:4" x14ac:dyDescent="0.3">
      <c r="A480" t="s">
        <v>8219</v>
      </c>
      <c r="B480">
        <v>0</v>
      </c>
      <c r="C480" t="s">
        <v>8221</v>
      </c>
      <c r="D480">
        <v>3</v>
      </c>
    </row>
    <row r="481" spans="1:4" x14ac:dyDescent="0.3">
      <c r="A481" t="s">
        <v>8219</v>
      </c>
      <c r="B481">
        <v>70</v>
      </c>
      <c r="C481" t="s">
        <v>8221</v>
      </c>
      <c r="D481">
        <v>1</v>
      </c>
    </row>
    <row r="482" spans="1:4" x14ac:dyDescent="0.3">
      <c r="A482" t="s">
        <v>8219</v>
      </c>
      <c r="B482">
        <v>34</v>
      </c>
      <c r="C482" t="s">
        <v>8221</v>
      </c>
      <c r="D482">
        <v>0</v>
      </c>
    </row>
    <row r="483" spans="1:4" x14ac:dyDescent="0.3">
      <c r="A483" t="s">
        <v>8219</v>
      </c>
      <c r="B483">
        <v>56</v>
      </c>
      <c r="C483" t="s">
        <v>8221</v>
      </c>
      <c r="D483">
        <v>9</v>
      </c>
    </row>
    <row r="484" spans="1:4" x14ac:dyDescent="0.3">
      <c r="A484" t="s">
        <v>8219</v>
      </c>
      <c r="B484">
        <v>31</v>
      </c>
      <c r="C484" t="s">
        <v>8221</v>
      </c>
      <c r="D484">
        <v>2</v>
      </c>
    </row>
    <row r="485" spans="1:4" x14ac:dyDescent="0.3">
      <c r="A485" t="s">
        <v>8219</v>
      </c>
      <c r="B485">
        <v>84</v>
      </c>
      <c r="C485" t="s">
        <v>8221</v>
      </c>
      <c r="D485">
        <v>0</v>
      </c>
    </row>
    <row r="486" spans="1:4" x14ac:dyDescent="0.3">
      <c r="A486" t="s">
        <v>8219</v>
      </c>
      <c r="B486">
        <v>130</v>
      </c>
      <c r="C486" t="s">
        <v>8221</v>
      </c>
      <c r="D486">
        <v>147</v>
      </c>
    </row>
    <row r="487" spans="1:4" x14ac:dyDescent="0.3">
      <c r="A487" t="s">
        <v>8219</v>
      </c>
      <c r="B487">
        <v>12</v>
      </c>
      <c r="C487" t="s">
        <v>8221</v>
      </c>
      <c r="D487">
        <v>49</v>
      </c>
    </row>
    <row r="488" spans="1:4" x14ac:dyDescent="0.3">
      <c r="A488" t="s">
        <v>8219</v>
      </c>
      <c r="B488">
        <v>23</v>
      </c>
      <c r="C488" t="s">
        <v>8221</v>
      </c>
      <c r="D488">
        <v>1</v>
      </c>
    </row>
    <row r="489" spans="1:4" x14ac:dyDescent="0.3">
      <c r="A489" t="s">
        <v>8219</v>
      </c>
      <c r="B489">
        <v>158</v>
      </c>
      <c r="C489" t="s">
        <v>8221</v>
      </c>
      <c r="D489">
        <v>2</v>
      </c>
    </row>
    <row r="490" spans="1:4" x14ac:dyDescent="0.3">
      <c r="A490" t="s">
        <v>8219</v>
      </c>
      <c r="B490">
        <v>30</v>
      </c>
      <c r="C490" t="s">
        <v>8221</v>
      </c>
      <c r="D490">
        <v>7</v>
      </c>
    </row>
    <row r="491" spans="1:4" x14ac:dyDescent="0.3">
      <c r="A491" t="s">
        <v>8219</v>
      </c>
      <c r="B491">
        <v>18</v>
      </c>
      <c r="C491" t="s">
        <v>8221</v>
      </c>
      <c r="D491">
        <v>4</v>
      </c>
    </row>
    <row r="492" spans="1:4" x14ac:dyDescent="0.3">
      <c r="A492" t="s">
        <v>8219</v>
      </c>
      <c r="B492">
        <v>29</v>
      </c>
      <c r="C492" t="s">
        <v>8221</v>
      </c>
      <c r="D492">
        <v>27</v>
      </c>
    </row>
    <row r="493" spans="1:4" x14ac:dyDescent="0.3">
      <c r="A493" t="s">
        <v>8219</v>
      </c>
      <c r="B493">
        <v>31</v>
      </c>
      <c r="C493" t="s">
        <v>8221</v>
      </c>
      <c r="D493">
        <v>94</v>
      </c>
    </row>
    <row r="494" spans="1:4" x14ac:dyDescent="0.3">
      <c r="A494" t="s">
        <v>8219</v>
      </c>
      <c r="B494">
        <v>173</v>
      </c>
      <c r="C494" t="s">
        <v>8221</v>
      </c>
      <c r="D494">
        <v>29</v>
      </c>
    </row>
    <row r="495" spans="1:4" x14ac:dyDescent="0.3">
      <c r="A495" t="s">
        <v>8219</v>
      </c>
      <c r="B495">
        <v>17</v>
      </c>
      <c r="C495" t="s">
        <v>8221</v>
      </c>
      <c r="D495">
        <v>7</v>
      </c>
    </row>
    <row r="496" spans="1:4" x14ac:dyDescent="0.3">
      <c r="A496" t="s">
        <v>8219</v>
      </c>
      <c r="B496">
        <v>48</v>
      </c>
      <c r="C496" t="s">
        <v>8221</v>
      </c>
      <c r="D496">
        <v>22</v>
      </c>
    </row>
    <row r="497" spans="1:4" x14ac:dyDescent="0.3">
      <c r="A497" t="s">
        <v>8219</v>
      </c>
      <c r="B497">
        <v>59</v>
      </c>
      <c r="C497" t="s">
        <v>8221</v>
      </c>
      <c r="D497">
        <v>1</v>
      </c>
    </row>
    <row r="498" spans="1:4" x14ac:dyDescent="0.3">
      <c r="A498" t="s">
        <v>8219</v>
      </c>
      <c r="B498">
        <v>39</v>
      </c>
      <c r="C498" t="s">
        <v>8221</v>
      </c>
      <c r="D498">
        <v>10</v>
      </c>
    </row>
    <row r="499" spans="1:4" x14ac:dyDescent="0.3">
      <c r="A499" t="s">
        <v>8219</v>
      </c>
      <c r="B499">
        <v>59</v>
      </c>
      <c r="C499" t="s">
        <v>8221</v>
      </c>
      <c r="D499">
        <v>6</v>
      </c>
    </row>
    <row r="500" spans="1:4" x14ac:dyDescent="0.3">
      <c r="A500" t="s">
        <v>8219</v>
      </c>
      <c r="B500">
        <v>60</v>
      </c>
      <c r="C500" t="s">
        <v>8221</v>
      </c>
      <c r="D500">
        <v>24</v>
      </c>
    </row>
    <row r="501" spans="1:4" x14ac:dyDescent="0.3">
      <c r="A501" t="s">
        <v>8219</v>
      </c>
      <c r="B501">
        <v>20</v>
      </c>
      <c r="C501" t="s">
        <v>8221</v>
      </c>
      <c r="D501">
        <v>15</v>
      </c>
    </row>
    <row r="502" spans="1:4" x14ac:dyDescent="0.3">
      <c r="A502" t="s">
        <v>8219</v>
      </c>
      <c r="B502">
        <v>1</v>
      </c>
      <c r="C502" t="s">
        <v>8221</v>
      </c>
      <c r="D502">
        <v>37</v>
      </c>
    </row>
    <row r="503" spans="1:4" x14ac:dyDescent="0.3">
      <c r="A503" t="s">
        <v>8219</v>
      </c>
      <c r="B503">
        <v>1</v>
      </c>
      <c r="C503" t="s">
        <v>8221</v>
      </c>
      <c r="D503">
        <v>20</v>
      </c>
    </row>
    <row r="504" spans="1:4" x14ac:dyDescent="0.3">
      <c r="A504" t="s">
        <v>8219</v>
      </c>
      <c r="B504">
        <v>1</v>
      </c>
      <c r="C504" t="s">
        <v>8221</v>
      </c>
      <c r="D504">
        <v>7</v>
      </c>
    </row>
    <row r="505" spans="1:4" x14ac:dyDescent="0.3">
      <c r="A505" t="s">
        <v>8219</v>
      </c>
      <c r="B505">
        <v>2</v>
      </c>
      <c r="C505" t="s">
        <v>8221</v>
      </c>
      <c r="D505">
        <v>0</v>
      </c>
    </row>
    <row r="506" spans="1:4" x14ac:dyDescent="0.3">
      <c r="A506" t="s">
        <v>8219</v>
      </c>
      <c r="B506">
        <v>2</v>
      </c>
      <c r="C506" t="s">
        <v>8221</v>
      </c>
      <c r="D506">
        <v>21</v>
      </c>
    </row>
    <row r="507" spans="1:4" x14ac:dyDescent="0.3">
      <c r="A507" t="s">
        <v>8219</v>
      </c>
      <c r="B507">
        <v>34</v>
      </c>
      <c r="C507" t="s">
        <v>8221</v>
      </c>
      <c r="D507">
        <v>3</v>
      </c>
    </row>
    <row r="508" spans="1:4" x14ac:dyDescent="0.3">
      <c r="A508" t="s">
        <v>8219</v>
      </c>
      <c r="B508">
        <v>2</v>
      </c>
      <c r="C508" t="s">
        <v>8221</v>
      </c>
      <c r="D508">
        <v>11</v>
      </c>
    </row>
    <row r="509" spans="1:4" x14ac:dyDescent="0.3">
      <c r="A509" t="s">
        <v>8219</v>
      </c>
      <c r="B509">
        <v>0</v>
      </c>
      <c r="C509" t="s">
        <v>8221</v>
      </c>
      <c r="D509">
        <v>1</v>
      </c>
    </row>
    <row r="510" spans="1:4" x14ac:dyDescent="0.3">
      <c r="A510" t="s">
        <v>8219</v>
      </c>
      <c r="B510">
        <v>1</v>
      </c>
      <c r="C510" t="s">
        <v>8221</v>
      </c>
      <c r="D510">
        <v>312</v>
      </c>
    </row>
    <row r="511" spans="1:4" x14ac:dyDescent="0.3">
      <c r="A511" t="s">
        <v>8219</v>
      </c>
      <c r="B511">
        <v>8</v>
      </c>
      <c r="C511" t="s">
        <v>8221</v>
      </c>
      <c r="D511">
        <v>1</v>
      </c>
    </row>
    <row r="512" spans="1:4" x14ac:dyDescent="0.3">
      <c r="A512" t="s">
        <v>8219</v>
      </c>
      <c r="B512">
        <v>4</v>
      </c>
      <c r="C512" t="s">
        <v>8221</v>
      </c>
      <c r="D512">
        <v>3</v>
      </c>
    </row>
    <row r="513" spans="1:4" x14ac:dyDescent="0.3">
      <c r="A513" t="s">
        <v>8219</v>
      </c>
      <c r="B513">
        <v>28</v>
      </c>
      <c r="C513" t="s">
        <v>8221</v>
      </c>
      <c r="D513">
        <v>4</v>
      </c>
    </row>
    <row r="514" spans="1:4" x14ac:dyDescent="0.3">
      <c r="A514" t="s">
        <v>8219</v>
      </c>
      <c r="B514">
        <v>0</v>
      </c>
      <c r="C514" t="s">
        <v>8221</v>
      </c>
      <c r="D514">
        <v>10</v>
      </c>
    </row>
    <row r="515" spans="1:4" x14ac:dyDescent="0.3">
      <c r="A515" t="s">
        <v>8219</v>
      </c>
      <c r="B515">
        <v>6</v>
      </c>
      <c r="C515" t="s">
        <v>8221</v>
      </c>
      <c r="D515">
        <v>8</v>
      </c>
    </row>
    <row r="516" spans="1:4" x14ac:dyDescent="0.3">
      <c r="A516" t="s">
        <v>8219</v>
      </c>
      <c r="B516">
        <v>22</v>
      </c>
      <c r="C516" t="s">
        <v>8221</v>
      </c>
      <c r="D516">
        <v>3</v>
      </c>
    </row>
    <row r="517" spans="1:4" x14ac:dyDescent="0.3">
      <c r="A517" t="s">
        <v>8219</v>
      </c>
      <c r="B517">
        <v>0</v>
      </c>
      <c r="C517" t="s">
        <v>8221</v>
      </c>
      <c r="D517">
        <v>1</v>
      </c>
    </row>
    <row r="518" spans="1:4" x14ac:dyDescent="0.3">
      <c r="A518" t="s">
        <v>8219</v>
      </c>
      <c r="B518">
        <v>1</v>
      </c>
      <c r="C518" t="s">
        <v>8221</v>
      </c>
      <c r="D518">
        <v>0</v>
      </c>
    </row>
    <row r="519" spans="1:4" x14ac:dyDescent="0.3">
      <c r="A519" t="s">
        <v>8219</v>
      </c>
      <c r="B519">
        <v>20</v>
      </c>
      <c r="C519" t="s">
        <v>8221</v>
      </c>
      <c r="D519">
        <v>5</v>
      </c>
    </row>
    <row r="520" spans="1:4" x14ac:dyDescent="0.3">
      <c r="A520" t="s">
        <v>8219</v>
      </c>
      <c r="B520">
        <v>0</v>
      </c>
      <c r="C520" t="s">
        <v>8221</v>
      </c>
      <c r="D520">
        <v>0</v>
      </c>
    </row>
    <row r="521" spans="1:4" x14ac:dyDescent="0.3">
      <c r="A521" t="s">
        <v>8219</v>
      </c>
      <c r="B521">
        <v>1</v>
      </c>
      <c r="C521" t="s">
        <v>8221</v>
      </c>
      <c r="D521">
        <v>3</v>
      </c>
    </row>
    <row r="522" spans="1:4" x14ac:dyDescent="0.3">
      <c r="A522" t="s">
        <v>8219</v>
      </c>
      <c r="B522">
        <v>3</v>
      </c>
      <c r="C522" t="s">
        <v>8221</v>
      </c>
      <c r="D522">
        <v>7</v>
      </c>
    </row>
    <row r="523" spans="1:4" x14ac:dyDescent="0.3">
      <c r="A523" t="s">
        <v>8219</v>
      </c>
      <c r="B523">
        <v>2</v>
      </c>
      <c r="C523" t="s">
        <v>8221</v>
      </c>
      <c r="D523">
        <v>0</v>
      </c>
    </row>
    <row r="524" spans="1:4" x14ac:dyDescent="0.3">
      <c r="A524" t="s">
        <v>8219</v>
      </c>
      <c r="B524">
        <v>0</v>
      </c>
      <c r="C524" t="s">
        <v>8221</v>
      </c>
      <c r="D524">
        <v>2</v>
      </c>
    </row>
    <row r="525" spans="1:4" x14ac:dyDescent="0.3">
      <c r="A525" t="s">
        <v>8219</v>
      </c>
      <c r="B525">
        <v>2</v>
      </c>
      <c r="C525" t="s">
        <v>8221</v>
      </c>
      <c r="D525">
        <v>23</v>
      </c>
    </row>
    <row r="526" spans="1:4" x14ac:dyDescent="0.3">
      <c r="A526" t="s">
        <v>8219</v>
      </c>
      <c r="B526">
        <v>1</v>
      </c>
      <c r="C526" t="s">
        <v>8221</v>
      </c>
      <c r="D526">
        <v>1</v>
      </c>
    </row>
    <row r="527" spans="1:4" x14ac:dyDescent="0.3">
      <c r="A527" t="s">
        <v>8219</v>
      </c>
      <c r="B527">
        <v>0</v>
      </c>
      <c r="C527" t="s">
        <v>8221</v>
      </c>
      <c r="D527">
        <v>2</v>
      </c>
    </row>
    <row r="528" spans="1:4" x14ac:dyDescent="0.3">
      <c r="A528" t="s">
        <v>8219</v>
      </c>
      <c r="B528">
        <v>1</v>
      </c>
      <c r="C528" t="s">
        <v>8221</v>
      </c>
      <c r="D528">
        <v>3</v>
      </c>
    </row>
    <row r="529" spans="1:4" x14ac:dyDescent="0.3">
      <c r="A529" t="s">
        <v>8219</v>
      </c>
      <c r="B529">
        <v>0</v>
      </c>
      <c r="C529" t="s">
        <v>8221</v>
      </c>
      <c r="D529">
        <v>0</v>
      </c>
    </row>
    <row r="530" spans="1:4" x14ac:dyDescent="0.3">
      <c r="A530" t="s">
        <v>8219</v>
      </c>
      <c r="B530">
        <v>5</v>
      </c>
      <c r="C530" t="s">
        <v>8221</v>
      </c>
      <c r="D530">
        <v>13</v>
      </c>
    </row>
    <row r="531" spans="1:4" x14ac:dyDescent="0.3">
      <c r="A531" t="s">
        <v>8219</v>
      </c>
      <c r="B531">
        <v>1</v>
      </c>
      <c r="C531" t="s">
        <v>8221</v>
      </c>
      <c r="D531">
        <v>1</v>
      </c>
    </row>
    <row r="532" spans="1:4" x14ac:dyDescent="0.3">
      <c r="A532" t="s">
        <v>8219</v>
      </c>
      <c r="B532">
        <v>1</v>
      </c>
      <c r="C532" t="s">
        <v>8221</v>
      </c>
      <c r="D532">
        <v>1</v>
      </c>
    </row>
    <row r="533" spans="1:4" x14ac:dyDescent="0.3">
      <c r="A533" t="s">
        <v>8219</v>
      </c>
      <c r="B533">
        <v>2</v>
      </c>
      <c r="C533" t="s">
        <v>8221</v>
      </c>
      <c r="D533">
        <v>1</v>
      </c>
    </row>
    <row r="534" spans="1:4" x14ac:dyDescent="0.3">
      <c r="A534" t="s">
        <v>8219</v>
      </c>
      <c r="B534">
        <v>0</v>
      </c>
      <c r="C534" t="s">
        <v>8221</v>
      </c>
      <c r="D534">
        <v>6</v>
      </c>
    </row>
    <row r="535" spans="1:4" x14ac:dyDescent="0.3">
      <c r="A535" t="s">
        <v>8219</v>
      </c>
      <c r="B535">
        <v>9</v>
      </c>
      <c r="C535" t="s">
        <v>8221</v>
      </c>
      <c r="D535">
        <v>39</v>
      </c>
    </row>
    <row r="536" spans="1:4" x14ac:dyDescent="0.3">
      <c r="A536" t="s">
        <v>8219</v>
      </c>
      <c r="B536">
        <v>4</v>
      </c>
      <c r="C536" t="s">
        <v>8221</v>
      </c>
      <c r="D536">
        <v>4</v>
      </c>
    </row>
    <row r="537" spans="1:4" x14ac:dyDescent="0.3">
      <c r="A537" t="s">
        <v>8219</v>
      </c>
      <c r="B537">
        <v>4</v>
      </c>
      <c r="C537" t="s">
        <v>8221</v>
      </c>
      <c r="D537">
        <v>1</v>
      </c>
    </row>
    <row r="538" spans="1:4" x14ac:dyDescent="0.3">
      <c r="A538" t="s">
        <v>8219</v>
      </c>
      <c r="B538">
        <v>1</v>
      </c>
      <c r="C538" t="s">
        <v>8221</v>
      </c>
      <c r="D538">
        <v>0</v>
      </c>
    </row>
    <row r="539" spans="1:4" x14ac:dyDescent="0.3">
      <c r="A539" t="s">
        <v>8219</v>
      </c>
      <c r="B539">
        <v>1</v>
      </c>
      <c r="C539" t="s">
        <v>8221</v>
      </c>
      <c r="D539">
        <v>0</v>
      </c>
    </row>
    <row r="540" spans="1:4" x14ac:dyDescent="0.3">
      <c r="A540" t="s">
        <v>8219</v>
      </c>
      <c r="B540">
        <v>7</v>
      </c>
      <c r="C540" t="s">
        <v>8221</v>
      </c>
      <c r="D540">
        <v>0</v>
      </c>
    </row>
    <row r="541" spans="1:4" x14ac:dyDescent="0.3">
      <c r="A541" t="s">
        <v>8219</v>
      </c>
      <c r="B541">
        <v>5</v>
      </c>
      <c r="C541" t="s">
        <v>8221</v>
      </c>
      <c r="D541">
        <v>8</v>
      </c>
    </row>
    <row r="542" spans="1:4" x14ac:dyDescent="0.3">
      <c r="A542" t="s">
        <v>8219</v>
      </c>
      <c r="B542">
        <v>1</v>
      </c>
      <c r="C542" t="s">
        <v>8221</v>
      </c>
      <c r="D542">
        <v>0</v>
      </c>
    </row>
    <row r="543" spans="1:4" x14ac:dyDescent="0.3">
      <c r="A543" t="s">
        <v>8219</v>
      </c>
      <c r="B543">
        <v>0</v>
      </c>
      <c r="C543" t="s">
        <v>8221</v>
      </c>
      <c r="D543">
        <v>1</v>
      </c>
    </row>
    <row r="544" spans="1:4" x14ac:dyDescent="0.3">
      <c r="A544" t="s">
        <v>8219</v>
      </c>
      <c r="B544">
        <v>0</v>
      </c>
      <c r="C544" t="s">
        <v>8221</v>
      </c>
      <c r="D544">
        <v>12</v>
      </c>
    </row>
    <row r="545" spans="1:4" x14ac:dyDescent="0.3">
      <c r="A545" t="s">
        <v>8219</v>
      </c>
      <c r="B545">
        <v>1</v>
      </c>
      <c r="C545" t="s">
        <v>8221</v>
      </c>
      <c r="D545">
        <v>0</v>
      </c>
    </row>
    <row r="546" spans="1:4" x14ac:dyDescent="0.3">
      <c r="A546" t="s">
        <v>8219</v>
      </c>
      <c r="B546">
        <v>2</v>
      </c>
      <c r="C546" t="s">
        <v>8221</v>
      </c>
      <c r="D546">
        <v>3</v>
      </c>
    </row>
    <row r="547" spans="1:4" x14ac:dyDescent="0.3">
      <c r="A547" t="s">
        <v>8219</v>
      </c>
      <c r="B547">
        <v>0</v>
      </c>
      <c r="C547" t="s">
        <v>8221</v>
      </c>
      <c r="D547">
        <v>2</v>
      </c>
    </row>
    <row r="548" spans="1:4" x14ac:dyDescent="0.3">
      <c r="A548" t="s">
        <v>8219</v>
      </c>
      <c r="B548">
        <v>4</v>
      </c>
      <c r="C548" t="s">
        <v>8221</v>
      </c>
      <c r="D548">
        <v>6</v>
      </c>
    </row>
    <row r="549" spans="1:4" x14ac:dyDescent="0.3">
      <c r="A549" t="s">
        <v>8219</v>
      </c>
      <c r="B549">
        <v>7</v>
      </c>
      <c r="C549" t="s">
        <v>8221</v>
      </c>
      <c r="D549">
        <v>0</v>
      </c>
    </row>
    <row r="550" spans="1:4" x14ac:dyDescent="0.3">
      <c r="A550" t="s">
        <v>8219</v>
      </c>
      <c r="B550">
        <v>2</v>
      </c>
      <c r="C550" t="s">
        <v>8221</v>
      </c>
      <c r="D550">
        <v>15</v>
      </c>
    </row>
    <row r="551" spans="1:4" x14ac:dyDescent="0.3">
      <c r="A551" t="s">
        <v>8219</v>
      </c>
      <c r="B551">
        <v>1</v>
      </c>
      <c r="C551" t="s">
        <v>8221</v>
      </c>
      <c r="D551">
        <v>1</v>
      </c>
    </row>
    <row r="552" spans="1:4" x14ac:dyDescent="0.3">
      <c r="A552" t="s">
        <v>8219</v>
      </c>
      <c r="B552">
        <v>9</v>
      </c>
      <c r="C552" t="s">
        <v>8221</v>
      </c>
      <c r="D552">
        <v>3</v>
      </c>
    </row>
    <row r="553" spans="1:4" x14ac:dyDescent="0.3">
      <c r="A553" t="s">
        <v>8219</v>
      </c>
      <c r="B553">
        <v>2</v>
      </c>
      <c r="C553" t="s">
        <v>8221</v>
      </c>
      <c r="D553">
        <v>8</v>
      </c>
    </row>
    <row r="554" spans="1:4" x14ac:dyDescent="0.3">
      <c r="A554" t="s">
        <v>8219</v>
      </c>
      <c r="B554">
        <v>1</v>
      </c>
      <c r="C554" t="s">
        <v>8221</v>
      </c>
      <c r="D554">
        <v>0</v>
      </c>
    </row>
    <row r="555" spans="1:4" x14ac:dyDescent="0.3">
      <c r="A555" t="s">
        <v>8219</v>
      </c>
      <c r="B555">
        <v>7</v>
      </c>
      <c r="C555" t="s">
        <v>8221</v>
      </c>
      <c r="D555">
        <v>3</v>
      </c>
    </row>
    <row r="556" spans="1:4" x14ac:dyDescent="0.3">
      <c r="A556" t="s">
        <v>8219</v>
      </c>
      <c r="B556">
        <v>2</v>
      </c>
      <c r="C556" t="s">
        <v>8221</v>
      </c>
      <c r="D556">
        <v>3</v>
      </c>
    </row>
    <row r="557" spans="1:4" x14ac:dyDescent="0.3">
      <c r="A557" t="s">
        <v>8219</v>
      </c>
      <c r="B557">
        <v>8</v>
      </c>
      <c r="C557" t="s">
        <v>8221</v>
      </c>
      <c r="D557">
        <v>0</v>
      </c>
    </row>
    <row r="558" spans="1:4" x14ac:dyDescent="0.3">
      <c r="A558" t="s">
        <v>8219</v>
      </c>
      <c r="B558">
        <v>2</v>
      </c>
      <c r="C558" t="s">
        <v>8221</v>
      </c>
      <c r="D558">
        <v>19</v>
      </c>
    </row>
    <row r="559" spans="1:4" x14ac:dyDescent="0.3">
      <c r="A559" t="s">
        <v>8219</v>
      </c>
      <c r="B559">
        <v>2</v>
      </c>
      <c r="C559" t="s">
        <v>8221</v>
      </c>
      <c r="D559">
        <v>0</v>
      </c>
    </row>
    <row r="560" spans="1:4" x14ac:dyDescent="0.3">
      <c r="A560" t="s">
        <v>8219</v>
      </c>
      <c r="B560">
        <v>7</v>
      </c>
      <c r="C560" t="s">
        <v>8221</v>
      </c>
      <c r="D560">
        <v>2</v>
      </c>
    </row>
    <row r="561" spans="1:4" x14ac:dyDescent="0.3">
      <c r="A561" t="s">
        <v>8219</v>
      </c>
      <c r="B561">
        <v>2</v>
      </c>
      <c r="C561" t="s">
        <v>8221</v>
      </c>
      <c r="D561">
        <v>0</v>
      </c>
    </row>
    <row r="562" spans="1:4" x14ac:dyDescent="0.3">
      <c r="A562" t="s">
        <v>8219</v>
      </c>
      <c r="B562">
        <v>2</v>
      </c>
      <c r="C562" t="s">
        <v>8221</v>
      </c>
      <c r="D562">
        <v>0</v>
      </c>
    </row>
    <row r="563" spans="1:4" x14ac:dyDescent="0.3">
      <c r="A563" t="s">
        <v>8219</v>
      </c>
      <c r="B563">
        <v>315</v>
      </c>
      <c r="C563" t="s">
        <v>8221</v>
      </c>
      <c r="D563">
        <v>25</v>
      </c>
    </row>
    <row r="564" spans="1:4" x14ac:dyDescent="0.3">
      <c r="A564" t="s">
        <v>8219</v>
      </c>
      <c r="B564">
        <v>2174</v>
      </c>
      <c r="C564" t="s">
        <v>8221</v>
      </c>
      <c r="D564">
        <v>8</v>
      </c>
    </row>
    <row r="565" spans="1:4" x14ac:dyDescent="0.3">
      <c r="A565" t="s">
        <v>8219</v>
      </c>
      <c r="B565">
        <v>152</v>
      </c>
      <c r="C565" t="s">
        <v>8221</v>
      </c>
      <c r="D565">
        <v>16</v>
      </c>
    </row>
    <row r="566" spans="1:4" x14ac:dyDescent="0.3">
      <c r="A566" t="s">
        <v>8219</v>
      </c>
      <c r="B566">
        <v>1021</v>
      </c>
      <c r="C566" t="s">
        <v>8221</v>
      </c>
      <c r="D566">
        <v>3</v>
      </c>
    </row>
    <row r="567" spans="1:4" x14ac:dyDescent="0.3">
      <c r="A567" t="s">
        <v>8219</v>
      </c>
      <c r="B567">
        <v>237</v>
      </c>
      <c r="C567" t="s">
        <v>8221</v>
      </c>
      <c r="D567">
        <v>3</v>
      </c>
    </row>
    <row r="568" spans="1:4" x14ac:dyDescent="0.3">
      <c r="A568" t="s">
        <v>8219</v>
      </c>
      <c r="B568">
        <v>27</v>
      </c>
      <c r="C568" t="s">
        <v>8221</v>
      </c>
      <c r="D568">
        <v>2</v>
      </c>
    </row>
    <row r="569" spans="1:4" x14ac:dyDescent="0.3">
      <c r="A569" t="s">
        <v>8219</v>
      </c>
      <c r="B569">
        <v>17</v>
      </c>
      <c r="C569" t="s">
        <v>8221</v>
      </c>
      <c r="D569">
        <v>1</v>
      </c>
    </row>
    <row r="570" spans="1:4" x14ac:dyDescent="0.3">
      <c r="A570" t="s">
        <v>8219</v>
      </c>
      <c r="B570">
        <v>27</v>
      </c>
      <c r="C570" t="s">
        <v>8221</v>
      </c>
      <c r="D570">
        <v>0</v>
      </c>
    </row>
    <row r="571" spans="1:4" x14ac:dyDescent="0.3">
      <c r="A571" t="s">
        <v>8219</v>
      </c>
      <c r="B571">
        <v>82</v>
      </c>
      <c r="C571" t="s">
        <v>8221</v>
      </c>
      <c r="D571">
        <v>1</v>
      </c>
    </row>
    <row r="572" spans="1:4" x14ac:dyDescent="0.3">
      <c r="A572" t="s">
        <v>8219</v>
      </c>
      <c r="B572">
        <v>48</v>
      </c>
      <c r="C572" t="s">
        <v>8221</v>
      </c>
      <c r="D572">
        <v>19</v>
      </c>
    </row>
    <row r="573" spans="1:4" x14ac:dyDescent="0.3">
      <c r="A573" t="s">
        <v>8219</v>
      </c>
      <c r="B573">
        <v>105</v>
      </c>
      <c r="C573" t="s">
        <v>8221</v>
      </c>
      <c r="D573">
        <v>9</v>
      </c>
    </row>
    <row r="574" spans="1:4" x14ac:dyDescent="0.3">
      <c r="A574" t="s">
        <v>8219</v>
      </c>
      <c r="B574">
        <v>28</v>
      </c>
      <c r="C574" t="s">
        <v>8221</v>
      </c>
      <c r="D574">
        <v>1</v>
      </c>
    </row>
    <row r="575" spans="1:4" x14ac:dyDescent="0.3">
      <c r="A575" t="s">
        <v>8219</v>
      </c>
      <c r="B575">
        <v>1107</v>
      </c>
      <c r="C575" t="s">
        <v>8221</v>
      </c>
      <c r="D575">
        <v>0</v>
      </c>
    </row>
    <row r="576" spans="1:4" x14ac:dyDescent="0.3">
      <c r="A576" t="s">
        <v>8219</v>
      </c>
      <c r="B576">
        <v>1013</v>
      </c>
      <c r="C576" t="s">
        <v>8221</v>
      </c>
      <c r="D576">
        <v>1</v>
      </c>
    </row>
    <row r="577" spans="1:4" x14ac:dyDescent="0.3">
      <c r="A577" t="s">
        <v>8219</v>
      </c>
      <c r="B577">
        <v>274</v>
      </c>
      <c r="C577" t="s">
        <v>8221</v>
      </c>
      <c r="D577">
        <v>5</v>
      </c>
    </row>
    <row r="578" spans="1:4" x14ac:dyDescent="0.3">
      <c r="A578" t="s">
        <v>8219</v>
      </c>
      <c r="B578">
        <v>87</v>
      </c>
      <c r="C578" t="s">
        <v>8221</v>
      </c>
      <c r="D578">
        <v>85</v>
      </c>
    </row>
    <row r="579" spans="1:4" x14ac:dyDescent="0.3">
      <c r="A579" t="s">
        <v>8219</v>
      </c>
      <c r="B579">
        <v>99</v>
      </c>
      <c r="C579" t="s">
        <v>8221</v>
      </c>
      <c r="D579">
        <v>3</v>
      </c>
    </row>
    <row r="580" spans="1:4" x14ac:dyDescent="0.3">
      <c r="A580" t="s">
        <v>8219</v>
      </c>
      <c r="B580">
        <v>276</v>
      </c>
      <c r="C580" t="s">
        <v>8221</v>
      </c>
      <c r="D580">
        <v>4</v>
      </c>
    </row>
    <row r="581" spans="1:4" x14ac:dyDescent="0.3">
      <c r="A581" t="s">
        <v>8219</v>
      </c>
      <c r="B581">
        <v>21</v>
      </c>
      <c r="C581" t="s">
        <v>8221</v>
      </c>
      <c r="D581">
        <v>3</v>
      </c>
    </row>
    <row r="582" spans="1:4" x14ac:dyDescent="0.3">
      <c r="A582" t="s">
        <v>8219</v>
      </c>
      <c r="B582">
        <v>18</v>
      </c>
      <c r="C582" t="s">
        <v>8221</v>
      </c>
      <c r="D582">
        <v>5</v>
      </c>
    </row>
    <row r="583" spans="1:4" x14ac:dyDescent="0.3">
      <c r="A583" t="s">
        <v>8219</v>
      </c>
      <c r="B583">
        <v>9</v>
      </c>
      <c r="C583" t="s">
        <v>8221</v>
      </c>
      <c r="D583">
        <v>17</v>
      </c>
    </row>
    <row r="584" spans="1:4" x14ac:dyDescent="0.3">
      <c r="A584" t="s">
        <v>8219</v>
      </c>
      <c r="B584">
        <v>4</v>
      </c>
      <c r="C584" t="s">
        <v>8221</v>
      </c>
      <c r="D584">
        <v>3</v>
      </c>
    </row>
    <row r="585" spans="1:4" x14ac:dyDescent="0.3">
      <c r="A585" t="s">
        <v>8219</v>
      </c>
      <c r="B585">
        <v>7</v>
      </c>
      <c r="C585" t="s">
        <v>8221</v>
      </c>
      <c r="D585">
        <v>2</v>
      </c>
    </row>
    <row r="586" spans="1:4" x14ac:dyDescent="0.3">
      <c r="A586" t="s">
        <v>8219</v>
      </c>
      <c r="B586">
        <v>29</v>
      </c>
      <c r="C586" t="s">
        <v>8221</v>
      </c>
      <c r="D586">
        <v>6</v>
      </c>
    </row>
    <row r="587" spans="1:4" x14ac:dyDescent="0.3">
      <c r="A587" t="s">
        <v>8219</v>
      </c>
      <c r="B587">
        <v>12</v>
      </c>
      <c r="C587" t="s">
        <v>8221</v>
      </c>
      <c r="D587">
        <v>0</v>
      </c>
    </row>
    <row r="588" spans="1:4" x14ac:dyDescent="0.3">
      <c r="A588" t="s">
        <v>8219</v>
      </c>
      <c r="B588">
        <v>4</v>
      </c>
      <c r="C588" t="s">
        <v>8221</v>
      </c>
      <c r="D588">
        <v>1</v>
      </c>
    </row>
    <row r="589" spans="1:4" x14ac:dyDescent="0.3">
      <c r="A589" t="s">
        <v>8219</v>
      </c>
      <c r="B589">
        <v>28</v>
      </c>
      <c r="C589" t="s">
        <v>8221</v>
      </c>
      <c r="D589">
        <v>3</v>
      </c>
    </row>
    <row r="590" spans="1:4" x14ac:dyDescent="0.3">
      <c r="A590" t="s">
        <v>8219</v>
      </c>
      <c r="B590">
        <v>25</v>
      </c>
      <c r="C590" t="s">
        <v>8221</v>
      </c>
      <c r="D590">
        <v>13</v>
      </c>
    </row>
    <row r="591" spans="1:4" x14ac:dyDescent="0.3">
      <c r="A591" t="s">
        <v>8219</v>
      </c>
      <c r="B591">
        <v>28</v>
      </c>
      <c r="C591" t="s">
        <v>8221</v>
      </c>
      <c r="D591">
        <v>1</v>
      </c>
    </row>
    <row r="592" spans="1:4" x14ac:dyDescent="0.3">
      <c r="A592" t="s">
        <v>8219</v>
      </c>
      <c r="B592">
        <v>310</v>
      </c>
      <c r="C592" t="s">
        <v>8221</v>
      </c>
      <c r="D592">
        <v>1</v>
      </c>
    </row>
    <row r="593" spans="1:4" x14ac:dyDescent="0.3">
      <c r="A593" t="s">
        <v>8219</v>
      </c>
      <c r="B593">
        <v>15</v>
      </c>
      <c r="C593" t="s">
        <v>8221</v>
      </c>
      <c r="D593">
        <v>9</v>
      </c>
    </row>
    <row r="594" spans="1:4" x14ac:dyDescent="0.3">
      <c r="A594" t="s">
        <v>8219</v>
      </c>
      <c r="B594">
        <v>215</v>
      </c>
      <c r="C594" t="s">
        <v>8221</v>
      </c>
      <c r="D594">
        <v>0</v>
      </c>
    </row>
    <row r="595" spans="1:4" x14ac:dyDescent="0.3">
      <c r="A595" t="s">
        <v>8219</v>
      </c>
      <c r="B595">
        <v>3</v>
      </c>
      <c r="C595" t="s">
        <v>8221</v>
      </c>
      <c r="D595">
        <v>2</v>
      </c>
    </row>
    <row r="596" spans="1:4" x14ac:dyDescent="0.3">
      <c r="A596" t="s">
        <v>8219</v>
      </c>
      <c r="B596">
        <v>2</v>
      </c>
      <c r="C596" t="s">
        <v>8221</v>
      </c>
      <c r="D596">
        <v>1</v>
      </c>
    </row>
    <row r="597" spans="1:4" x14ac:dyDescent="0.3">
      <c r="A597" t="s">
        <v>8219</v>
      </c>
      <c r="B597">
        <v>26</v>
      </c>
      <c r="C597" t="s">
        <v>8221</v>
      </c>
      <c r="D597">
        <v>10</v>
      </c>
    </row>
    <row r="598" spans="1:4" x14ac:dyDescent="0.3">
      <c r="A598" t="s">
        <v>8219</v>
      </c>
      <c r="B598">
        <v>24</v>
      </c>
      <c r="C598" t="s">
        <v>8221</v>
      </c>
      <c r="D598">
        <v>3</v>
      </c>
    </row>
    <row r="599" spans="1:4" x14ac:dyDescent="0.3">
      <c r="A599" t="s">
        <v>8219</v>
      </c>
      <c r="B599">
        <v>96</v>
      </c>
      <c r="C599" t="s">
        <v>8221</v>
      </c>
      <c r="D599">
        <v>2</v>
      </c>
    </row>
    <row r="600" spans="1:4" x14ac:dyDescent="0.3">
      <c r="A600" t="s">
        <v>8219</v>
      </c>
      <c r="B600">
        <v>17</v>
      </c>
      <c r="C600" t="s">
        <v>8221</v>
      </c>
      <c r="D600">
        <v>2</v>
      </c>
    </row>
    <row r="601" spans="1:4" x14ac:dyDescent="0.3">
      <c r="A601" t="s">
        <v>8219</v>
      </c>
      <c r="B601">
        <v>94</v>
      </c>
      <c r="C601" t="s">
        <v>8221</v>
      </c>
      <c r="D601">
        <v>1</v>
      </c>
    </row>
    <row r="602" spans="1:4" x14ac:dyDescent="0.3">
      <c r="A602" t="s">
        <v>8219</v>
      </c>
      <c r="B602">
        <v>129</v>
      </c>
      <c r="C602" t="s">
        <v>8221</v>
      </c>
      <c r="D602">
        <v>14</v>
      </c>
    </row>
    <row r="603" spans="1:4" x14ac:dyDescent="0.3">
      <c r="A603" t="s">
        <v>8219</v>
      </c>
      <c r="B603">
        <v>1</v>
      </c>
      <c r="C603" t="s">
        <v>8221</v>
      </c>
      <c r="D603">
        <v>0</v>
      </c>
    </row>
    <row r="604" spans="1:4" x14ac:dyDescent="0.3">
      <c r="A604" t="s">
        <v>8219</v>
      </c>
      <c r="B604">
        <v>4</v>
      </c>
      <c r="C604" t="s">
        <v>8221</v>
      </c>
      <c r="D604">
        <v>0</v>
      </c>
    </row>
    <row r="605" spans="1:4" x14ac:dyDescent="0.3">
      <c r="A605" t="s">
        <v>8219</v>
      </c>
      <c r="B605">
        <v>3</v>
      </c>
      <c r="C605" t="s">
        <v>8221</v>
      </c>
      <c r="D605">
        <v>4</v>
      </c>
    </row>
    <row r="606" spans="1:4" x14ac:dyDescent="0.3">
      <c r="A606" t="s">
        <v>8219</v>
      </c>
      <c r="B606">
        <v>135</v>
      </c>
      <c r="C606" t="s">
        <v>8221</v>
      </c>
      <c r="D606">
        <v>3</v>
      </c>
    </row>
    <row r="607" spans="1:4" x14ac:dyDescent="0.3">
      <c r="A607" t="s">
        <v>8219</v>
      </c>
      <c r="B607">
        <v>10</v>
      </c>
      <c r="C607" t="s">
        <v>8221</v>
      </c>
      <c r="D607">
        <v>0</v>
      </c>
    </row>
    <row r="608" spans="1:4" x14ac:dyDescent="0.3">
      <c r="A608" t="s">
        <v>8219</v>
      </c>
      <c r="B608">
        <v>0</v>
      </c>
      <c r="C608" t="s">
        <v>8221</v>
      </c>
      <c r="D608">
        <v>5</v>
      </c>
    </row>
    <row r="609" spans="1:4" x14ac:dyDescent="0.3">
      <c r="A609" t="s">
        <v>8219</v>
      </c>
      <c r="B609">
        <v>6</v>
      </c>
      <c r="C609" t="s">
        <v>8221</v>
      </c>
      <c r="D609">
        <v>47</v>
      </c>
    </row>
    <row r="610" spans="1:4" x14ac:dyDescent="0.3">
      <c r="A610" t="s">
        <v>8219</v>
      </c>
      <c r="B610">
        <v>36</v>
      </c>
      <c r="C610" t="s">
        <v>8221</v>
      </c>
      <c r="D610">
        <v>0</v>
      </c>
    </row>
    <row r="611" spans="1:4" x14ac:dyDescent="0.3">
      <c r="A611" t="s">
        <v>8219</v>
      </c>
      <c r="B611">
        <v>336</v>
      </c>
      <c r="C611" t="s">
        <v>8221</v>
      </c>
      <c r="D611">
        <v>10</v>
      </c>
    </row>
    <row r="612" spans="1:4" x14ac:dyDescent="0.3">
      <c r="A612" t="s">
        <v>8219</v>
      </c>
      <c r="B612">
        <v>34</v>
      </c>
      <c r="C612" t="s">
        <v>8221</v>
      </c>
      <c r="D612">
        <v>11</v>
      </c>
    </row>
    <row r="613" spans="1:4" x14ac:dyDescent="0.3">
      <c r="A613" t="s">
        <v>8219</v>
      </c>
      <c r="B613">
        <v>10</v>
      </c>
      <c r="C613" t="s">
        <v>8221</v>
      </c>
      <c r="D613">
        <v>2</v>
      </c>
    </row>
    <row r="614" spans="1:4" x14ac:dyDescent="0.3">
      <c r="A614" t="s">
        <v>8219</v>
      </c>
      <c r="B614">
        <v>201</v>
      </c>
      <c r="C614" t="s">
        <v>8221</v>
      </c>
      <c r="D614">
        <v>2</v>
      </c>
    </row>
    <row r="615" spans="1:4" x14ac:dyDescent="0.3">
      <c r="A615" t="s">
        <v>8219</v>
      </c>
      <c r="B615">
        <v>296</v>
      </c>
      <c r="C615" t="s">
        <v>8221</v>
      </c>
      <c r="D615">
        <v>22</v>
      </c>
    </row>
    <row r="616" spans="1:4" x14ac:dyDescent="0.3">
      <c r="A616" t="s">
        <v>8219</v>
      </c>
      <c r="B616">
        <v>7</v>
      </c>
      <c r="C616" t="s">
        <v>8221</v>
      </c>
      <c r="D616">
        <v>8</v>
      </c>
    </row>
    <row r="617" spans="1:4" x14ac:dyDescent="0.3">
      <c r="A617" t="s">
        <v>8219</v>
      </c>
      <c r="B617">
        <v>7</v>
      </c>
      <c r="C617" t="s">
        <v>8221</v>
      </c>
      <c r="D617">
        <v>6</v>
      </c>
    </row>
    <row r="618" spans="1:4" x14ac:dyDescent="0.3">
      <c r="A618" t="s">
        <v>8219</v>
      </c>
      <c r="B618">
        <v>1</v>
      </c>
      <c r="C618" t="s">
        <v>8221</v>
      </c>
      <c r="D618">
        <v>1</v>
      </c>
    </row>
    <row r="619" spans="1:4" x14ac:dyDescent="0.3">
      <c r="A619" t="s">
        <v>8219</v>
      </c>
      <c r="B619">
        <v>114</v>
      </c>
      <c r="C619" t="s">
        <v>8221</v>
      </c>
      <c r="D619">
        <v>3</v>
      </c>
    </row>
    <row r="620" spans="1:4" x14ac:dyDescent="0.3">
      <c r="A620" t="s">
        <v>8219</v>
      </c>
      <c r="B620">
        <v>29</v>
      </c>
      <c r="C620" t="s">
        <v>8221</v>
      </c>
      <c r="D620">
        <v>0</v>
      </c>
    </row>
    <row r="621" spans="1:4" x14ac:dyDescent="0.3">
      <c r="A621" t="s">
        <v>8219</v>
      </c>
      <c r="B621">
        <v>890</v>
      </c>
      <c r="C621" t="s">
        <v>8221</v>
      </c>
      <c r="D621">
        <v>0</v>
      </c>
    </row>
    <row r="622" spans="1:4" x14ac:dyDescent="0.3">
      <c r="A622" t="s">
        <v>8219</v>
      </c>
      <c r="B622">
        <v>31</v>
      </c>
      <c r="C622" t="s">
        <v>8221</v>
      </c>
      <c r="D622">
        <v>0</v>
      </c>
    </row>
    <row r="623" spans="1:4" x14ac:dyDescent="0.3">
      <c r="A623" t="s">
        <v>8219</v>
      </c>
      <c r="B623">
        <v>21</v>
      </c>
      <c r="C623" t="s">
        <v>8221</v>
      </c>
      <c r="D623">
        <v>0</v>
      </c>
    </row>
    <row r="624" spans="1:4" x14ac:dyDescent="0.3">
      <c r="A624" t="s">
        <v>8219</v>
      </c>
      <c r="B624">
        <v>37</v>
      </c>
      <c r="C624" t="s">
        <v>8221</v>
      </c>
      <c r="D624">
        <v>0</v>
      </c>
    </row>
    <row r="625" spans="1:4" x14ac:dyDescent="0.3">
      <c r="A625" t="s">
        <v>8219</v>
      </c>
      <c r="B625">
        <v>7</v>
      </c>
      <c r="C625" t="s">
        <v>8221</v>
      </c>
      <c r="D625">
        <v>3</v>
      </c>
    </row>
    <row r="626" spans="1:4" x14ac:dyDescent="0.3">
      <c r="A626" t="s">
        <v>8219</v>
      </c>
      <c r="B626">
        <v>4</v>
      </c>
      <c r="C626" t="s">
        <v>8221</v>
      </c>
      <c r="D626">
        <v>0</v>
      </c>
    </row>
    <row r="627" spans="1:4" x14ac:dyDescent="0.3">
      <c r="A627" t="s">
        <v>8219</v>
      </c>
      <c r="B627">
        <v>5</v>
      </c>
      <c r="C627" t="s">
        <v>8221</v>
      </c>
      <c r="D627">
        <v>0</v>
      </c>
    </row>
    <row r="628" spans="1:4" x14ac:dyDescent="0.3">
      <c r="A628" t="s">
        <v>8219</v>
      </c>
      <c r="B628">
        <v>0</v>
      </c>
      <c r="C628" t="s">
        <v>8221</v>
      </c>
      <c r="D628">
        <v>1</v>
      </c>
    </row>
    <row r="629" spans="1:4" x14ac:dyDescent="0.3">
      <c r="A629" t="s">
        <v>8219</v>
      </c>
      <c r="B629">
        <v>456</v>
      </c>
      <c r="C629" t="s">
        <v>8221</v>
      </c>
      <c r="D629">
        <v>6</v>
      </c>
    </row>
    <row r="630" spans="1:4" x14ac:dyDescent="0.3">
      <c r="A630" t="s">
        <v>8219</v>
      </c>
      <c r="B630">
        <v>369</v>
      </c>
      <c r="C630" t="s">
        <v>8221</v>
      </c>
      <c r="D630">
        <v>1</v>
      </c>
    </row>
    <row r="631" spans="1:4" x14ac:dyDescent="0.3">
      <c r="A631" t="s">
        <v>8219</v>
      </c>
      <c r="B631">
        <v>2</v>
      </c>
      <c r="C631" t="s">
        <v>8221</v>
      </c>
      <c r="D631">
        <v>2</v>
      </c>
    </row>
    <row r="632" spans="1:4" x14ac:dyDescent="0.3">
      <c r="A632" t="s">
        <v>8219</v>
      </c>
      <c r="B632">
        <v>0</v>
      </c>
      <c r="C632" t="s">
        <v>8221</v>
      </c>
      <c r="D632">
        <v>0</v>
      </c>
    </row>
    <row r="633" spans="1:4" x14ac:dyDescent="0.3">
      <c r="A633" t="s">
        <v>8219</v>
      </c>
      <c r="B633">
        <v>338</v>
      </c>
      <c r="C633" t="s">
        <v>8221</v>
      </c>
      <c r="D633">
        <v>3</v>
      </c>
    </row>
    <row r="634" spans="1:4" x14ac:dyDescent="0.3">
      <c r="A634" t="s">
        <v>8219</v>
      </c>
      <c r="B634">
        <v>4</v>
      </c>
      <c r="C634" t="s">
        <v>8221</v>
      </c>
      <c r="D634">
        <v>3</v>
      </c>
    </row>
    <row r="635" spans="1:4" x14ac:dyDescent="0.3">
      <c r="A635" t="s">
        <v>8219</v>
      </c>
      <c r="B635">
        <v>1</v>
      </c>
      <c r="C635" t="s">
        <v>8221</v>
      </c>
      <c r="D635">
        <v>0</v>
      </c>
    </row>
    <row r="636" spans="1:4" x14ac:dyDescent="0.3">
      <c r="A636" t="s">
        <v>8219</v>
      </c>
      <c r="B636">
        <v>28</v>
      </c>
      <c r="C636" t="s">
        <v>8221</v>
      </c>
      <c r="D636">
        <v>6</v>
      </c>
    </row>
    <row r="637" spans="1:4" x14ac:dyDescent="0.3">
      <c r="A637" t="s">
        <v>8219</v>
      </c>
      <c r="B637">
        <v>12</v>
      </c>
      <c r="C637" t="s">
        <v>8221</v>
      </c>
      <c r="D637">
        <v>0</v>
      </c>
    </row>
    <row r="638" spans="1:4" x14ac:dyDescent="0.3">
      <c r="A638" t="s">
        <v>8219</v>
      </c>
      <c r="B638">
        <v>16</v>
      </c>
      <c r="C638" t="s">
        <v>8221</v>
      </c>
      <c r="D638">
        <v>19</v>
      </c>
    </row>
    <row r="639" spans="1:4" x14ac:dyDescent="0.3">
      <c r="A639" t="s">
        <v>8219</v>
      </c>
      <c r="B639">
        <v>4</v>
      </c>
      <c r="C639" t="s">
        <v>8221</v>
      </c>
      <c r="D639">
        <v>1</v>
      </c>
    </row>
    <row r="640" spans="1:4" x14ac:dyDescent="0.3">
      <c r="A640" t="s">
        <v>8219</v>
      </c>
      <c r="B640">
        <v>4</v>
      </c>
      <c r="C640" t="s">
        <v>8221</v>
      </c>
      <c r="D640">
        <v>2</v>
      </c>
    </row>
    <row r="641" spans="1:4" x14ac:dyDescent="0.3">
      <c r="A641" t="s">
        <v>8219</v>
      </c>
      <c r="B641">
        <v>10</v>
      </c>
      <c r="C641" t="s">
        <v>8221</v>
      </c>
      <c r="D641">
        <v>0</v>
      </c>
    </row>
    <row r="642" spans="1:4" x14ac:dyDescent="0.3">
      <c r="A642" t="s">
        <v>8219</v>
      </c>
      <c r="B642">
        <v>41</v>
      </c>
      <c r="C642" t="s">
        <v>8221</v>
      </c>
      <c r="D642">
        <v>11</v>
      </c>
    </row>
    <row r="643" spans="1:4" x14ac:dyDescent="0.3">
      <c r="A643" t="s">
        <v>8219</v>
      </c>
      <c r="B643">
        <v>119</v>
      </c>
      <c r="C643" t="s">
        <v>8221</v>
      </c>
      <c r="D643">
        <v>0</v>
      </c>
    </row>
    <row r="644" spans="1:4" x14ac:dyDescent="0.3">
      <c r="A644" t="s">
        <v>8219</v>
      </c>
      <c r="B644">
        <v>153</v>
      </c>
      <c r="C644" t="s">
        <v>8221</v>
      </c>
      <c r="D644">
        <v>0</v>
      </c>
    </row>
    <row r="645" spans="1:4" x14ac:dyDescent="0.3">
      <c r="A645" t="s">
        <v>8219</v>
      </c>
      <c r="B645">
        <v>100</v>
      </c>
      <c r="C645" t="s">
        <v>8221</v>
      </c>
      <c r="D645">
        <v>1</v>
      </c>
    </row>
    <row r="646" spans="1:4" x14ac:dyDescent="0.3">
      <c r="A646" t="s">
        <v>8219</v>
      </c>
      <c r="B646">
        <v>143</v>
      </c>
      <c r="C646" t="s">
        <v>8221</v>
      </c>
      <c r="D646">
        <v>3</v>
      </c>
    </row>
    <row r="647" spans="1:4" x14ac:dyDescent="0.3">
      <c r="A647" t="s">
        <v>8219</v>
      </c>
      <c r="B647">
        <v>140</v>
      </c>
      <c r="C647" t="s">
        <v>8221</v>
      </c>
      <c r="D647">
        <v>1</v>
      </c>
    </row>
    <row r="648" spans="1:4" x14ac:dyDescent="0.3">
      <c r="A648" t="s">
        <v>8219</v>
      </c>
      <c r="B648">
        <v>35</v>
      </c>
      <c r="C648" t="s">
        <v>8221</v>
      </c>
      <c r="D648">
        <v>15</v>
      </c>
    </row>
    <row r="649" spans="1:4" x14ac:dyDescent="0.3">
      <c r="A649" t="s">
        <v>8219</v>
      </c>
      <c r="B649">
        <v>149</v>
      </c>
      <c r="C649" t="s">
        <v>8221</v>
      </c>
      <c r="D649">
        <v>2</v>
      </c>
    </row>
    <row r="650" spans="1:4" x14ac:dyDescent="0.3">
      <c r="A650" t="s">
        <v>8219</v>
      </c>
      <c r="B650">
        <v>130</v>
      </c>
      <c r="C650" t="s">
        <v>8221</v>
      </c>
      <c r="D650">
        <v>1</v>
      </c>
    </row>
    <row r="651" spans="1:4" x14ac:dyDescent="0.3">
      <c r="A651" t="s">
        <v>8219</v>
      </c>
      <c r="B651">
        <v>120</v>
      </c>
      <c r="C651" t="s">
        <v>8221</v>
      </c>
      <c r="D651">
        <v>1</v>
      </c>
    </row>
    <row r="652" spans="1:4" x14ac:dyDescent="0.3">
      <c r="A652" t="s">
        <v>8219</v>
      </c>
      <c r="B652">
        <v>265</v>
      </c>
      <c r="C652" t="s">
        <v>8221</v>
      </c>
      <c r="D652">
        <v>0</v>
      </c>
    </row>
    <row r="653" spans="1:4" x14ac:dyDescent="0.3">
      <c r="A653" t="s">
        <v>8219</v>
      </c>
      <c r="B653">
        <v>71</v>
      </c>
      <c r="C653" t="s">
        <v>8221</v>
      </c>
      <c r="D653">
        <v>1</v>
      </c>
    </row>
    <row r="654" spans="1:4" x14ac:dyDescent="0.3">
      <c r="A654" t="s">
        <v>8219</v>
      </c>
      <c r="B654">
        <v>13</v>
      </c>
      <c r="C654" t="s">
        <v>8221</v>
      </c>
      <c r="D654">
        <v>11</v>
      </c>
    </row>
    <row r="655" spans="1:4" x14ac:dyDescent="0.3">
      <c r="A655" t="s">
        <v>8219</v>
      </c>
      <c r="B655">
        <v>169</v>
      </c>
      <c r="C655" t="s">
        <v>8221</v>
      </c>
      <c r="D655">
        <v>0</v>
      </c>
    </row>
    <row r="656" spans="1:4" x14ac:dyDescent="0.3">
      <c r="A656" t="s">
        <v>8219</v>
      </c>
      <c r="B656">
        <v>57</v>
      </c>
      <c r="C656" t="s">
        <v>8221</v>
      </c>
      <c r="D656">
        <v>1</v>
      </c>
    </row>
    <row r="657" spans="1:4" x14ac:dyDescent="0.3">
      <c r="A657" t="s">
        <v>8219</v>
      </c>
      <c r="B657">
        <v>229</v>
      </c>
      <c r="C657" t="s">
        <v>8221</v>
      </c>
      <c r="D657">
        <v>6</v>
      </c>
    </row>
    <row r="658" spans="1:4" x14ac:dyDescent="0.3">
      <c r="A658" t="s">
        <v>8219</v>
      </c>
      <c r="B658">
        <v>108</v>
      </c>
      <c r="C658" t="s">
        <v>8221</v>
      </c>
      <c r="D658">
        <v>7</v>
      </c>
    </row>
    <row r="659" spans="1:4" x14ac:dyDescent="0.3">
      <c r="A659" t="s">
        <v>8219</v>
      </c>
      <c r="B659">
        <v>108</v>
      </c>
      <c r="C659" t="s">
        <v>8221</v>
      </c>
      <c r="D659">
        <v>0</v>
      </c>
    </row>
    <row r="660" spans="1:4" x14ac:dyDescent="0.3">
      <c r="A660" t="s">
        <v>8219</v>
      </c>
      <c r="B660">
        <v>41</v>
      </c>
      <c r="C660" t="s">
        <v>8221</v>
      </c>
      <c r="D660">
        <v>16</v>
      </c>
    </row>
    <row r="661" spans="1:4" x14ac:dyDescent="0.3">
      <c r="A661" t="s">
        <v>8219</v>
      </c>
      <c r="B661">
        <v>139</v>
      </c>
      <c r="C661" t="s">
        <v>8221</v>
      </c>
      <c r="D661">
        <v>0</v>
      </c>
    </row>
    <row r="662" spans="1:4" x14ac:dyDescent="0.3">
      <c r="A662" t="s">
        <v>8219</v>
      </c>
      <c r="B662">
        <v>19</v>
      </c>
      <c r="C662" t="s">
        <v>8221</v>
      </c>
      <c r="D662">
        <v>0</v>
      </c>
    </row>
    <row r="663" spans="1:4" x14ac:dyDescent="0.3">
      <c r="A663" t="s">
        <v>8219</v>
      </c>
      <c r="B663">
        <v>94</v>
      </c>
      <c r="C663" t="s">
        <v>8221</v>
      </c>
      <c r="D663">
        <v>0</v>
      </c>
    </row>
    <row r="664" spans="1:4" x14ac:dyDescent="0.3">
      <c r="A664" t="s">
        <v>8219</v>
      </c>
      <c r="B664">
        <v>23</v>
      </c>
      <c r="C664" t="s">
        <v>8221</v>
      </c>
      <c r="D664">
        <v>12</v>
      </c>
    </row>
    <row r="665" spans="1:4" x14ac:dyDescent="0.3">
      <c r="A665" t="s">
        <v>8219</v>
      </c>
      <c r="B665">
        <v>15</v>
      </c>
      <c r="C665" t="s">
        <v>8221</v>
      </c>
      <c r="D665">
        <v>1</v>
      </c>
    </row>
    <row r="666" spans="1:4" x14ac:dyDescent="0.3">
      <c r="A666" t="s">
        <v>8219</v>
      </c>
      <c r="B666">
        <v>62</v>
      </c>
      <c r="C666" t="s">
        <v>8221</v>
      </c>
      <c r="D666">
        <v>3</v>
      </c>
    </row>
    <row r="667" spans="1:4" x14ac:dyDescent="0.3">
      <c r="A667" t="s">
        <v>8219</v>
      </c>
      <c r="B667">
        <v>74</v>
      </c>
      <c r="C667" t="s">
        <v>8221</v>
      </c>
      <c r="D667">
        <v>1</v>
      </c>
    </row>
    <row r="668" spans="1:4" x14ac:dyDescent="0.3">
      <c r="A668" t="s">
        <v>8219</v>
      </c>
      <c r="B668">
        <v>97</v>
      </c>
      <c r="C668" t="s">
        <v>8221</v>
      </c>
      <c r="D668">
        <v>4</v>
      </c>
    </row>
    <row r="669" spans="1:4" x14ac:dyDescent="0.3">
      <c r="A669" t="s">
        <v>8219</v>
      </c>
      <c r="B669">
        <v>55</v>
      </c>
      <c r="C669" t="s">
        <v>8221</v>
      </c>
      <c r="D669">
        <v>1</v>
      </c>
    </row>
    <row r="670" spans="1:4" x14ac:dyDescent="0.3">
      <c r="A670" t="s">
        <v>8219</v>
      </c>
      <c r="B670">
        <v>44</v>
      </c>
      <c r="C670" t="s">
        <v>8221</v>
      </c>
      <c r="D670">
        <v>3</v>
      </c>
    </row>
    <row r="671" spans="1:4" x14ac:dyDescent="0.3">
      <c r="A671" t="s">
        <v>8219</v>
      </c>
      <c r="B671">
        <v>110</v>
      </c>
      <c r="C671" t="s">
        <v>8221</v>
      </c>
      <c r="D671">
        <v>1</v>
      </c>
    </row>
    <row r="672" spans="1:4" x14ac:dyDescent="0.3">
      <c r="A672" t="s">
        <v>8219</v>
      </c>
      <c r="B672">
        <v>59</v>
      </c>
      <c r="C672" t="s">
        <v>8221</v>
      </c>
      <c r="D672">
        <v>0</v>
      </c>
    </row>
    <row r="673" spans="1:4" x14ac:dyDescent="0.3">
      <c r="A673" t="s">
        <v>8219</v>
      </c>
      <c r="B673">
        <v>62</v>
      </c>
      <c r="C673" t="s">
        <v>8221</v>
      </c>
      <c r="D673">
        <v>12</v>
      </c>
    </row>
    <row r="674" spans="1:4" x14ac:dyDescent="0.3">
      <c r="A674" t="s">
        <v>8219</v>
      </c>
      <c r="B674">
        <v>105</v>
      </c>
      <c r="C674" t="s">
        <v>8221</v>
      </c>
      <c r="D674">
        <v>0</v>
      </c>
    </row>
    <row r="675" spans="1:4" x14ac:dyDescent="0.3">
      <c r="A675" t="s">
        <v>8219</v>
      </c>
      <c r="B675">
        <v>26</v>
      </c>
      <c r="C675" t="s">
        <v>8221</v>
      </c>
      <c r="D675">
        <v>1</v>
      </c>
    </row>
    <row r="676" spans="1:4" x14ac:dyDescent="0.3">
      <c r="A676" t="s">
        <v>8219</v>
      </c>
      <c r="B676">
        <v>49</v>
      </c>
      <c r="C676" t="s">
        <v>8221</v>
      </c>
      <c r="D676">
        <v>0</v>
      </c>
    </row>
    <row r="677" spans="1:4" x14ac:dyDescent="0.3">
      <c r="A677" t="s">
        <v>8219</v>
      </c>
      <c r="B677">
        <v>68</v>
      </c>
      <c r="C677" t="s">
        <v>8221</v>
      </c>
      <c r="D677">
        <v>0</v>
      </c>
    </row>
    <row r="678" spans="1:4" x14ac:dyDescent="0.3">
      <c r="A678" t="s">
        <v>8219</v>
      </c>
      <c r="B678">
        <v>22</v>
      </c>
      <c r="C678" t="s">
        <v>8221</v>
      </c>
      <c r="D678">
        <v>2</v>
      </c>
    </row>
    <row r="679" spans="1:4" x14ac:dyDescent="0.3">
      <c r="A679" t="s">
        <v>8219</v>
      </c>
      <c r="B679">
        <v>18</v>
      </c>
      <c r="C679" t="s">
        <v>8221</v>
      </c>
      <c r="D679">
        <v>92</v>
      </c>
    </row>
    <row r="680" spans="1:4" x14ac:dyDescent="0.3">
      <c r="A680" t="s">
        <v>8219</v>
      </c>
      <c r="B680">
        <v>19</v>
      </c>
      <c r="C680" t="s">
        <v>8221</v>
      </c>
      <c r="D680">
        <v>0</v>
      </c>
    </row>
    <row r="681" spans="1:4" x14ac:dyDescent="0.3">
      <c r="A681" t="s">
        <v>8219</v>
      </c>
      <c r="B681">
        <v>99</v>
      </c>
      <c r="C681" t="s">
        <v>8221</v>
      </c>
      <c r="D681">
        <v>3</v>
      </c>
    </row>
    <row r="682" spans="1:4" x14ac:dyDescent="0.3">
      <c r="A682" t="s">
        <v>8219</v>
      </c>
      <c r="B682">
        <v>0</v>
      </c>
      <c r="C682" t="s">
        <v>8221</v>
      </c>
      <c r="D682">
        <v>10</v>
      </c>
    </row>
    <row r="683" spans="1:4" x14ac:dyDescent="0.3">
      <c r="A683" t="s">
        <v>8219</v>
      </c>
      <c r="B683">
        <v>6</v>
      </c>
      <c r="C683" t="s">
        <v>8221</v>
      </c>
      <c r="D683">
        <v>7</v>
      </c>
    </row>
    <row r="684" spans="1:4" x14ac:dyDescent="0.3">
      <c r="A684" t="s">
        <v>8219</v>
      </c>
      <c r="B684">
        <v>0</v>
      </c>
      <c r="C684" t="s">
        <v>8221</v>
      </c>
      <c r="D684">
        <v>3</v>
      </c>
    </row>
    <row r="685" spans="1:4" x14ac:dyDescent="0.3">
      <c r="A685" t="s">
        <v>8219</v>
      </c>
      <c r="B685">
        <v>1</v>
      </c>
      <c r="C685" t="s">
        <v>8221</v>
      </c>
      <c r="D685">
        <v>0</v>
      </c>
    </row>
    <row r="686" spans="1:4" x14ac:dyDescent="0.3">
      <c r="A686" t="s">
        <v>8219</v>
      </c>
      <c r="B686">
        <v>0</v>
      </c>
      <c r="C686" t="s">
        <v>8221</v>
      </c>
      <c r="D686">
        <v>1</v>
      </c>
    </row>
    <row r="687" spans="1:4" x14ac:dyDescent="0.3">
      <c r="A687" t="s">
        <v>8219</v>
      </c>
      <c r="B687">
        <v>44</v>
      </c>
      <c r="C687" t="s">
        <v>8221</v>
      </c>
      <c r="D687">
        <v>0</v>
      </c>
    </row>
    <row r="688" spans="1:4" x14ac:dyDescent="0.3">
      <c r="A688" t="s">
        <v>8219</v>
      </c>
      <c r="B688">
        <v>0</v>
      </c>
      <c r="C688" t="s">
        <v>8221</v>
      </c>
      <c r="D688">
        <v>9</v>
      </c>
    </row>
    <row r="689" spans="1:4" x14ac:dyDescent="0.3">
      <c r="A689" t="s">
        <v>8219</v>
      </c>
      <c r="B689">
        <v>3</v>
      </c>
      <c r="C689" t="s">
        <v>8221</v>
      </c>
      <c r="D689">
        <v>2</v>
      </c>
    </row>
    <row r="690" spans="1:4" x14ac:dyDescent="0.3">
      <c r="A690" t="s">
        <v>8219</v>
      </c>
      <c r="B690">
        <v>0</v>
      </c>
      <c r="C690" t="s">
        <v>8221</v>
      </c>
      <c r="D690">
        <v>1</v>
      </c>
    </row>
    <row r="691" spans="1:4" x14ac:dyDescent="0.3">
      <c r="A691" t="s">
        <v>8219</v>
      </c>
      <c r="B691">
        <v>52</v>
      </c>
      <c r="C691" t="s">
        <v>8221</v>
      </c>
      <c r="D691">
        <v>2</v>
      </c>
    </row>
    <row r="692" spans="1:4" x14ac:dyDescent="0.3">
      <c r="A692" t="s">
        <v>8219</v>
      </c>
      <c r="B692">
        <v>0</v>
      </c>
      <c r="C692" t="s">
        <v>8221</v>
      </c>
      <c r="D692">
        <v>11</v>
      </c>
    </row>
    <row r="693" spans="1:4" x14ac:dyDescent="0.3">
      <c r="A693" t="s">
        <v>8219</v>
      </c>
      <c r="B693">
        <v>1</v>
      </c>
      <c r="C693" t="s">
        <v>8221</v>
      </c>
      <c r="D693">
        <v>0</v>
      </c>
    </row>
    <row r="694" spans="1:4" x14ac:dyDescent="0.3">
      <c r="A694" t="s">
        <v>8219</v>
      </c>
      <c r="B694">
        <v>1</v>
      </c>
      <c r="C694" t="s">
        <v>8221</v>
      </c>
      <c r="D694">
        <v>0</v>
      </c>
    </row>
    <row r="695" spans="1:4" x14ac:dyDescent="0.3">
      <c r="A695" t="s">
        <v>8219</v>
      </c>
      <c r="B695">
        <v>2</v>
      </c>
      <c r="C695" t="s">
        <v>8221</v>
      </c>
      <c r="D695">
        <v>9</v>
      </c>
    </row>
    <row r="696" spans="1:4" x14ac:dyDescent="0.3">
      <c r="A696" t="s">
        <v>8219</v>
      </c>
      <c r="B696">
        <v>9</v>
      </c>
      <c r="C696" t="s">
        <v>8221</v>
      </c>
      <c r="D696">
        <v>0</v>
      </c>
    </row>
    <row r="697" spans="1:4" x14ac:dyDescent="0.3">
      <c r="A697" t="s">
        <v>8219</v>
      </c>
      <c r="B697">
        <v>5</v>
      </c>
      <c r="C697" t="s">
        <v>8221</v>
      </c>
      <c r="D697">
        <v>4</v>
      </c>
    </row>
    <row r="698" spans="1:4" x14ac:dyDescent="0.3">
      <c r="A698" t="s">
        <v>8219</v>
      </c>
      <c r="B698">
        <v>57</v>
      </c>
      <c r="C698" t="s">
        <v>8221</v>
      </c>
      <c r="D698">
        <v>1</v>
      </c>
    </row>
    <row r="699" spans="1:4" x14ac:dyDescent="0.3">
      <c r="A699" t="s">
        <v>8219</v>
      </c>
      <c r="B699">
        <v>3</v>
      </c>
      <c r="C699" t="s">
        <v>8221</v>
      </c>
      <c r="D699">
        <v>2</v>
      </c>
    </row>
    <row r="700" spans="1:4" x14ac:dyDescent="0.3">
      <c r="A700" t="s">
        <v>8219</v>
      </c>
      <c r="B700">
        <v>1</v>
      </c>
      <c r="C700" t="s">
        <v>8221</v>
      </c>
      <c r="D700">
        <v>0</v>
      </c>
    </row>
    <row r="701" spans="1:4" x14ac:dyDescent="0.3">
      <c r="A701" t="s">
        <v>8219</v>
      </c>
      <c r="B701">
        <v>6</v>
      </c>
      <c r="C701" t="s">
        <v>8221</v>
      </c>
      <c r="D701">
        <v>1</v>
      </c>
    </row>
    <row r="702" spans="1:4" x14ac:dyDescent="0.3">
      <c r="A702" t="s">
        <v>8219</v>
      </c>
      <c r="B702">
        <v>27</v>
      </c>
      <c r="C702" t="s">
        <v>8221</v>
      </c>
      <c r="D702">
        <v>17</v>
      </c>
    </row>
    <row r="703" spans="1:4" x14ac:dyDescent="0.3">
      <c r="A703" t="s">
        <v>8219</v>
      </c>
      <c r="B703">
        <v>25</v>
      </c>
      <c r="C703" t="s">
        <v>8221</v>
      </c>
      <c r="D703">
        <v>2</v>
      </c>
    </row>
    <row r="704" spans="1:4" x14ac:dyDescent="0.3">
      <c r="A704" t="s">
        <v>8219</v>
      </c>
      <c r="B704">
        <v>14</v>
      </c>
      <c r="C704" t="s">
        <v>8221</v>
      </c>
      <c r="D704">
        <v>3</v>
      </c>
    </row>
    <row r="705" spans="1:4" x14ac:dyDescent="0.3">
      <c r="A705" t="s">
        <v>8219</v>
      </c>
      <c r="B705">
        <v>35</v>
      </c>
      <c r="C705" t="s">
        <v>8221</v>
      </c>
      <c r="D705">
        <v>41</v>
      </c>
    </row>
    <row r="706" spans="1:4" x14ac:dyDescent="0.3">
      <c r="A706" t="s">
        <v>8219</v>
      </c>
      <c r="B706">
        <v>10</v>
      </c>
      <c r="C706" t="s">
        <v>8221</v>
      </c>
      <c r="D706">
        <v>2</v>
      </c>
    </row>
    <row r="707" spans="1:4" x14ac:dyDescent="0.3">
      <c r="A707" t="s">
        <v>8219</v>
      </c>
      <c r="B707">
        <v>29</v>
      </c>
      <c r="C707" t="s">
        <v>8221</v>
      </c>
      <c r="D707">
        <v>3</v>
      </c>
    </row>
    <row r="708" spans="1:4" x14ac:dyDescent="0.3">
      <c r="A708" t="s">
        <v>8219</v>
      </c>
      <c r="B708">
        <v>44</v>
      </c>
      <c r="C708" t="s">
        <v>8221</v>
      </c>
      <c r="D708">
        <v>8</v>
      </c>
    </row>
    <row r="709" spans="1:4" x14ac:dyDescent="0.3">
      <c r="A709" t="s">
        <v>8219</v>
      </c>
      <c r="B709">
        <v>17</v>
      </c>
      <c r="C709" t="s">
        <v>8221</v>
      </c>
      <c r="D709">
        <v>0</v>
      </c>
    </row>
    <row r="710" spans="1:4" x14ac:dyDescent="0.3">
      <c r="A710" t="s">
        <v>8219</v>
      </c>
      <c r="B710">
        <v>34</v>
      </c>
      <c r="C710" t="s">
        <v>8221</v>
      </c>
      <c r="D710">
        <v>1</v>
      </c>
    </row>
    <row r="711" spans="1:4" x14ac:dyDescent="0.3">
      <c r="A711" t="s">
        <v>8219</v>
      </c>
      <c r="B711">
        <v>14</v>
      </c>
      <c r="C711" t="s">
        <v>8221</v>
      </c>
      <c r="D711">
        <v>3</v>
      </c>
    </row>
    <row r="712" spans="1:4" x14ac:dyDescent="0.3">
      <c r="A712" t="s">
        <v>8219</v>
      </c>
      <c r="B712">
        <v>156</v>
      </c>
      <c r="C712" t="s">
        <v>8221</v>
      </c>
      <c r="D712">
        <v>4</v>
      </c>
    </row>
    <row r="713" spans="1:4" x14ac:dyDescent="0.3">
      <c r="A713" t="s">
        <v>8219</v>
      </c>
      <c r="B713">
        <v>128</v>
      </c>
      <c r="C713" t="s">
        <v>8221</v>
      </c>
      <c r="D713">
        <v>9</v>
      </c>
    </row>
    <row r="714" spans="1:4" x14ac:dyDescent="0.3">
      <c r="A714" t="s">
        <v>8219</v>
      </c>
      <c r="B714">
        <v>60</v>
      </c>
      <c r="C714" t="s">
        <v>8221</v>
      </c>
      <c r="D714">
        <v>16</v>
      </c>
    </row>
    <row r="715" spans="1:4" x14ac:dyDescent="0.3">
      <c r="A715" t="s">
        <v>8219</v>
      </c>
      <c r="B715">
        <v>32</v>
      </c>
      <c r="C715" t="s">
        <v>8221</v>
      </c>
      <c r="D715">
        <v>1</v>
      </c>
    </row>
    <row r="716" spans="1:4" x14ac:dyDescent="0.3">
      <c r="A716" t="s">
        <v>8219</v>
      </c>
      <c r="B716">
        <v>53</v>
      </c>
      <c r="C716" t="s">
        <v>8221</v>
      </c>
      <c r="D716">
        <v>7</v>
      </c>
    </row>
    <row r="717" spans="1:4" x14ac:dyDescent="0.3">
      <c r="A717" t="s">
        <v>8219</v>
      </c>
      <c r="B717">
        <v>184</v>
      </c>
      <c r="C717" t="s">
        <v>8221</v>
      </c>
      <c r="D717">
        <v>0</v>
      </c>
    </row>
    <row r="718" spans="1:4" x14ac:dyDescent="0.3">
      <c r="A718" t="s">
        <v>8219</v>
      </c>
      <c r="B718">
        <v>90</v>
      </c>
      <c r="C718" t="s">
        <v>8221</v>
      </c>
      <c r="D718">
        <v>0</v>
      </c>
    </row>
    <row r="719" spans="1:4" x14ac:dyDescent="0.3">
      <c r="A719" t="s">
        <v>8219</v>
      </c>
      <c r="B719">
        <v>71</v>
      </c>
      <c r="C719" t="s">
        <v>8221</v>
      </c>
      <c r="D719">
        <v>0</v>
      </c>
    </row>
    <row r="720" spans="1:4" x14ac:dyDescent="0.3">
      <c r="A720" t="s">
        <v>8219</v>
      </c>
      <c r="B720">
        <v>87</v>
      </c>
      <c r="C720" t="s">
        <v>8221</v>
      </c>
      <c r="D720">
        <v>0</v>
      </c>
    </row>
    <row r="721" spans="1:4" x14ac:dyDescent="0.3">
      <c r="A721" t="s">
        <v>8219</v>
      </c>
      <c r="B721">
        <v>28</v>
      </c>
      <c r="C721" t="s">
        <v>8221</v>
      </c>
      <c r="D721">
        <v>0</v>
      </c>
    </row>
    <row r="722" spans="1:4" x14ac:dyDescent="0.3">
      <c r="A722" t="s">
        <v>8219</v>
      </c>
      <c r="B722">
        <v>56</v>
      </c>
      <c r="C722" t="s">
        <v>8221</v>
      </c>
      <c r="D722">
        <v>1</v>
      </c>
    </row>
    <row r="723" spans="1:4" x14ac:dyDescent="0.3">
      <c r="A723" t="s">
        <v>8219</v>
      </c>
      <c r="B723">
        <v>51</v>
      </c>
      <c r="C723" t="s">
        <v>8221</v>
      </c>
      <c r="D723">
        <v>2</v>
      </c>
    </row>
    <row r="724" spans="1:4" x14ac:dyDescent="0.3">
      <c r="A724" t="s">
        <v>8219</v>
      </c>
      <c r="B724">
        <v>75</v>
      </c>
      <c r="C724" t="s">
        <v>8221</v>
      </c>
      <c r="D724">
        <v>1</v>
      </c>
    </row>
    <row r="725" spans="1:4" x14ac:dyDescent="0.3">
      <c r="A725" t="s">
        <v>8219</v>
      </c>
      <c r="B725">
        <v>38</v>
      </c>
      <c r="C725" t="s">
        <v>8221</v>
      </c>
      <c r="D725">
        <v>15</v>
      </c>
    </row>
    <row r="726" spans="1:4" x14ac:dyDescent="0.3">
      <c r="A726" t="s">
        <v>8219</v>
      </c>
      <c r="B726">
        <v>18</v>
      </c>
      <c r="C726" t="s">
        <v>8221</v>
      </c>
      <c r="D726">
        <v>1</v>
      </c>
    </row>
    <row r="727" spans="1:4" x14ac:dyDescent="0.3">
      <c r="A727" t="s">
        <v>8219</v>
      </c>
      <c r="B727">
        <v>54</v>
      </c>
      <c r="C727" t="s">
        <v>8221</v>
      </c>
      <c r="D727">
        <v>1</v>
      </c>
    </row>
    <row r="728" spans="1:4" x14ac:dyDescent="0.3">
      <c r="A728" t="s">
        <v>8219</v>
      </c>
      <c r="B728">
        <v>71</v>
      </c>
      <c r="C728" t="s">
        <v>8221</v>
      </c>
      <c r="D728">
        <v>0</v>
      </c>
    </row>
    <row r="729" spans="1:4" x14ac:dyDescent="0.3">
      <c r="A729" t="s">
        <v>8219</v>
      </c>
      <c r="B729">
        <v>57</v>
      </c>
      <c r="C729" t="s">
        <v>8221</v>
      </c>
      <c r="D729">
        <v>39</v>
      </c>
    </row>
    <row r="730" spans="1:4" x14ac:dyDescent="0.3">
      <c r="A730" t="s">
        <v>8219</v>
      </c>
      <c r="B730">
        <v>43</v>
      </c>
      <c r="C730" t="s">
        <v>8221</v>
      </c>
      <c r="D730">
        <v>103</v>
      </c>
    </row>
    <row r="731" spans="1:4" x14ac:dyDescent="0.3">
      <c r="A731" t="s">
        <v>8219</v>
      </c>
      <c r="B731">
        <v>52</v>
      </c>
      <c r="C731" t="s">
        <v>8221</v>
      </c>
      <c r="D731">
        <v>0</v>
      </c>
    </row>
    <row r="732" spans="1:4" x14ac:dyDescent="0.3">
      <c r="A732" t="s">
        <v>8219</v>
      </c>
      <c r="B732">
        <v>27</v>
      </c>
      <c r="C732" t="s">
        <v>8221</v>
      </c>
      <c r="D732">
        <v>39</v>
      </c>
    </row>
    <row r="733" spans="1:4" x14ac:dyDescent="0.3">
      <c r="A733" t="s">
        <v>8219</v>
      </c>
      <c r="B733">
        <v>12</v>
      </c>
      <c r="C733" t="s">
        <v>8221</v>
      </c>
      <c r="D733">
        <v>15</v>
      </c>
    </row>
    <row r="734" spans="1:4" x14ac:dyDescent="0.3">
      <c r="A734" t="s">
        <v>8219</v>
      </c>
      <c r="B734">
        <v>33</v>
      </c>
      <c r="C734" t="s">
        <v>8221</v>
      </c>
      <c r="D734">
        <v>22</v>
      </c>
    </row>
    <row r="735" spans="1:4" x14ac:dyDescent="0.3">
      <c r="A735" t="s">
        <v>8219</v>
      </c>
      <c r="B735">
        <v>96</v>
      </c>
      <c r="C735" t="s">
        <v>8221</v>
      </c>
      <c r="D735">
        <v>92</v>
      </c>
    </row>
    <row r="736" spans="1:4" x14ac:dyDescent="0.3">
      <c r="A736" t="s">
        <v>8219</v>
      </c>
      <c r="B736">
        <v>28</v>
      </c>
      <c r="C736" t="s">
        <v>8221</v>
      </c>
      <c r="D736">
        <v>25</v>
      </c>
    </row>
    <row r="737" spans="1:4" x14ac:dyDescent="0.3">
      <c r="A737" t="s">
        <v>8219</v>
      </c>
      <c r="B737">
        <v>43</v>
      </c>
      <c r="C737" t="s">
        <v>8221</v>
      </c>
      <c r="D737">
        <v>19</v>
      </c>
    </row>
    <row r="738" spans="1:4" x14ac:dyDescent="0.3">
      <c r="A738" t="s">
        <v>8219</v>
      </c>
      <c r="B738">
        <v>205</v>
      </c>
      <c r="C738" t="s">
        <v>8221</v>
      </c>
      <c r="D738">
        <v>19</v>
      </c>
    </row>
    <row r="739" spans="1:4" x14ac:dyDescent="0.3">
      <c r="A739" t="s">
        <v>8219</v>
      </c>
      <c r="B739">
        <v>23</v>
      </c>
      <c r="C739" t="s">
        <v>8221</v>
      </c>
      <c r="D739">
        <v>13</v>
      </c>
    </row>
    <row r="740" spans="1:4" x14ac:dyDescent="0.3">
      <c r="A740" t="s">
        <v>8219</v>
      </c>
      <c r="B740">
        <v>19</v>
      </c>
      <c r="C740" t="s">
        <v>8221</v>
      </c>
      <c r="D740">
        <v>124</v>
      </c>
    </row>
    <row r="741" spans="1:4" x14ac:dyDescent="0.3">
      <c r="A741" t="s">
        <v>8219</v>
      </c>
      <c r="B741">
        <v>14</v>
      </c>
      <c r="C741" t="s">
        <v>8221</v>
      </c>
      <c r="D741">
        <v>4</v>
      </c>
    </row>
    <row r="742" spans="1:4" x14ac:dyDescent="0.3">
      <c r="A742" t="s">
        <v>8219</v>
      </c>
      <c r="B742">
        <v>38</v>
      </c>
      <c r="C742" t="s">
        <v>8221</v>
      </c>
      <c r="D742">
        <v>10</v>
      </c>
    </row>
    <row r="743" spans="1:4" x14ac:dyDescent="0.3">
      <c r="A743" t="s">
        <v>8219</v>
      </c>
      <c r="B743">
        <v>78</v>
      </c>
      <c r="C743" t="s">
        <v>8221</v>
      </c>
      <c r="D743">
        <v>15</v>
      </c>
    </row>
    <row r="744" spans="1:4" x14ac:dyDescent="0.3">
      <c r="A744" t="s">
        <v>8219</v>
      </c>
      <c r="B744">
        <v>69</v>
      </c>
      <c r="C744" t="s">
        <v>8221</v>
      </c>
      <c r="D744">
        <v>38</v>
      </c>
    </row>
    <row r="745" spans="1:4" x14ac:dyDescent="0.3">
      <c r="A745" t="s">
        <v>8219</v>
      </c>
      <c r="B745">
        <v>33</v>
      </c>
      <c r="C745" t="s">
        <v>8221</v>
      </c>
      <c r="D745">
        <v>152</v>
      </c>
    </row>
    <row r="746" spans="1:4" x14ac:dyDescent="0.3">
      <c r="A746" t="s">
        <v>8219</v>
      </c>
      <c r="B746">
        <v>54</v>
      </c>
      <c r="C746" t="s">
        <v>8221</v>
      </c>
      <c r="D746">
        <v>24</v>
      </c>
    </row>
    <row r="747" spans="1:4" x14ac:dyDescent="0.3">
      <c r="A747" t="s">
        <v>8219</v>
      </c>
      <c r="B747">
        <v>99</v>
      </c>
      <c r="C747" t="s">
        <v>8221</v>
      </c>
      <c r="D747">
        <v>76</v>
      </c>
    </row>
    <row r="748" spans="1:4" x14ac:dyDescent="0.3">
      <c r="A748" t="s">
        <v>8219</v>
      </c>
      <c r="B748">
        <v>49</v>
      </c>
      <c r="C748" t="s">
        <v>8221</v>
      </c>
      <c r="D748">
        <v>185</v>
      </c>
    </row>
    <row r="749" spans="1:4" x14ac:dyDescent="0.3">
      <c r="A749" t="s">
        <v>8219</v>
      </c>
      <c r="B749">
        <v>11</v>
      </c>
      <c r="C749" t="s">
        <v>8221</v>
      </c>
      <c r="D749">
        <v>33</v>
      </c>
    </row>
    <row r="750" spans="1:4" x14ac:dyDescent="0.3">
      <c r="A750" t="s">
        <v>8219</v>
      </c>
      <c r="B750">
        <v>38</v>
      </c>
      <c r="C750" t="s">
        <v>8221</v>
      </c>
      <c r="D750">
        <v>108</v>
      </c>
    </row>
    <row r="751" spans="1:4" x14ac:dyDescent="0.3">
      <c r="A751" t="s">
        <v>8219</v>
      </c>
      <c r="B751">
        <v>16</v>
      </c>
      <c r="C751" t="s">
        <v>8221</v>
      </c>
      <c r="D751">
        <v>29</v>
      </c>
    </row>
    <row r="752" spans="1:4" x14ac:dyDescent="0.3">
      <c r="A752" t="s">
        <v>8219</v>
      </c>
      <c r="B752">
        <v>32</v>
      </c>
      <c r="C752" t="s">
        <v>8221</v>
      </c>
      <c r="D752">
        <v>24</v>
      </c>
    </row>
    <row r="753" spans="1:4" x14ac:dyDescent="0.3">
      <c r="A753" t="s">
        <v>8219</v>
      </c>
      <c r="B753">
        <v>20</v>
      </c>
      <c r="C753" t="s">
        <v>8221</v>
      </c>
      <c r="D753">
        <v>4</v>
      </c>
    </row>
    <row r="754" spans="1:4" x14ac:dyDescent="0.3">
      <c r="A754" t="s">
        <v>8219</v>
      </c>
      <c r="B754">
        <v>154</v>
      </c>
      <c r="C754" t="s">
        <v>8221</v>
      </c>
      <c r="D754">
        <v>4</v>
      </c>
    </row>
    <row r="755" spans="1:4" x14ac:dyDescent="0.3">
      <c r="A755" t="s">
        <v>8219</v>
      </c>
      <c r="B755">
        <v>41</v>
      </c>
      <c r="C755" t="s">
        <v>8221</v>
      </c>
      <c r="D755">
        <v>15</v>
      </c>
    </row>
    <row r="756" spans="1:4" x14ac:dyDescent="0.3">
      <c r="A756" t="s">
        <v>8219</v>
      </c>
      <c r="B756">
        <v>75</v>
      </c>
      <c r="C756" t="s">
        <v>8221</v>
      </c>
      <c r="D756">
        <v>4</v>
      </c>
    </row>
    <row r="757" spans="1:4" x14ac:dyDescent="0.3">
      <c r="A757" t="s">
        <v>8219</v>
      </c>
      <c r="B757">
        <v>40</v>
      </c>
      <c r="C757" t="s">
        <v>8221</v>
      </c>
      <c r="D757">
        <v>139</v>
      </c>
    </row>
    <row r="758" spans="1:4" x14ac:dyDescent="0.3">
      <c r="A758" t="s">
        <v>8219</v>
      </c>
      <c r="B758">
        <v>46</v>
      </c>
      <c r="C758" t="s">
        <v>8221</v>
      </c>
      <c r="D758">
        <v>2</v>
      </c>
    </row>
    <row r="759" spans="1:4" x14ac:dyDescent="0.3">
      <c r="A759" t="s">
        <v>8219</v>
      </c>
      <c r="B759">
        <v>62</v>
      </c>
      <c r="C759" t="s">
        <v>8221</v>
      </c>
      <c r="D759">
        <v>18</v>
      </c>
    </row>
    <row r="760" spans="1:4" x14ac:dyDescent="0.3">
      <c r="A760" t="s">
        <v>8219</v>
      </c>
      <c r="B760">
        <v>61</v>
      </c>
      <c r="C760" t="s">
        <v>8221</v>
      </c>
      <c r="D760">
        <v>81</v>
      </c>
    </row>
    <row r="761" spans="1:4" x14ac:dyDescent="0.3">
      <c r="A761" t="s">
        <v>8219</v>
      </c>
      <c r="B761">
        <v>96</v>
      </c>
      <c r="C761" t="s">
        <v>8221</v>
      </c>
      <c r="D761">
        <v>86</v>
      </c>
    </row>
    <row r="762" spans="1:4" x14ac:dyDescent="0.3">
      <c r="A762" t="s">
        <v>8219</v>
      </c>
      <c r="B762">
        <v>190</v>
      </c>
      <c r="C762" t="s">
        <v>8221</v>
      </c>
      <c r="D762">
        <v>140</v>
      </c>
    </row>
    <row r="763" spans="1:4" x14ac:dyDescent="0.3">
      <c r="A763" t="s">
        <v>8219</v>
      </c>
      <c r="B763">
        <v>94</v>
      </c>
      <c r="C763" t="s">
        <v>8221</v>
      </c>
      <c r="D763">
        <v>37</v>
      </c>
    </row>
    <row r="764" spans="1:4" x14ac:dyDescent="0.3">
      <c r="A764" t="s">
        <v>8219</v>
      </c>
      <c r="B764">
        <v>39</v>
      </c>
      <c r="C764" t="s">
        <v>8221</v>
      </c>
      <c r="D764">
        <v>6</v>
      </c>
    </row>
    <row r="765" spans="1:4" x14ac:dyDescent="0.3">
      <c r="A765" t="s">
        <v>8219</v>
      </c>
      <c r="B765">
        <v>127</v>
      </c>
      <c r="C765" t="s">
        <v>8221</v>
      </c>
      <c r="D765">
        <v>113</v>
      </c>
    </row>
    <row r="766" spans="1:4" x14ac:dyDescent="0.3">
      <c r="A766" t="s">
        <v>8219</v>
      </c>
      <c r="B766">
        <v>159</v>
      </c>
      <c r="C766" t="s">
        <v>8221</v>
      </c>
      <c r="D766">
        <v>37</v>
      </c>
    </row>
    <row r="767" spans="1:4" x14ac:dyDescent="0.3">
      <c r="A767" t="s">
        <v>8219</v>
      </c>
      <c r="B767">
        <v>177</v>
      </c>
      <c r="C767" t="s">
        <v>8221</v>
      </c>
      <c r="D767">
        <v>18</v>
      </c>
    </row>
    <row r="768" spans="1:4" x14ac:dyDescent="0.3">
      <c r="A768" t="s">
        <v>8219</v>
      </c>
      <c r="B768">
        <v>47</v>
      </c>
      <c r="C768" t="s">
        <v>8221</v>
      </c>
      <c r="D768">
        <v>75</v>
      </c>
    </row>
    <row r="769" spans="1:4" x14ac:dyDescent="0.3">
      <c r="A769" t="s">
        <v>8219</v>
      </c>
      <c r="B769">
        <v>1</v>
      </c>
      <c r="C769" t="s">
        <v>8221</v>
      </c>
      <c r="D769">
        <v>52</v>
      </c>
    </row>
    <row r="770" spans="1:4" x14ac:dyDescent="0.3">
      <c r="A770" t="s">
        <v>8219</v>
      </c>
      <c r="B770">
        <v>16</v>
      </c>
      <c r="C770" t="s">
        <v>8221</v>
      </c>
      <c r="D770">
        <v>122</v>
      </c>
    </row>
    <row r="771" spans="1:4" x14ac:dyDescent="0.3">
      <c r="A771" t="s">
        <v>8219</v>
      </c>
      <c r="B771">
        <v>115</v>
      </c>
      <c r="C771" t="s">
        <v>8221</v>
      </c>
      <c r="D771">
        <v>8</v>
      </c>
    </row>
    <row r="772" spans="1:4" x14ac:dyDescent="0.3">
      <c r="A772" t="s">
        <v>8219</v>
      </c>
      <c r="B772">
        <v>133</v>
      </c>
      <c r="C772" t="s">
        <v>8221</v>
      </c>
      <c r="D772">
        <v>8</v>
      </c>
    </row>
    <row r="773" spans="1:4" x14ac:dyDescent="0.3">
      <c r="A773" t="s">
        <v>8219</v>
      </c>
      <c r="B773">
        <v>70</v>
      </c>
      <c r="C773" t="s">
        <v>8221</v>
      </c>
      <c r="D773">
        <v>96</v>
      </c>
    </row>
    <row r="774" spans="1:4" x14ac:dyDescent="0.3">
      <c r="A774" t="s">
        <v>8219</v>
      </c>
      <c r="B774">
        <v>62</v>
      </c>
      <c r="C774" t="s">
        <v>8221</v>
      </c>
      <c r="D774">
        <v>9</v>
      </c>
    </row>
    <row r="775" spans="1:4" x14ac:dyDescent="0.3">
      <c r="A775" t="s">
        <v>8219</v>
      </c>
      <c r="B775">
        <v>10</v>
      </c>
      <c r="C775" t="s">
        <v>8221</v>
      </c>
      <c r="D775">
        <v>2</v>
      </c>
    </row>
    <row r="776" spans="1:4" x14ac:dyDescent="0.3">
      <c r="A776" t="s">
        <v>8219</v>
      </c>
      <c r="B776">
        <v>499</v>
      </c>
      <c r="C776" t="s">
        <v>8221</v>
      </c>
      <c r="D776">
        <v>26</v>
      </c>
    </row>
    <row r="777" spans="1:4" x14ac:dyDescent="0.3">
      <c r="A777" t="s">
        <v>8219</v>
      </c>
      <c r="B777">
        <v>47</v>
      </c>
      <c r="C777" t="s">
        <v>8221</v>
      </c>
      <c r="D777">
        <v>23</v>
      </c>
    </row>
    <row r="778" spans="1:4" x14ac:dyDescent="0.3">
      <c r="A778" t="s">
        <v>8219</v>
      </c>
      <c r="B778">
        <v>28</v>
      </c>
      <c r="C778" t="s">
        <v>8221</v>
      </c>
      <c r="D778">
        <v>0</v>
      </c>
    </row>
    <row r="779" spans="1:4" x14ac:dyDescent="0.3">
      <c r="A779" t="s">
        <v>8219</v>
      </c>
      <c r="B779">
        <v>24</v>
      </c>
      <c r="C779" t="s">
        <v>8221</v>
      </c>
      <c r="D779">
        <v>140</v>
      </c>
    </row>
    <row r="780" spans="1:4" x14ac:dyDescent="0.3">
      <c r="A780" t="s">
        <v>8219</v>
      </c>
      <c r="B780">
        <v>76</v>
      </c>
      <c r="C780" t="s">
        <v>8221</v>
      </c>
      <c r="D780">
        <v>0</v>
      </c>
    </row>
    <row r="781" spans="1:4" x14ac:dyDescent="0.3">
      <c r="A781" t="s">
        <v>8219</v>
      </c>
      <c r="B781">
        <v>98</v>
      </c>
      <c r="C781" t="s">
        <v>8221</v>
      </c>
      <c r="D781">
        <v>6</v>
      </c>
    </row>
    <row r="782" spans="1:4" x14ac:dyDescent="0.3">
      <c r="A782" t="s">
        <v>8219</v>
      </c>
      <c r="B782">
        <v>48</v>
      </c>
      <c r="C782" t="s">
        <v>8221</v>
      </c>
      <c r="D782">
        <v>100</v>
      </c>
    </row>
    <row r="783" spans="1:4" x14ac:dyDescent="0.3">
      <c r="A783" t="s">
        <v>8219</v>
      </c>
      <c r="B783">
        <v>2</v>
      </c>
      <c r="C783" t="s">
        <v>8221</v>
      </c>
      <c r="D783">
        <v>0</v>
      </c>
    </row>
    <row r="784" spans="1:4" x14ac:dyDescent="0.3">
      <c r="A784" t="s">
        <v>8219</v>
      </c>
      <c r="B784">
        <v>4</v>
      </c>
      <c r="C784" t="s">
        <v>8221</v>
      </c>
      <c r="D784">
        <v>4</v>
      </c>
    </row>
    <row r="785" spans="1:4" x14ac:dyDescent="0.3">
      <c r="A785" t="s">
        <v>8219</v>
      </c>
      <c r="B785">
        <v>5</v>
      </c>
      <c r="C785" t="s">
        <v>8221</v>
      </c>
      <c r="D785">
        <v>8</v>
      </c>
    </row>
    <row r="786" spans="1:4" x14ac:dyDescent="0.3">
      <c r="A786" t="s">
        <v>8219</v>
      </c>
      <c r="B786">
        <v>79</v>
      </c>
      <c r="C786" t="s">
        <v>8221</v>
      </c>
      <c r="D786">
        <v>0</v>
      </c>
    </row>
    <row r="787" spans="1:4" x14ac:dyDescent="0.3">
      <c r="A787" t="s">
        <v>8219</v>
      </c>
      <c r="B787">
        <v>2</v>
      </c>
      <c r="C787" t="s">
        <v>8221</v>
      </c>
      <c r="D787">
        <v>16</v>
      </c>
    </row>
    <row r="788" spans="1:4" x14ac:dyDescent="0.3">
      <c r="A788" t="s">
        <v>8219</v>
      </c>
      <c r="B788">
        <v>11</v>
      </c>
      <c r="C788" t="s">
        <v>8221</v>
      </c>
      <c r="D788">
        <v>2</v>
      </c>
    </row>
    <row r="789" spans="1:4" x14ac:dyDescent="0.3">
      <c r="A789" t="s">
        <v>8219</v>
      </c>
      <c r="B789">
        <v>11</v>
      </c>
      <c r="C789" t="s">
        <v>8221</v>
      </c>
      <c r="D789">
        <v>48</v>
      </c>
    </row>
    <row r="790" spans="1:4" x14ac:dyDescent="0.3">
      <c r="A790" t="s">
        <v>8219</v>
      </c>
      <c r="B790">
        <v>1</v>
      </c>
      <c r="C790" t="s">
        <v>8221</v>
      </c>
      <c r="D790">
        <v>2</v>
      </c>
    </row>
    <row r="791" spans="1:4" x14ac:dyDescent="0.3">
      <c r="A791" t="s">
        <v>8219</v>
      </c>
      <c r="B791">
        <v>3</v>
      </c>
      <c r="C791" t="s">
        <v>8221</v>
      </c>
      <c r="D791">
        <v>2</v>
      </c>
    </row>
    <row r="792" spans="1:4" x14ac:dyDescent="0.3">
      <c r="A792" t="s">
        <v>8219</v>
      </c>
      <c r="B792">
        <v>5</v>
      </c>
      <c r="C792" t="s">
        <v>8221</v>
      </c>
      <c r="D792">
        <v>1</v>
      </c>
    </row>
    <row r="793" spans="1:4" x14ac:dyDescent="0.3">
      <c r="A793" t="s">
        <v>8219</v>
      </c>
      <c r="B793">
        <v>12</v>
      </c>
      <c r="C793" t="s">
        <v>8221</v>
      </c>
      <c r="D793">
        <v>17</v>
      </c>
    </row>
    <row r="794" spans="1:4" x14ac:dyDescent="0.3">
      <c r="A794" t="s">
        <v>8219</v>
      </c>
      <c r="B794">
        <v>2</v>
      </c>
      <c r="C794" t="s">
        <v>8221</v>
      </c>
      <c r="D794">
        <v>0</v>
      </c>
    </row>
    <row r="795" spans="1:4" x14ac:dyDescent="0.3">
      <c r="A795" t="s">
        <v>8219</v>
      </c>
      <c r="B795">
        <v>5</v>
      </c>
      <c r="C795" t="s">
        <v>8221</v>
      </c>
      <c r="D795">
        <v>11</v>
      </c>
    </row>
    <row r="796" spans="1:4" x14ac:dyDescent="0.3">
      <c r="A796" t="s">
        <v>8219</v>
      </c>
      <c r="B796">
        <v>21</v>
      </c>
      <c r="C796" t="s">
        <v>8221</v>
      </c>
      <c r="D796">
        <v>95</v>
      </c>
    </row>
    <row r="797" spans="1:4" x14ac:dyDescent="0.3">
      <c r="A797" t="s">
        <v>8219</v>
      </c>
      <c r="B797">
        <v>0</v>
      </c>
      <c r="C797" t="s">
        <v>8221</v>
      </c>
      <c r="D797">
        <v>13</v>
      </c>
    </row>
    <row r="798" spans="1:4" x14ac:dyDescent="0.3">
      <c r="A798" t="s">
        <v>8219</v>
      </c>
      <c r="B798">
        <v>45</v>
      </c>
      <c r="C798" t="s">
        <v>8221</v>
      </c>
      <c r="D798">
        <v>2</v>
      </c>
    </row>
    <row r="799" spans="1:4" x14ac:dyDescent="0.3">
      <c r="A799" t="s">
        <v>8219</v>
      </c>
      <c r="B799">
        <v>29</v>
      </c>
      <c r="C799" t="s">
        <v>8221</v>
      </c>
      <c r="D799">
        <v>2</v>
      </c>
    </row>
    <row r="800" spans="1:4" x14ac:dyDescent="0.3">
      <c r="A800" t="s">
        <v>8219</v>
      </c>
      <c r="B800">
        <v>2</v>
      </c>
      <c r="C800" t="s">
        <v>8221</v>
      </c>
      <c r="D800">
        <v>3</v>
      </c>
    </row>
    <row r="801" spans="1:4" x14ac:dyDescent="0.3">
      <c r="A801" t="s">
        <v>8219</v>
      </c>
      <c r="B801">
        <v>30</v>
      </c>
      <c r="C801" t="s">
        <v>8221</v>
      </c>
      <c r="D801">
        <v>0</v>
      </c>
    </row>
    <row r="802" spans="1:4" x14ac:dyDescent="0.3">
      <c r="A802" t="s">
        <v>8219</v>
      </c>
      <c r="B802">
        <v>8</v>
      </c>
      <c r="C802" t="s">
        <v>8221</v>
      </c>
      <c r="D802">
        <v>0</v>
      </c>
    </row>
    <row r="803" spans="1:4" x14ac:dyDescent="0.3">
      <c r="A803" t="s">
        <v>8219</v>
      </c>
      <c r="B803">
        <v>1</v>
      </c>
      <c r="C803" t="s">
        <v>8221</v>
      </c>
      <c r="D803">
        <v>0</v>
      </c>
    </row>
    <row r="804" spans="1:4" x14ac:dyDescent="0.3">
      <c r="A804" t="s">
        <v>8219</v>
      </c>
      <c r="B804">
        <v>14</v>
      </c>
      <c r="C804" t="s">
        <v>8221</v>
      </c>
      <c r="D804">
        <v>2</v>
      </c>
    </row>
    <row r="805" spans="1:4" x14ac:dyDescent="0.3">
      <c r="A805" t="s">
        <v>8219</v>
      </c>
      <c r="B805">
        <v>24</v>
      </c>
      <c r="C805" t="s">
        <v>8221</v>
      </c>
      <c r="D805">
        <v>24</v>
      </c>
    </row>
    <row r="806" spans="1:4" x14ac:dyDescent="0.3">
      <c r="A806" t="s">
        <v>8219</v>
      </c>
      <c r="B806">
        <v>2</v>
      </c>
      <c r="C806" t="s">
        <v>8221</v>
      </c>
      <c r="D806">
        <v>25</v>
      </c>
    </row>
    <row r="807" spans="1:4" x14ac:dyDescent="0.3">
      <c r="A807" t="s">
        <v>8219</v>
      </c>
      <c r="B807">
        <v>21</v>
      </c>
      <c r="C807" t="s">
        <v>8221</v>
      </c>
      <c r="D807">
        <v>3</v>
      </c>
    </row>
    <row r="808" spans="1:4" x14ac:dyDescent="0.3">
      <c r="A808" t="s">
        <v>8219</v>
      </c>
      <c r="B808">
        <v>7</v>
      </c>
      <c r="C808" t="s">
        <v>8221</v>
      </c>
      <c r="D808">
        <v>41</v>
      </c>
    </row>
    <row r="809" spans="1:4" x14ac:dyDescent="0.3">
      <c r="A809" t="s">
        <v>8219</v>
      </c>
      <c r="B809">
        <v>0</v>
      </c>
      <c r="C809" t="s">
        <v>8221</v>
      </c>
      <c r="D809">
        <v>2</v>
      </c>
    </row>
    <row r="810" spans="1:4" x14ac:dyDescent="0.3">
      <c r="A810" t="s">
        <v>8219</v>
      </c>
      <c r="B810">
        <v>4</v>
      </c>
      <c r="C810" t="s">
        <v>8221</v>
      </c>
      <c r="D810">
        <v>4</v>
      </c>
    </row>
    <row r="811" spans="1:4" x14ac:dyDescent="0.3">
      <c r="A811" t="s">
        <v>8219</v>
      </c>
      <c r="B811">
        <v>32</v>
      </c>
      <c r="C811" t="s">
        <v>8221</v>
      </c>
      <c r="D811">
        <v>99</v>
      </c>
    </row>
    <row r="812" spans="1:4" x14ac:dyDescent="0.3">
      <c r="A812" t="s">
        <v>8219</v>
      </c>
      <c r="B812">
        <v>4</v>
      </c>
      <c r="C812" t="s">
        <v>8221</v>
      </c>
      <c r="D812">
        <v>4</v>
      </c>
    </row>
    <row r="813" spans="1:4" x14ac:dyDescent="0.3">
      <c r="A813" t="s">
        <v>8219</v>
      </c>
      <c r="B813">
        <v>9</v>
      </c>
      <c r="C813" t="s">
        <v>8221</v>
      </c>
      <c r="D813">
        <v>4</v>
      </c>
    </row>
    <row r="814" spans="1:4" x14ac:dyDescent="0.3">
      <c r="A814" t="s">
        <v>8219</v>
      </c>
      <c r="B814">
        <v>17</v>
      </c>
      <c r="C814" t="s">
        <v>8221</v>
      </c>
      <c r="D814">
        <v>38</v>
      </c>
    </row>
    <row r="815" spans="1:4" x14ac:dyDescent="0.3">
      <c r="A815" t="s">
        <v>8219</v>
      </c>
      <c r="B815">
        <v>5</v>
      </c>
      <c r="C815" t="s">
        <v>8221</v>
      </c>
      <c r="D815">
        <v>285</v>
      </c>
    </row>
    <row r="816" spans="1:4" x14ac:dyDescent="0.3">
      <c r="A816" t="s">
        <v>8219</v>
      </c>
      <c r="B816">
        <v>53</v>
      </c>
      <c r="C816" t="s">
        <v>8221</v>
      </c>
      <c r="D816">
        <v>1</v>
      </c>
    </row>
    <row r="817" spans="1:4" x14ac:dyDescent="0.3">
      <c r="A817" t="s">
        <v>8219</v>
      </c>
      <c r="B817">
        <v>7</v>
      </c>
      <c r="C817" t="s">
        <v>8221</v>
      </c>
      <c r="D817">
        <v>42</v>
      </c>
    </row>
    <row r="818" spans="1:4" x14ac:dyDescent="0.3">
      <c r="A818" t="s">
        <v>8219</v>
      </c>
      <c r="B818">
        <v>72</v>
      </c>
      <c r="C818" t="s">
        <v>8221</v>
      </c>
      <c r="D818">
        <v>26</v>
      </c>
    </row>
    <row r="819" spans="1:4" x14ac:dyDescent="0.3">
      <c r="A819" t="s">
        <v>8219</v>
      </c>
      <c r="B819">
        <v>0</v>
      </c>
      <c r="C819" t="s">
        <v>8221</v>
      </c>
      <c r="D819">
        <v>2</v>
      </c>
    </row>
    <row r="820" spans="1:4" x14ac:dyDescent="0.3">
      <c r="A820" t="s">
        <v>8219</v>
      </c>
      <c r="B820">
        <v>2</v>
      </c>
      <c r="C820" t="s">
        <v>8221</v>
      </c>
      <c r="D820">
        <v>4</v>
      </c>
    </row>
    <row r="821" spans="1:4" x14ac:dyDescent="0.3">
      <c r="A821" t="s">
        <v>8219</v>
      </c>
      <c r="B821">
        <v>8</v>
      </c>
      <c r="C821" t="s">
        <v>8221</v>
      </c>
      <c r="D821">
        <v>6</v>
      </c>
    </row>
    <row r="822" spans="1:4" x14ac:dyDescent="0.3">
      <c r="A822" t="s">
        <v>8219</v>
      </c>
      <c r="B822">
        <v>2</v>
      </c>
      <c r="C822" t="s">
        <v>8221</v>
      </c>
      <c r="D822">
        <v>70</v>
      </c>
    </row>
    <row r="823" spans="1:4" x14ac:dyDescent="0.3">
      <c r="A823" t="s">
        <v>8219</v>
      </c>
      <c r="B823">
        <v>0</v>
      </c>
      <c r="C823" t="s">
        <v>8221</v>
      </c>
      <c r="D823">
        <v>9</v>
      </c>
    </row>
    <row r="824" spans="1:4" x14ac:dyDescent="0.3">
      <c r="A824" t="s">
        <v>8219</v>
      </c>
      <c r="B824">
        <v>3</v>
      </c>
      <c r="C824" t="s">
        <v>8221</v>
      </c>
      <c r="D824">
        <v>8</v>
      </c>
    </row>
    <row r="825" spans="1:4" x14ac:dyDescent="0.3">
      <c r="A825" t="s">
        <v>8219</v>
      </c>
      <c r="B825">
        <v>4</v>
      </c>
      <c r="C825" t="s">
        <v>8221</v>
      </c>
      <c r="D825">
        <v>105</v>
      </c>
    </row>
    <row r="826" spans="1:4" x14ac:dyDescent="0.3">
      <c r="A826" t="s">
        <v>8219</v>
      </c>
      <c r="B826">
        <v>3</v>
      </c>
      <c r="C826" t="s">
        <v>8221</v>
      </c>
      <c r="D826">
        <v>12</v>
      </c>
    </row>
    <row r="827" spans="1:4" x14ac:dyDescent="0.3">
      <c r="A827" t="s">
        <v>8219</v>
      </c>
      <c r="B827">
        <v>6</v>
      </c>
      <c r="C827" t="s">
        <v>8221</v>
      </c>
      <c r="D827">
        <v>0</v>
      </c>
    </row>
    <row r="828" spans="1:4" x14ac:dyDescent="0.3">
      <c r="A828" t="s">
        <v>8219</v>
      </c>
      <c r="B828">
        <v>0</v>
      </c>
      <c r="C828" t="s">
        <v>8221</v>
      </c>
      <c r="D828">
        <v>16</v>
      </c>
    </row>
    <row r="829" spans="1:4" x14ac:dyDescent="0.3">
      <c r="A829" t="s">
        <v>8219</v>
      </c>
      <c r="B829">
        <v>0</v>
      </c>
      <c r="C829" t="s">
        <v>8221</v>
      </c>
      <c r="D829">
        <v>7</v>
      </c>
    </row>
    <row r="830" spans="1:4" x14ac:dyDescent="0.3">
      <c r="A830" t="s">
        <v>8219</v>
      </c>
      <c r="B830">
        <v>0</v>
      </c>
      <c r="C830" t="s">
        <v>8221</v>
      </c>
      <c r="D830">
        <v>4</v>
      </c>
    </row>
    <row r="831" spans="1:4" x14ac:dyDescent="0.3">
      <c r="A831" t="s">
        <v>8219</v>
      </c>
      <c r="B831">
        <v>8</v>
      </c>
      <c r="C831" t="s">
        <v>8221</v>
      </c>
      <c r="D831">
        <v>1</v>
      </c>
    </row>
    <row r="832" spans="1:4" x14ac:dyDescent="0.3">
      <c r="A832" t="s">
        <v>8219</v>
      </c>
      <c r="B832">
        <v>5</v>
      </c>
      <c r="C832" t="s">
        <v>8221</v>
      </c>
      <c r="D832">
        <v>28</v>
      </c>
    </row>
    <row r="833" spans="1:4" x14ac:dyDescent="0.3">
      <c r="A833" t="s">
        <v>8219</v>
      </c>
      <c r="B833">
        <v>0</v>
      </c>
      <c r="C833" t="s">
        <v>8221</v>
      </c>
      <c r="D833">
        <v>1</v>
      </c>
    </row>
    <row r="834" spans="1:4" x14ac:dyDescent="0.3">
      <c r="A834" t="s">
        <v>8219</v>
      </c>
      <c r="B834">
        <v>2</v>
      </c>
      <c r="C834" t="s">
        <v>8221</v>
      </c>
      <c r="D834">
        <v>1</v>
      </c>
    </row>
    <row r="835" spans="1:4" x14ac:dyDescent="0.3">
      <c r="A835" t="s">
        <v>8219</v>
      </c>
      <c r="B835">
        <v>24</v>
      </c>
      <c r="C835" t="s">
        <v>8221</v>
      </c>
      <c r="D835">
        <v>5</v>
      </c>
    </row>
    <row r="836" spans="1:4" x14ac:dyDescent="0.3">
      <c r="A836" t="s">
        <v>8219</v>
      </c>
      <c r="B836">
        <v>0</v>
      </c>
      <c r="C836" t="s">
        <v>8221</v>
      </c>
      <c r="D836">
        <v>3</v>
      </c>
    </row>
    <row r="837" spans="1:4" x14ac:dyDescent="0.3">
      <c r="A837" t="s">
        <v>8219</v>
      </c>
      <c r="B837">
        <v>9</v>
      </c>
      <c r="C837" t="s">
        <v>8221</v>
      </c>
      <c r="D837">
        <v>2</v>
      </c>
    </row>
    <row r="838" spans="1:4" x14ac:dyDescent="0.3">
      <c r="A838" t="s">
        <v>8219</v>
      </c>
      <c r="B838">
        <v>0</v>
      </c>
      <c r="C838" t="s">
        <v>8221</v>
      </c>
      <c r="D838">
        <v>0</v>
      </c>
    </row>
    <row r="839" spans="1:4" x14ac:dyDescent="0.3">
      <c r="A839" t="s">
        <v>8219</v>
      </c>
      <c r="B839">
        <v>1</v>
      </c>
      <c r="C839" t="s">
        <v>8221</v>
      </c>
      <c r="D839">
        <v>0</v>
      </c>
    </row>
    <row r="840" spans="1:4" x14ac:dyDescent="0.3">
      <c r="A840" t="s">
        <v>8219</v>
      </c>
      <c r="B840">
        <v>10</v>
      </c>
      <c r="C840" t="s">
        <v>8221</v>
      </c>
      <c r="D840">
        <v>3</v>
      </c>
    </row>
    <row r="841" spans="1:4" x14ac:dyDescent="0.3">
      <c r="A841" t="s">
        <v>8219</v>
      </c>
      <c r="B841">
        <v>1</v>
      </c>
      <c r="C841" t="s">
        <v>8221</v>
      </c>
      <c r="D841">
        <v>0</v>
      </c>
    </row>
    <row r="842" spans="1:4" x14ac:dyDescent="0.3">
      <c r="A842" t="s">
        <v>8219</v>
      </c>
      <c r="B842">
        <v>0</v>
      </c>
      <c r="C842" t="s">
        <v>8221</v>
      </c>
      <c r="D842">
        <v>0</v>
      </c>
    </row>
    <row r="843" spans="1:4" x14ac:dyDescent="0.3">
      <c r="A843" t="s">
        <v>8219</v>
      </c>
      <c r="B843">
        <v>20</v>
      </c>
      <c r="C843" t="s">
        <v>8221</v>
      </c>
      <c r="D843">
        <v>3</v>
      </c>
    </row>
    <row r="844" spans="1:4" x14ac:dyDescent="0.3">
      <c r="A844" t="s">
        <v>8219</v>
      </c>
      <c r="B844">
        <v>30</v>
      </c>
      <c r="C844" t="s">
        <v>8221</v>
      </c>
      <c r="D844">
        <v>7</v>
      </c>
    </row>
    <row r="845" spans="1:4" x14ac:dyDescent="0.3">
      <c r="A845" t="s">
        <v>8219</v>
      </c>
      <c r="B845">
        <v>6</v>
      </c>
      <c r="C845" t="s">
        <v>8221</v>
      </c>
      <c r="D845">
        <v>25</v>
      </c>
    </row>
    <row r="846" spans="1:4" x14ac:dyDescent="0.3">
      <c r="A846" t="s">
        <v>8219</v>
      </c>
      <c r="B846">
        <v>15</v>
      </c>
      <c r="C846" t="s">
        <v>8221</v>
      </c>
      <c r="D846">
        <v>10</v>
      </c>
    </row>
    <row r="847" spans="1:4" x14ac:dyDescent="0.3">
      <c r="A847" t="s">
        <v>8219</v>
      </c>
      <c r="B847">
        <v>5</v>
      </c>
      <c r="C847" t="s">
        <v>8221</v>
      </c>
      <c r="D847">
        <v>3</v>
      </c>
    </row>
    <row r="848" spans="1:4" x14ac:dyDescent="0.3">
      <c r="A848" t="s">
        <v>8219</v>
      </c>
      <c r="B848">
        <v>0</v>
      </c>
      <c r="C848" t="s">
        <v>8221</v>
      </c>
      <c r="D848">
        <v>5</v>
      </c>
    </row>
    <row r="849" spans="1:4" x14ac:dyDescent="0.3">
      <c r="A849" t="s">
        <v>8219</v>
      </c>
      <c r="B849">
        <v>0</v>
      </c>
      <c r="C849" t="s">
        <v>8221</v>
      </c>
      <c r="D849">
        <v>5</v>
      </c>
    </row>
    <row r="850" spans="1:4" x14ac:dyDescent="0.3">
      <c r="A850" t="s">
        <v>8219</v>
      </c>
      <c r="B850">
        <v>28</v>
      </c>
      <c r="C850" t="s">
        <v>8221</v>
      </c>
      <c r="D850">
        <v>27</v>
      </c>
    </row>
    <row r="851" spans="1:4" x14ac:dyDescent="0.3">
      <c r="A851" t="s">
        <v>8219</v>
      </c>
      <c r="B851">
        <v>0</v>
      </c>
      <c r="C851" t="s">
        <v>8221</v>
      </c>
      <c r="D851">
        <v>2</v>
      </c>
    </row>
    <row r="852" spans="1:4" x14ac:dyDescent="0.3">
      <c r="A852" t="s">
        <v>8219</v>
      </c>
      <c r="B852">
        <v>5</v>
      </c>
      <c r="C852" t="s">
        <v>8221</v>
      </c>
      <c r="D852">
        <v>236</v>
      </c>
    </row>
    <row r="853" spans="1:4" x14ac:dyDescent="0.3">
      <c r="A853" t="s">
        <v>8219</v>
      </c>
      <c r="B853">
        <v>7</v>
      </c>
      <c r="C853" t="s">
        <v>8221</v>
      </c>
      <c r="D853">
        <v>1</v>
      </c>
    </row>
    <row r="854" spans="1:4" x14ac:dyDescent="0.3">
      <c r="A854" t="s">
        <v>8219</v>
      </c>
      <c r="B854">
        <v>30</v>
      </c>
      <c r="C854" t="s">
        <v>8221</v>
      </c>
      <c r="D854">
        <v>12</v>
      </c>
    </row>
    <row r="855" spans="1:4" x14ac:dyDescent="0.3">
      <c r="A855" t="s">
        <v>8219</v>
      </c>
      <c r="B855">
        <v>2</v>
      </c>
      <c r="C855" t="s">
        <v>8221</v>
      </c>
      <c r="D855">
        <v>4</v>
      </c>
    </row>
    <row r="856" spans="1:4" x14ac:dyDescent="0.3">
      <c r="A856" t="s">
        <v>8219</v>
      </c>
      <c r="B856">
        <v>30</v>
      </c>
      <c r="C856" t="s">
        <v>8221</v>
      </c>
      <c r="D856">
        <v>3</v>
      </c>
    </row>
    <row r="857" spans="1:4" x14ac:dyDescent="0.3">
      <c r="A857" t="s">
        <v>8219</v>
      </c>
      <c r="B857">
        <v>2</v>
      </c>
      <c r="C857" t="s">
        <v>8221</v>
      </c>
      <c r="D857">
        <v>99</v>
      </c>
    </row>
    <row r="858" spans="1:4" x14ac:dyDescent="0.3">
      <c r="A858" t="s">
        <v>8219</v>
      </c>
      <c r="B858">
        <v>0</v>
      </c>
      <c r="C858" t="s">
        <v>8221</v>
      </c>
      <c r="D858">
        <v>3</v>
      </c>
    </row>
    <row r="859" spans="1:4" x14ac:dyDescent="0.3">
      <c r="A859" t="s">
        <v>8219</v>
      </c>
      <c r="B859">
        <v>2</v>
      </c>
      <c r="C859" t="s">
        <v>8221</v>
      </c>
      <c r="D859">
        <v>3</v>
      </c>
    </row>
    <row r="860" spans="1:4" x14ac:dyDescent="0.3">
      <c r="A860" t="s">
        <v>8219</v>
      </c>
      <c r="B860">
        <v>1</v>
      </c>
      <c r="C860" t="s">
        <v>8221</v>
      </c>
      <c r="D860">
        <v>22</v>
      </c>
    </row>
    <row r="861" spans="1:4" x14ac:dyDescent="0.3">
      <c r="A861" t="s">
        <v>8219</v>
      </c>
      <c r="B861">
        <v>2</v>
      </c>
      <c r="C861" t="s">
        <v>8221</v>
      </c>
      <c r="D861">
        <v>4</v>
      </c>
    </row>
    <row r="862" spans="1:4" x14ac:dyDescent="0.3">
      <c r="A862" t="s">
        <v>8219</v>
      </c>
      <c r="B862">
        <v>14</v>
      </c>
      <c r="C862" t="s">
        <v>8221</v>
      </c>
      <c r="D862">
        <v>534</v>
      </c>
    </row>
    <row r="863" spans="1:4" x14ac:dyDescent="0.3">
      <c r="A863" t="s">
        <v>8219</v>
      </c>
      <c r="B863">
        <v>31</v>
      </c>
      <c r="C863" t="s">
        <v>8221</v>
      </c>
      <c r="D863">
        <v>12</v>
      </c>
    </row>
    <row r="864" spans="1:4" x14ac:dyDescent="0.3">
      <c r="A864" t="s">
        <v>8219</v>
      </c>
      <c r="B864">
        <v>16</v>
      </c>
      <c r="C864" t="s">
        <v>8221</v>
      </c>
      <c r="D864">
        <v>56</v>
      </c>
    </row>
    <row r="865" spans="1:4" x14ac:dyDescent="0.3">
      <c r="A865" t="s">
        <v>8219</v>
      </c>
      <c r="B865">
        <v>12</v>
      </c>
      <c r="C865" t="s">
        <v>8221</v>
      </c>
      <c r="D865">
        <v>11</v>
      </c>
    </row>
    <row r="866" spans="1:4" x14ac:dyDescent="0.3">
      <c r="A866" t="s">
        <v>8219</v>
      </c>
      <c r="B866">
        <v>96</v>
      </c>
      <c r="C866" t="s">
        <v>8221</v>
      </c>
      <c r="D866">
        <v>0</v>
      </c>
    </row>
    <row r="867" spans="1:4" x14ac:dyDescent="0.3">
      <c r="A867" t="s">
        <v>8219</v>
      </c>
      <c r="B867">
        <v>16</v>
      </c>
      <c r="C867" t="s">
        <v>8221</v>
      </c>
      <c r="D867">
        <v>12</v>
      </c>
    </row>
    <row r="868" spans="1:4" x14ac:dyDescent="0.3">
      <c r="A868" t="s">
        <v>8219</v>
      </c>
      <c r="B868">
        <v>5</v>
      </c>
      <c r="C868" t="s">
        <v>8221</v>
      </c>
      <c r="D868">
        <v>5</v>
      </c>
    </row>
    <row r="869" spans="1:4" x14ac:dyDescent="0.3">
      <c r="A869" t="s">
        <v>8219</v>
      </c>
      <c r="B869">
        <v>0</v>
      </c>
      <c r="C869" t="s">
        <v>8221</v>
      </c>
      <c r="D869">
        <v>24</v>
      </c>
    </row>
    <row r="870" spans="1:4" x14ac:dyDescent="0.3">
      <c r="A870" t="s">
        <v>8219</v>
      </c>
      <c r="B870">
        <v>8</v>
      </c>
      <c r="C870" t="s">
        <v>8221</v>
      </c>
      <c r="D870">
        <v>89</v>
      </c>
    </row>
    <row r="871" spans="1:4" x14ac:dyDescent="0.3">
      <c r="A871" t="s">
        <v>8219</v>
      </c>
      <c r="B871">
        <v>7</v>
      </c>
      <c r="C871" t="s">
        <v>8221</v>
      </c>
      <c r="D871">
        <v>1</v>
      </c>
    </row>
    <row r="872" spans="1:4" x14ac:dyDescent="0.3">
      <c r="A872" t="s">
        <v>8219</v>
      </c>
      <c r="B872">
        <v>24</v>
      </c>
      <c r="C872" t="s">
        <v>8221</v>
      </c>
      <c r="D872">
        <v>55</v>
      </c>
    </row>
    <row r="873" spans="1:4" x14ac:dyDescent="0.3">
      <c r="A873" t="s">
        <v>8219</v>
      </c>
      <c r="B873">
        <v>121</v>
      </c>
      <c r="C873" t="s">
        <v>8221</v>
      </c>
      <c r="D873">
        <v>2</v>
      </c>
    </row>
    <row r="874" spans="1:4" x14ac:dyDescent="0.3">
      <c r="A874" t="s">
        <v>8219</v>
      </c>
      <c r="B874">
        <v>196</v>
      </c>
      <c r="C874" t="s">
        <v>8221</v>
      </c>
      <c r="D874">
        <v>0</v>
      </c>
    </row>
    <row r="875" spans="1:4" x14ac:dyDescent="0.3">
      <c r="A875" t="s">
        <v>8219</v>
      </c>
      <c r="B875">
        <v>5</v>
      </c>
      <c r="C875" t="s">
        <v>8221</v>
      </c>
      <c r="D875">
        <v>4</v>
      </c>
    </row>
    <row r="876" spans="1:4" x14ac:dyDescent="0.3">
      <c r="A876" t="s">
        <v>8219</v>
      </c>
      <c r="B876">
        <v>73</v>
      </c>
      <c r="C876" t="s">
        <v>8221</v>
      </c>
      <c r="D876">
        <v>6</v>
      </c>
    </row>
    <row r="877" spans="1:4" x14ac:dyDescent="0.3">
      <c r="A877" t="s">
        <v>8219</v>
      </c>
      <c r="B877">
        <v>93</v>
      </c>
      <c r="C877" t="s">
        <v>8221</v>
      </c>
      <c r="D877">
        <v>4</v>
      </c>
    </row>
    <row r="878" spans="1:4" x14ac:dyDescent="0.3">
      <c r="A878" t="s">
        <v>8219</v>
      </c>
      <c r="B878">
        <v>17</v>
      </c>
      <c r="C878" t="s">
        <v>8221</v>
      </c>
      <c r="D878">
        <v>4</v>
      </c>
    </row>
    <row r="879" spans="1:4" x14ac:dyDescent="0.3">
      <c r="A879" t="s">
        <v>8219</v>
      </c>
      <c r="B879">
        <v>7</v>
      </c>
      <c r="C879" t="s">
        <v>8221</v>
      </c>
      <c r="D879">
        <v>2</v>
      </c>
    </row>
    <row r="880" spans="1:4" x14ac:dyDescent="0.3">
      <c r="A880" t="s">
        <v>8219</v>
      </c>
      <c r="B880">
        <v>17</v>
      </c>
      <c r="C880" t="s">
        <v>8221</v>
      </c>
      <c r="D880">
        <v>5</v>
      </c>
    </row>
    <row r="881" spans="1:4" x14ac:dyDescent="0.3">
      <c r="A881" t="s">
        <v>8219</v>
      </c>
      <c r="B881">
        <v>171</v>
      </c>
      <c r="C881" t="s">
        <v>8221</v>
      </c>
      <c r="D881">
        <v>83</v>
      </c>
    </row>
    <row r="882" spans="1:4" x14ac:dyDescent="0.3">
      <c r="A882" t="s">
        <v>8219</v>
      </c>
      <c r="B882">
        <v>188</v>
      </c>
      <c r="C882" t="s">
        <v>8221</v>
      </c>
      <c r="D882">
        <v>57</v>
      </c>
    </row>
    <row r="883" spans="1:4" x14ac:dyDescent="0.3">
      <c r="A883" t="s">
        <v>8219</v>
      </c>
      <c r="B883">
        <v>110</v>
      </c>
      <c r="C883" t="s">
        <v>8221</v>
      </c>
      <c r="D883">
        <v>311</v>
      </c>
    </row>
    <row r="884" spans="1:4" x14ac:dyDescent="0.3">
      <c r="A884" t="s">
        <v>8219</v>
      </c>
      <c r="B884">
        <v>37</v>
      </c>
      <c r="C884" t="s">
        <v>8221</v>
      </c>
      <c r="D884">
        <v>2</v>
      </c>
    </row>
    <row r="885" spans="1:4" x14ac:dyDescent="0.3">
      <c r="A885" t="s">
        <v>8219</v>
      </c>
      <c r="B885">
        <v>9</v>
      </c>
      <c r="C885" t="s">
        <v>8221</v>
      </c>
      <c r="D885">
        <v>16</v>
      </c>
    </row>
    <row r="886" spans="1:4" x14ac:dyDescent="0.3">
      <c r="A886" t="s">
        <v>8219</v>
      </c>
      <c r="B886">
        <v>29</v>
      </c>
      <c r="C886" t="s">
        <v>8221</v>
      </c>
      <c r="D886">
        <v>9</v>
      </c>
    </row>
    <row r="887" spans="1:4" x14ac:dyDescent="0.3">
      <c r="A887" t="s">
        <v>8219</v>
      </c>
      <c r="B887">
        <v>6</v>
      </c>
      <c r="C887" t="s">
        <v>8221</v>
      </c>
      <c r="D887">
        <v>1</v>
      </c>
    </row>
    <row r="888" spans="1:4" x14ac:dyDescent="0.3">
      <c r="A888" t="s">
        <v>8219</v>
      </c>
      <c r="B888">
        <v>30</v>
      </c>
      <c r="C888" t="s">
        <v>8221</v>
      </c>
      <c r="D888">
        <v>12</v>
      </c>
    </row>
    <row r="889" spans="1:4" x14ac:dyDescent="0.3">
      <c r="A889" t="s">
        <v>8219</v>
      </c>
      <c r="B889">
        <v>81</v>
      </c>
      <c r="C889" t="s">
        <v>8221</v>
      </c>
      <c r="D889">
        <v>0</v>
      </c>
    </row>
    <row r="890" spans="1:4" x14ac:dyDescent="0.3">
      <c r="A890" t="s">
        <v>8219</v>
      </c>
      <c r="B890">
        <v>4</v>
      </c>
      <c r="C890" t="s">
        <v>8221</v>
      </c>
      <c r="D890">
        <v>20</v>
      </c>
    </row>
    <row r="891" spans="1:4" x14ac:dyDescent="0.3">
      <c r="A891" t="s">
        <v>8219</v>
      </c>
      <c r="B891">
        <v>11</v>
      </c>
      <c r="C891" t="s">
        <v>8221</v>
      </c>
      <c r="D891">
        <v>16</v>
      </c>
    </row>
    <row r="892" spans="1:4" x14ac:dyDescent="0.3">
      <c r="A892" t="s">
        <v>8219</v>
      </c>
      <c r="B892">
        <v>14</v>
      </c>
      <c r="C892" t="s">
        <v>8221</v>
      </c>
      <c r="D892">
        <v>33</v>
      </c>
    </row>
    <row r="893" spans="1:4" x14ac:dyDescent="0.3">
      <c r="A893" t="s">
        <v>8219</v>
      </c>
      <c r="B893">
        <v>5</v>
      </c>
      <c r="C893" t="s">
        <v>8221</v>
      </c>
      <c r="D893">
        <v>2</v>
      </c>
    </row>
    <row r="894" spans="1:4" x14ac:dyDescent="0.3">
      <c r="A894" t="s">
        <v>8219</v>
      </c>
      <c r="B894">
        <v>45</v>
      </c>
      <c r="C894" t="s">
        <v>8221</v>
      </c>
      <c r="D894">
        <v>6</v>
      </c>
    </row>
    <row r="895" spans="1:4" x14ac:dyDescent="0.3">
      <c r="A895" t="s">
        <v>8219</v>
      </c>
      <c r="B895">
        <v>8</v>
      </c>
      <c r="C895" t="s">
        <v>8221</v>
      </c>
      <c r="D895">
        <v>0</v>
      </c>
    </row>
    <row r="896" spans="1:4" x14ac:dyDescent="0.3">
      <c r="A896" t="s">
        <v>8219</v>
      </c>
      <c r="B896">
        <v>3</v>
      </c>
      <c r="C896" t="s">
        <v>8221</v>
      </c>
      <c r="D896">
        <v>3</v>
      </c>
    </row>
    <row r="897" spans="1:4" x14ac:dyDescent="0.3">
      <c r="A897" t="s">
        <v>8219</v>
      </c>
      <c r="B897">
        <v>24</v>
      </c>
      <c r="C897" t="s">
        <v>8221</v>
      </c>
      <c r="D897">
        <v>0</v>
      </c>
    </row>
    <row r="898" spans="1:4" x14ac:dyDescent="0.3">
      <c r="A898" t="s">
        <v>8219</v>
      </c>
      <c r="B898">
        <v>18</v>
      </c>
      <c r="C898" t="s">
        <v>8221</v>
      </c>
      <c r="D898">
        <v>3</v>
      </c>
    </row>
    <row r="899" spans="1:4" x14ac:dyDescent="0.3">
      <c r="A899" t="s">
        <v>8219</v>
      </c>
      <c r="B899">
        <v>12</v>
      </c>
      <c r="C899" t="s">
        <v>8221</v>
      </c>
      <c r="D899">
        <v>13</v>
      </c>
    </row>
    <row r="900" spans="1:4" x14ac:dyDescent="0.3">
      <c r="A900" t="s">
        <v>8219</v>
      </c>
      <c r="B900">
        <v>123</v>
      </c>
      <c r="C900" t="s">
        <v>8221</v>
      </c>
      <c r="D900">
        <v>6</v>
      </c>
    </row>
    <row r="901" spans="1:4" x14ac:dyDescent="0.3">
      <c r="A901" t="s">
        <v>8219</v>
      </c>
      <c r="B901">
        <v>96</v>
      </c>
      <c r="C901" t="s">
        <v>8221</v>
      </c>
      <c r="D901">
        <v>1</v>
      </c>
    </row>
    <row r="902" spans="1:4" x14ac:dyDescent="0.3">
      <c r="A902" t="s">
        <v>8219</v>
      </c>
      <c r="B902">
        <v>31</v>
      </c>
      <c r="C902" t="s">
        <v>8221</v>
      </c>
      <c r="D902">
        <v>0</v>
      </c>
    </row>
    <row r="903" spans="1:4" x14ac:dyDescent="0.3">
      <c r="A903" t="s">
        <v>8219</v>
      </c>
      <c r="B903">
        <v>4</v>
      </c>
      <c r="C903" t="s">
        <v>8221</v>
      </c>
      <c r="D903">
        <v>5</v>
      </c>
    </row>
    <row r="904" spans="1:4" x14ac:dyDescent="0.3">
      <c r="A904" t="s">
        <v>8219</v>
      </c>
      <c r="B904">
        <v>3</v>
      </c>
      <c r="C904" t="s">
        <v>8221</v>
      </c>
      <c r="D904">
        <v>0</v>
      </c>
    </row>
    <row r="905" spans="1:4" x14ac:dyDescent="0.3">
      <c r="A905" t="s">
        <v>8219</v>
      </c>
      <c r="B905">
        <v>179</v>
      </c>
      <c r="C905" t="s">
        <v>8221</v>
      </c>
      <c r="D905">
        <v>36</v>
      </c>
    </row>
    <row r="906" spans="1:4" x14ac:dyDescent="0.3">
      <c r="A906" t="s">
        <v>8219</v>
      </c>
      <c r="B906">
        <v>3</v>
      </c>
      <c r="C906" t="s">
        <v>8221</v>
      </c>
      <c r="D906">
        <v>1</v>
      </c>
    </row>
    <row r="907" spans="1:4" x14ac:dyDescent="0.3">
      <c r="A907" t="s">
        <v>8219</v>
      </c>
      <c r="B907">
        <v>23</v>
      </c>
      <c r="C907" t="s">
        <v>8221</v>
      </c>
      <c r="D907">
        <v>1</v>
      </c>
    </row>
    <row r="908" spans="1:4" x14ac:dyDescent="0.3">
      <c r="A908" t="s">
        <v>8219</v>
      </c>
      <c r="B908">
        <v>23</v>
      </c>
      <c r="C908" t="s">
        <v>8221</v>
      </c>
      <c r="D908">
        <v>1</v>
      </c>
    </row>
    <row r="909" spans="1:4" x14ac:dyDescent="0.3">
      <c r="A909" t="s">
        <v>8219</v>
      </c>
      <c r="B909">
        <v>41</v>
      </c>
      <c r="C909" t="s">
        <v>8221</v>
      </c>
      <c r="D909">
        <v>9</v>
      </c>
    </row>
    <row r="910" spans="1:4" x14ac:dyDescent="0.3">
      <c r="A910" t="s">
        <v>8219</v>
      </c>
      <c r="B910">
        <v>0</v>
      </c>
      <c r="C910" t="s">
        <v>8221</v>
      </c>
      <c r="D910">
        <v>1</v>
      </c>
    </row>
    <row r="911" spans="1:4" x14ac:dyDescent="0.3">
      <c r="A911" t="s">
        <v>8219</v>
      </c>
      <c r="B911">
        <v>32</v>
      </c>
      <c r="C911" t="s">
        <v>8221</v>
      </c>
      <c r="D911">
        <v>0</v>
      </c>
    </row>
    <row r="912" spans="1:4" x14ac:dyDescent="0.3">
      <c r="A912" t="s">
        <v>8219</v>
      </c>
      <c r="B912">
        <v>2</v>
      </c>
      <c r="C912" t="s">
        <v>8221</v>
      </c>
      <c r="D912">
        <v>1</v>
      </c>
    </row>
    <row r="913" spans="1:4" x14ac:dyDescent="0.3">
      <c r="A913" t="s">
        <v>8219</v>
      </c>
      <c r="B913">
        <v>7</v>
      </c>
      <c r="C913" t="s">
        <v>8221</v>
      </c>
      <c r="D913">
        <v>1</v>
      </c>
    </row>
    <row r="914" spans="1:4" x14ac:dyDescent="0.3">
      <c r="A914" t="s">
        <v>8219</v>
      </c>
      <c r="B914">
        <v>4</v>
      </c>
      <c r="C914" t="s">
        <v>8221</v>
      </c>
      <c r="D914">
        <v>4</v>
      </c>
    </row>
    <row r="915" spans="1:4" x14ac:dyDescent="0.3">
      <c r="A915" t="s">
        <v>8219</v>
      </c>
      <c r="B915">
        <v>196</v>
      </c>
      <c r="C915" t="s">
        <v>8221</v>
      </c>
      <c r="D915">
        <v>2</v>
      </c>
    </row>
    <row r="916" spans="1:4" x14ac:dyDescent="0.3">
      <c r="A916" t="s">
        <v>8219</v>
      </c>
      <c r="B916">
        <v>11</v>
      </c>
      <c r="C916" t="s">
        <v>8221</v>
      </c>
      <c r="D916">
        <v>2</v>
      </c>
    </row>
    <row r="917" spans="1:4" x14ac:dyDescent="0.3">
      <c r="A917" t="s">
        <v>8219</v>
      </c>
      <c r="B917">
        <v>9</v>
      </c>
      <c r="C917" t="s">
        <v>8221</v>
      </c>
      <c r="D917">
        <v>2</v>
      </c>
    </row>
    <row r="918" spans="1:4" x14ac:dyDescent="0.3">
      <c r="A918" t="s">
        <v>8219</v>
      </c>
      <c r="B918">
        <v>5</v>
      </c>
      <c r="C918" t="s">
        <v>8221</v>
      </c>
      <c r="D918">
        <v>0</v>
      </c>
    </row>
    <row r="919" spans="1:4" x14ac:dyDescent="0.3">
      <c r="A919" t="s">
        <v>8219</v>
      </c>
      <c r="B919">
        <v>8</v>
      </c>
      <c r="C919" t="s">
        <v>8221</v>
      </c>
      <c r="D919">
        <v>2</v>
      </c>
    </row>
    <row r="920" spans="1:4" x14ac:dyDescent="0.3">
      <c r="A920" t="s">
        <v>8219</v>
      </c>
      <c r="B920">
        <v>229</v>
      </c>
      <c r="C920" t="s">
        <v>8221</v>
      </c>
      <c r="D920">
        <v>4</v>
      </c>
    </row>
    <row r="921" spans="1:4" x14ac:dyDescent="0.3">
      <c r="A921" t="s">
        <v>8219</v>
      </c>
      <c r="B921">
        <v>40</v>
      </c>
      <c r="C921" t="s">
        <v>8221</v>
      </c>
      <c r="D921">
        <v>2</v>
      </c>
    </row>
    <row r="922" spans="1:4" x14ac:dyDescent="0.3">
      <c r="A922" t="s">
        <v>8219</v>
      </c>
      <c r="B922">
        <v>30</v>
      </c>
      <c r="C922" t="s">
        <v>8221</v>
      </c>
      <c r="D922">
        <v>0</v>
      </c>
    </row>
    <row r="923" spans="1:4" x14ac:dyDescent="0.3">
      <c r="A923" t="s">
        <v>8219</v>
      </c>
      <c r="B923">
        <v>478</v>
      </c>
      <c r="C923" t="s">
        <v>8221</v>
      </c>
      <c r="D923">
        <v>1</v>
      </c>
    </row>
    <row r="924" spans="1:4" x14ac:dyDescent="0.3">
      <c r="A924" t="s">
        <v>8219</v>
      </c>
      <c r="B924">
        <v>74</v>
      </c>
      <c r="C924" t="s">
        <v>8221</v>
      </c>
      <c r="D924">
        <v>0</v>
      </c>
    </row>
    <row r="925" spans="1:4" x14ac:dyDescent="0.3">
      <c r="A925" t="s">
        <v>8219</v>
      </c>
      <c r="B925">
        <v>131</v>
      </c>
      <c r="C925" t="s">
        <v>8221</v>
      </c>
      <c r="D925">
        <v>2</v>
      </c>
    </row>
    <row r="926" spans="1:4" x14ac:dyDescent="0.3">
      <c r="A926" t="s">
        <v>8219</v>
      </c>
      <c r="B926">
        <v>61</v>
      </c>
      <c r="C926" t="s">
        <v>8221</v>
      </c>
      <c r="D926">
        <v>7</v>
      </c>
    </row>
    <row r="927" spans="1:4" x14ac:dyDescent="0.3">
      <c r="A927" t="s">
        <v>8219</v>
      </c>
      <c r="B927">
        <v>1071</v>
      </c>
      <c r="C927" t="s">
        <v>8221</v>
      </c>
      <c r="D927">
        <v>5</v>
      </c>
    </row>
    <row r="928" spans="1:4" x14ac:dyDescent="0.3">
      <c r="A928" t="s">
        <v>8219</v>
      </c>
      <c r="B928">
        <v>122</v>
      </c>
      <c r="C928" t="s">
        <v>8221</v>
      </c>
      <c r="D928">
        <v>0</v>
      </c>
    </row>
    <row r="929" spans="1:4" x14ac:dyDescent="0.3">
      <c r="A929" t="s">
        <v>8219</v>
      </c>
      <c r="B929">
        <v>111</v>
      </c>
      <c r="C929" t="s">
        <v>8221</v>
      </c>
      <c r="D929">
        <v>0</v>
      </c>
    </row>
    <row r="930" spans="1:4" x14ac:dyDescent="0.3">
      <c r="A930" t="s">
        <v>8219</v>
      </c>
      <c r="B930">
        <v>255</v>
      </c>
      <c r="C930" t="s">
        <v>8221</v>
      </c>
      <c r="D930">
        <v>0</v>
      </c>
    </row>
    <row r="931" spans="1:4" x14ac:dyDescent="0.3">
      <c r="A931" t="s">
        <v>8219</v>
      </c>
      <c r="B931">
        <v>141</v>
      </c>
      <c r="C931" t="s">
        <v>8221</v>
      </c>
      <c r="D931">
        <v>2</v>
      </c>
    </row>
    <row r="932" spans="1:4" x14ac:dyDescent="0.3">
      <c r="A932" t="s">
        <v>8219</v>
      </c>
      <c r="B932">
        <v>159</v>
      </c>
      <c r="C932" t="s">
        <v>8221</v>
      </c>
      <c r="D932">
        <v>0</v>
      </c>
    </row>
    <row r="933" spans="1:4" x14ac:dyDescent="0.3">
      <c r="A933" t="s">
        <v>8219</v>
      </c>
      <c r="B933">
        <v>99</v>
      </c>
      <c r="C933" t="s">
        <v>8221</v>
      </c>
      <c r="D933">
        <v>0</v>
      </c>
    </row>
    <row r="934" spans="1:4" x14ac:dyDescent="0.3">
      <c r="A934" t="s">
        <v>8219</v>
      </c>
      <c r="B934">
        <v>96</v>
      </c>
      <c r="C934" t="s">
        <v>8221</v>
      </c>
      <c r="D934">
        <v>28</v>
      </c>
    </row>
    <row r="935" spans="1:4" x14ac:dyDescent="0.3">
      <c r="A935" t="s">
        <v>8219</v>
      </c>
      <c r="B935">
        <v>27</v>
      </c>
      <c r="C935" t="s">
        <v>8221</v>
      </c>
      <c r="D935">
        <v>2</v>
      </c>
    </row>
    <row r="936" spans="1:4" x14ac:dyDescent="0.3">
      <c r="A936" t="s">
        <v>8219</v>
      </c>
      <c r="B936">
        <v>166</v>
      </c>
      <c r="C936" t="s">
        <v>8221</v>
      </c>
      <c r="D936">
        <v>0</v>
      </c>
    </row>
    <row r="937" spans="1:4" x14ac:dyDescent="0.3">
      <c r="A937" t="s">
        <v>8219</v>
      </c>
      <c r="B937">
        <v>76</v>
      </c>
      <c r="C937" t="s">
        <v>8221</v>
      </c>
      <c r="D937">
        <v>0</v>
      </c>
    </row>
    <row r="938" spans="1:4" x14ac:dyDescent="0.3">
      <c r="A938" t="s">
        <v>8219</v>
      </c>
      <c r="B938">
        <v>211</v>
      </c>
      <c r="C938" t="s">
        <v>8221</v>
      </c>
      <c r="D938">
        <v>0</v>
      </c>
    </row>
    <row r="939" spans="1:4" x14ac:dyDescent="0.3">
      <c r="A939" t="s">
        <v>8219</v>
      </c>
      <c r="B939">
        <v>21</v>
      </c>
      <c r="C939" t="s">
        <v>8221</v>
      </c>
      <c r="D939">
        <v>4</v>
      </c>
    </row>
    <row r="940" spans="1:4" x14ac:dyDescent="0.3">
      <c r="A940" t="s">
        <v>8219</v>
      </c>
      <c r="B940">
        <v>61</v>
      </c>
      <c r="C940" t="s">
        <v>8221</v>
      </c>
      <c r="D940">
        <v>12</v>
      </c>
    </row>
    <row r="941" spans="1:4" x14ac:dyDescent="0.3">
      <c r="A941" t="s">
        <v>8219</v>
      </c>
      <c r="B941">
        <v>30</v>
      </c>
      <c r="C941" t="s">
        <v>8221</v>
      </c>
      <c r="D941">
        <v>0</v>
      </c>
    </row>
    <row r="942" spans="1:4" x14ac:dyDescent="0.3">
      <c r="A942" t="s">
        <v>8219</v>
      </c>
      <c r="B942">
        <v>123</v>
      </c>
      <c r="C942" t="s">
        <v>8221</v>
      </c>
      <c r="D942">
        <v>33</v>
      </c>
    </row>
    <row r="943" spans="1:4" x14ac:dyDescent="0.3">
      <c r="A943" t="s">
        <v>8219</v>
      </c>
      <c r="B943">
        <v>5</v>
      </c>
      <c r="C943" t="s">
        <v>8221</v>
      </c>
      <c r="D943">
        <v>0</v>
      </c>
    </row>
    <row r="944" spans="1:4" x14ac:dyDescent="0.3">
      <c r="A944" t="s">
        <v>8219</v>
      </c>
      <c r="B944">
        <v>148</v>
      </c>
      <c r="C944" t="s">
        <v>8221</v>
      </c>
      <c r="D944">
        <v>4</v>
      </c>
    </row>
    <row r="945" spans="1:4" x14ac:dyDescent="0.3">
      <c r="A945" t="s">
        <v>8219</v>
      </c>
      <c r="B945">
        <v>10</v>
      </c>
      <c r="C945" t="s">
        <v>8221</v>
      </c>
      <c r="D945">
        <v>0</v>
      </c>
    </row>
    <row r="946" spans="1:4" x14ac:dyDescent="0.3">
      <c r="A946" t="s">
        <v>8219</v>
      </c>
      <c r="B946">
        <v>4</v>
      </c>
      <c r="C946" t="s">
        <v>8221</v>
      </c>
      <c r="D946">
        <v>11</v>
      </c>
    </row>
    <row r="947" spans="1:4" x14ac:dyDescent="0.3">
      <c r="A947" t="s">
        <v>8219</v>
      </c>
      <c r="B947">
        <v>21</v>
      </c>
      <c r="C947" t="s">
        <v>8221</v>
      </c>
      <c r="D947">
        <v>1</v>
      </c>
    </row>
    <row r="948" spans="1:4" x14ac:dyDescent="0.3">
      <c r="A948" t="s">
        <v>8219</v>
      </c>
      <c r="B948">
        <v>2</v>
      </c>
      <c r="C948" t="s">
        <v>8221</v>
      </c>
      <c r="D948">
        <v>5</v>
      </c>
    </row>
    <row r="949" spans="1:4" x14ac:dyDescent="0.3">
      <c r="A949" t="s">
        <v>8219</v>
      </c>
      <c r="B949">
        <v>0</v>
      </c>
      <c r="C949" t="s">
        <v>8221</v>
      </c>
      <c r="D949">
        <v>0</v>
      </c>
    </row>
    <row r="950" spans="1:4" x14ac:dyDescent="0.3">
      <c r="A950" t="s">
        <v>8219</v>
      </c>
      <c r="B950">
        <v>4</v>
      </c>
      <c r="C950" t="s">
        <v>8221</v>
      </c>
      <c r="D950">
        <v>1</v>
      </c>
    </row>
    <row r="951" spans="1:4" x14ac:dyDescent="0.3">
      <c r="A951" t="s">
        <v>8219</v>
      </c>
      <c r="B951">
        <v>1</v>
      </c>
      <c r="C951" t="s">
        <v>8221</v>
      </c>
      <c r="D951">
        <v>1</v>
      </c>
    </row>
    <row r="952" spans="1:4" x14ac:dyDescent="0.3">
      <c r="A952" t="s">
        <v>8219</v>
      </c>
      <c r="B952">
        <v>30</v>
      </c>
      <c r="C952" t="s">
        <v>8221</v>
      </c>
      <c r="D952">
        <v>6</v>
      </c>
    </row>
    <row r="953" spans="1:4" x14ac:dyDescent="0.3">
      <c r="A953" t="s">
        <v>8219</v>
      </c>
      <c r="B953">
        <v>3</v>
      </c>
      <c r="C953" t="s">
        <v>8221</v>
      </c>
      <c r="D953">
        <v>8</v>
      </c>
    </row>
    <row r="954" spans="1:4" x14ac:dyDescent="0.3">
      <c r="A954" t="s">
        <v>8219</v>
      </c>
      <c r="B954">
        <v>975</v>
      </c>
      <c r="C954" t="s">
        <v>8221</v>
      </c>
      <c r="D954">
        <v>1</v>
      </c>
    </row>
    <row r="955" spans="1:4" x14ac:dyDescent="0.3">
      <c r="A955" t="s">
        <v>8219</v>
      </c>
      <c r="B955">
        <v>167</v>
      </c>
      <c r="C955" t="s">
        <v>8221</v>
      </c>
      <c r="D955">
        <v>0</v>
      </c>
    </row>
    <row r="956" spans="1:4" x14ac:dyDescent="0.3">
      <c r="A956" t="s">
        <v>8219</v>
      </c>
      <c r="B956">
        <v>5</v>
      </c>
      <c r="C956" t="s">
        <v>8221</v>
      </c>
      <c r="D956">
        <v>2</v>
      </c>
    </row>
    <row r="957" spans="1:4" x14ac:dyDescent="0.3">
      <c r="A957" t="s">
        <v>8219</v>
      </c>
      <c r="B957">
        <v>18</v>
      </c>
      <c r="C957" t="s">
        <v>8221</v>
      </c>
      <c r="D957">
        <v>1</v>
      </c>
    </row>
    <row r="958" spans="1:4" x14ac:dyDescent="0.3">
      <c r="A958" t="s">
        <v>8219</v>
      </c>
      <c r="B958">
        <v>98</v>
      </c>
      <c r="C958" t="s">
        <v>8221</v>
      </c>
      <c r="D958">
        <v>0</v>
      </c>
    </row>
    <row r="959" spans="1:4" x14ac:dyDescent="0.3">
      <c r="A959" t="s">
        <v>8219</v>
      </c>
      <c r="B959">
        <v>4</v>
      </c>
      <c r="C959" t="s">
        <v>8221</v>
      </c>
      <c r="D959">
        <v>1</v>
      </c>
    </row>
    <row r="960" spans="1:4" x14ac:dyDescent="0.3">
      <c r="A960" t="s">
        <v>8219</v>
      </c>
      <c r="B960">
        <v>3</v>
      </c>
      <c r="C960" t="s">
        <v>8221</v>
      </c>
      <c r="D960">
        <v>19</v>
      </c>
    </row>
    <row r="961" spans="1:4" x14ac:dyDescent="0.3">
      <c r="A961" t="s">
        <v>8219</v>
      </c>
      <c r="B961">
        <v>1</v>
      </c>
      <c r="C961" t="s">
        <v>8221</v>
      </c>
      <c r="D961">
        <v>27</v>
      </c>
    </row>
    <row r="962" spans="1:4" x14ac:dyDescent="0.3">
      <c r="A962" t="s">
        <v>8219</v>
      </c>
      <c r="B962">
        <v>0</v>
      </c>
      <c r="C962" t="s">
        <v>8221</v>
      </c>
      <c r="D962">
        <v>7</v>
      </c>
    </row>
    <row r="963" spans="1:4" x14ac:dyDescent="0.3">
      <c r="A963" t="s">
        <v>8219</v>
      </c>
      <c r="B963">
        <v>9</v>
      </c>
      <c r="C963" t="s">
        <v>8221</v>
      </c>
      <c r="D963">
        <v>14</v>
      </c>
    </row>
    <row r="964" spans="1:4" x14ac:dyDescent="0.3">
      <c r="A964" t="s">
        <v>8219</v>
      </c>
      <c r="B964">
        <v>2</v>
      </c>
      <c r="C964" t="s">
        <v>8221</v>
      </c>
      <c r="D964">
        <v>5</v>
      </c>
    </row>
    <row r="965" spans="1:4" x14ac:dyDescent="0.3">
      <c r="A965" t="s">
        <v>8219</v>
      </c>
      <c r="B965">
        <v>0</v>
      </c>
      <c r="C965" t="s">
        <v>8221</v>
      </c>
      <c r="D965">
        <v>30</v>
      </c>
    </row>
    <row r="966" spans="1:4" x14ac:dyDescent="0.3">
      <c r="A966" t="s">
        <v>8219</v>
      </c>
      <c r="B966">
        <v>147</v>
      </c>
      <c r="C966" t="s">
        <v>8221</v>
      </c>
      <c r="D966">
        <v>1</v>
      </c>
    </row>
    <row r="967" spans="1:4" x14ac:dyDescent="0.3">
      <c r="A967" t="s">
        <v>8219</v>
      </c>
      <c r="B967">
        <v>49</v>
      </c>
      <c r="C967" t="s">
        <v>8221</v>
      </c>
      <c r="D967">
        <v>0</v>
      </c>
    </row>
    <row r="968" spans="1:4" x14ac:dyDescent="0.3">
      <c r="A968" t="s">
        <v>8219</v>
      </c>
      <c r="B968">
        <v>1</v>
      </c>
      <c r="C968" t="s">
        <v>8221</v>
      </c>
      <c r="D968">
        <v>60</v>
      </c>
    </row>
    <row r="969" spans="1:4" x14ac:dyDescent="0.3">
      <c r="A969" t="s">
        <v>8219</v>
      </c>
      <c r="B969">
        <v>2</v>
      </c>
      <c r="C969" t="s">
        <v>8221</v>
      </c>
      <c r="D969">
        <v>84</v>
      </c>
    </row>
    <row r="970" spans="1:4" x14ac:dyDescent="0.3">
      <c r="A970" t="s">
        <v>8219</v>
      </c>
      <c r="B970">
        <v>7</v>
      </c>
      <c r="C970" t="s">
        <v>8221</v>
      </c>
      <c r="D970">
        <v>47</v>
      </c>
    </row>
    <row r="971" spans="1:4" x14ac:dyDescent="0.3">
      <c r="A971" t="s">
        <v>8219</v>
      </c>
      <c r="B971">
        <v>4</v>
      </c>
      <c r="C971" t="s">
        <v>8221</v>
      </c>
      <c r="D971">
        <v>66</v>
      </c>
    </row>
    <row r="972" spans="1:4" x14ac:dyDescent="0.3">
      <c r="A972" t="s">
        <v>8219</v>
      </c>
      <c r="B972">
        <v>27</v>
      </c>
      <c r="C972" t="s">
        <v>8221</v>
      </c>
      <c r="D972">
        <v>171</v>
      </c>
    </row>
    <row r="973" spans="1:4" x14ac:dyDescent="0.3">
      <c r="A973" t="s">
        <v>8219</v>
      </c>
      <c r="B973">
        <v>94</v>
      </c>
      <c r="C973" t="s">
        <v>8221</v>
      </c>
      <c r="D973">
        <v>29</v>
      </c>
    </row>
    <row r="974" spans="1:4" x14ac:dyDescent="0.3">
      <c r="A974" t="s">
        <v>8219</v>
      </c>
      <c r="B974">
        <v>29</v>
      </c>
      <c r="C974" t="s">
        <v>8221</v>
      </c>
      <c r="D974">
        <v>9</v>
      </c>
    </row>
    <row r="975" spans="1:4" x14ac:dyDescent="0.3">
      <c r="A975" t="s">
        <v>8219</v>
      </c>
      <c r="B975">
        <v>7</v>
      </c>
      <c r="C975" t="s">
        <v>8221</v>
      </c>
      <c r="D975">
        <v>27</v>
      </c>
    </row>
    <row r="976" spans="1:4" x14ac:dyDescent="0.3">
      <c r="A976" t="s">
        <v>8219</v>
      </c>
      <c r="B976">
        <v>22</v>
      </c>
      <c r="C976" t="s">
        <v>8221</v>
      </c>
      <c r="D976">
        <v>2</v>
      </c>
    </row>
    <row r="977" spans="1:4" x14ac:dyDescent="0.3">
      <c r="A977" t="s">
        <v>8219</v>
      </c>
      <c r="B977">
        <v>1</v>
      </c>
      <c r="C977" t="s">
        <v>8221</v>
      </c>
      <c r="D977">
        <v>3</v>
      </c>
    </row>
    <row r="978" spans="1:4" x14ac:dyDescent="0.3">
      <c r="A978" t="s">
        <v>8219</v>
      </c>
      <c r="B978">
        <v>10</v>
      </c>
      <c r="C978" t="s">
        <v>8221</v>
      </c>
      <c r="D978">
        <v>4</v>
      </c>
    </row>
    <row r="979" spans="1:4" x14ac:dyDescent="0.3">
      <c r="A979" t="s">
        <v>8219</v>
      </c>
      <c r="B979">
        <v>6</v>
      </c>
      <c r="C979" t="s">
        <v>8221</v>
      </c>
      <c r="D979">
        <v>2</v>
      </c>
    </row>
    <row r="980" spans="1:4" x14ac:dyDescent="0.3">
      <c r="A980" t="s">
        <v>8219</v>
      </c>
      <c r="B980">
        <v>24</v>
      </c>
      <c r="C980" t="s">
        <v>8221</v>
      </c>
      <c r="D980">
        <v>20</v>
      </c>
    </row>
    <row r="981" spans="1:4" x14ac:dyDescent="0.3">
      <c r="A981" t="s">
        <v>8219</v>
      </c>
      <c r="B981">
        <v>15</v>
      </c>
      <c r="C981" t="s">
        <v>8221</v>
      </c>
      <c r="D981">
        <v>3</v>
      </c>
    </row>
    <row r="982" spans="1:4" x14ac:dyDescent="0.3">
      <c r="A982" t="s">
        <v>8219</v>
      </c>
      <c r="B982">
        <v>37</v>
      </c>
      <c r="C982" t="s">
        <v>8221</v>
      </c>
      <c r="D982">
        <v>4</v>
      </c>
    </row>
    <row r="983" spans="1:4" x14ac:dyDescent="0.3">
      <c r="A983" t="s">
        <v>8219</v>
      </c>
      <c r="B983">
        <v>20</v>
      </c>
      <c r="C983" t="s">
        <v>8221</v>
      </c>
      <c r="D983">
        <v>1</v>
      </c>
    </row>
    <row r="984" spans="1:4" x14ac:dyDescent="0.3">
      <c r="A984" t="s">
        <v>8219</v>
      </c>
      <c r="B984">
        <v>7</v>
      </c>
      <c r="C984" t="s">
        <v>8221</v>
      </c>
      <c r="D984">
        <v>0</v>
      </c>
    </row>
    <row r="985" spans="1:4" x14ac:dyDescent="0.3">
      <c r="A985" t="s">
        <v>8219</v>
      </c>
      <c r="B985">
        <v>0</v>
      </c>
      <c r="C985" t="s">
        <v>8221</v>
      </c>
      <c r="D985">
        <v>0</v>
      </c>
    </row>
    <row r="986" spans="1:4" x14ac:dyDescent="0.3">
      <c r="A986" t="s">
        <v>8219</v>
      </c>
      <c r="B986">
        <v>21</v>
      </c>
      <c r="C986" t="s">
        <v>8221</v>
      </c>
      <c r="D986">
        <v>14</v>
      </c>
    </row>
    <row r="987" spans="1:4" x14ac:dyDescent="0.3">
      <c r="A987" t="s">
        <v>8219</v>
      </c>
      <c r="B987">
        <v>3</v>
      </c>
      <c r="C987" t="s">
        <v>8221</v>
      </c>
      <c r="D987">
        <v>1</v>
      </c>
    </row>
    <row r="988" spans="1:4" x14ac:dyDescent="0.3">
      <c r="A988" t="s">
        <v>8219</v>
      </c>
      <c r="B988">
        <v>11</v>
      </c>
      <c r="C988" t="s">
        <v>8221</v>
      </c>
      <c r="D988">
        <v>118</v>
      </c>
    </row>
    <row r="989" spans="1:4" x14ac:dyDescent="0.3">
      <c r="A989" t="s">
        <v>8219</v>
      </c>
      <c r="B989">
        <v>1</v>
      </c>
      <c r="C989" t="s">
        <v>8221</v>
      </c>
      <c r="D989">
        <v>2</v>
      </c>
    </row>
    <row r="990" spans="1:4" x14ac:dyDescent="0.3">
      <c r="A990" t="s">
        <v>8219</v>
      </c>
      <c r="B990">
        <v>312</v>
      </c>
      <c r="C990" t="s">
        <v>8221</v>
      </c>
      <c r="D990">
        <v>1</v>
      </c>
    </row>
    <row r="991" spans="1:4" x14ac:dyDescent="0.3">
      <c r="A991" t="s">
        <v>8219</v>
      </c>
      <c r="B991">
        <v>1</v>
      </c>
      <c r="C991" t="s">
        <v>8221</v>
      </c>
      <c r="D991">
        <v>3</v>
      </c>
    </row>
    <row r="992" spans="1:4" x14ac:dyDescent="0.3">
      <c r="A992" t="s">
        <v>8219</v>
      </c>
      <c r="B992">
        <v>3</v>
      </c>
      <c r="C992" t="s">
        <v>8221</v>
      </c>
      <c r="D992">
        <v>1</v>
      </c>
    </row>
    <row r="993" spans="1:4" x14ac:dyDescent="0.3">
      <c r="A993" t="s">
        <v>8219</v>
      </c>
      <c r="B993">
        <v>4</v>
      </c>
      <c r="C993" t="s">
        <v>8221</v>
      </c>
      <c r="D993">
        <v>3</v>
      </c>
    </row>
    <row r="994" spans="1:4" x14ac:dyDescent="0.3">
      <c r="A994" t="s">
        <v>8219</v>
      </c>
      <c r="B994">
        <v>10</v>
      </c>
      <c r="C994" t="s">
        <v>8221</v>
      </c>
      <c r="D994">
        <v>38</v>
      </c>
    </row>
    <row r="995" spans="1:4" x14ac:dyDescent="0.3">
      <c r="A995" t="s">
        <v>8219</v>
      </c>
      <c r="B995">
        <v>8</v>
      </c>
      <c r="C995" t="s">
        <v>8221</v>
      </c>
      <c r="D995">
        <v>52</v>
      </c>
    </row>
    <row r="996" spans="1:4" x14ac:dyDescent="0.3">
      <c r="A996" t="s">
        <v>8219</v>
      </c>
      <c r="B996">
        <v>3</v>
      </c>
      <c r="C996" t="s">
        <v>8221</v>
      </c>
      <c r="D996">
        <v>2</v>
      </c>
    </row>
    <row r="997" spans="1:4" x14ac:dyDescent="0.3">
      <c r="A997" t="s">
        <v>8219</v>
      </c>
      <c r="B997">
        <v>1</v>
      </c>
      <c r="C997" t="s">
        <v>8221</v>
      </c>
      <c r="D997">
        <v>0</v>
      </c>
    </row>
    <row r="998" spans="1:4" x14ac:dyDescent="0.3">
      <c r="A998" t="s">
        <v>8219</v>
      </c>
      <c r="B998">
        <v>0</v>
      </c>
      <c r="C998" t="s">
        <v>8221</v>
      </c>
      <c r="D998">
        <v>4</v>
      </c>
    </row>
    <row r="999" spans="1:4" x14ac:dyDescent="0.3">
      <c r="A999" t="s">
        <v>8219</v>
      </c>
      <c r="B999">
        <v>5</v>
      </c>
      <c r="C999" t="s">
        <v>8221</v>
      </c>
      <c r="D999">
        <v>4</v>
      </c>
    </row>
    <row r="1000" spans="1:4" x14ac:dyDescent="0.3">
      <c r="A1000" t="s">
        <v>8219</v>
      </c>
      <c r="B1000">
        <v>0</v>
      </c>
      <c r="C1000" t="s">
        <v>8221</v>
      </c>
      <c r="D1000">
        <v>18</v>
      </c>
    </row>
    <row r="1001" spans="1:4" x14ac:dyDescent="0.3">
      <c r="A1001" t="s">
        <v>8219</v>
      </c>
      <c r="B1001">
        <v>3</v>
      </c>
      <c r="C1001" t="s">
        <v>8221</v>
      </c>
      <c r="D1001">
        <v>0</v>
      </c>
    </row>
    <row r="1002" spans="1:4" x14ac:dyDescent="0.3">
      <c r="A1002" t="s">
        <v>8219</v>
      </c>
      <c r="B1002">
        <v>7</v>
      </c>
      <c r="C1002" t="s">
        <v>8221</v>
      </c>
      <c r="D1002">
        <v>22</v>
      </c>
    </row>
    <row r="1003" spans="1:4" x14ac:dyDescent="0.3">
      <c r="A1003" t="s">
        <v>8219</v>
      </c>
      <c r="B1003">
        <v>0</v>
      </c>
      <c r="C1003" t="s">
        <v>8221</v>
      </c>
      <c r="D1003">
        <v>49</v>
      </c>
    </row>
    <row r="1004" spans="1:4" x14ac:dyDescent="0.3">
      <c r="A1004" t="s">
        <v>8219</v>
      </c>
      <c r="B1004">
        <v>2</v>
      </c>
      <c r="C1004" t="s">
        <v>8221</v>
      </c>
      <c r="D1004">
        <v>19</v>
      </c>
    </row>
    <row r="1005" spans="1:4" x14ac:dyDescent="0.3">
      <c r="A1005" t="s">
        <v>8219</v>
      </c>
      <c r="B1005">
        <v>23</v>
      </c>
      <c r="C1005" t="s">
        <v>8221</v>
      </c>
      <c r="D1005">
        <v>4</v>
      </c>
    </row>
    <row r="1006" spans="1:4" x14ac:dyDescent="0.3">
      <c r="A1006" t="s">
        <v>8219</v>
      </c>
      <c r="B1006">
        <v>1</v>
      </c>
      <c r="C1006" t="s">
        <v>8221</v>
      </c>
      <c r="D1006">
        <v>4</v>
      </c>
    </row>
    <row r="1007" spans="1:4" x14ac:dyDescent="0.3">
      <c r="A1007" t="s">
        <v>8219</v>
      </c>
      <c r="B1007">
        <v>2</v>
      </c>
      <c r="C1007" t="s">
        <v>8221</v>
      </c>
      <c r="D1007">
        <v>2</v>
      </c>
    </row>
    <row r="1008" spans="1:4" x14ac:dyDescent="0.3">
      <c r="A1008" t="s">
        <v>8219</v>
      </c>
      <c r="B1008">
        <v>3</v>
      </c>
      <c r="C1008" t="s">
        <v>8221</v>
      </c>
      <c r="D1008">
        <v>0</v>
      </c>
    </row>
    <row r="1009" spans="1:4" x14ac:dyDescent="0.3">
      <c r="A1009" t="s">
        <v>8219</v>
      </c>
      <c r="B1009">
        <v>0</v>
      </c>
      <c r="C1009" t="s">
        <v>8221</v>
      </c>
      <c r="D1009">
        <v>0</v>
      </c>
    </row>
    <row r="1010" spans="1:4" x14ac:dyDescent="0.3">
      <c r="A1010" t="s">
        <v>8219</v>
      </c>
      <c r="B1010">
        <v>13</v>
      </c>
      <c r="C1010" t="s">
        <v>8221</v>
      </c>
      <c r="D1010">
        <v>14</v>
      </c>
    </row>
    <row r="1011" spans="1:4" x14ac:dyDescent="0.3">
      <c r="A1011" t="s">
        <v>8219</v>
      </c>
      <c r="B1011">
        <v>1</v>
      </c>
      <c r="C1011" t="s">
        <v>8221</v>
      </c>
      <c r="D1011">
        <v>8</v>
      </c>
    </row>
    <row r="1012" spans="1:4" x14ac:dyDescent="0.3">
      <c r="A1012" t="s">
        <v>8219</v>
      </c>
      <c r="B1012">
        <v>1</v>
      </c>
      <c r="C1012" t="s">
        <v>8221</v>
      </c>
      <c r="D1012">
        <v>0</v>
      </c>
    </row>
    <row r="1013" spans="1:4" x14ac:dyDescent="0.3">
      <c r="A1013" t="s">
        <v>8219</v>
      </c>
      <c r="B1013">
        <v>1</v>
      </c>
      <c r="C1013" t="s">
        <v>8221</v>
      </c>
      <c r="D1013">
        <v>15</v>
      </c>
    </row>
    <row r="1014" spans="1:4" x14ac:dyDescent="0.3">
      <c r="A1014" t="s">
        <v>8219</v>
      </c>
      <c r="B1014">
        <v>6</v>
      </c>
      <c r="C1014" t="s">
        <v>8221</v>
      </c>
      <c r="D1014">
        <v>33</v>
      </c>
    </row>
    <row r="1015" spans="1:4" x14ac:dyDescent="0.3">
      <c r="A1015" t="s">
        <v>8219</v>
      </c>
      <c r="B1015">
        <v>39</v>
      </c>
      <c r="C1015" t="s">
        <v>8221</v>
      </c>
      <c r="D1015">
        <v>2</v>
      </c>
    </row>
    <row r="1016" spans="1:4" x14ac:dyDescent="0.3">
      <c r="A1016" t="s">
        <v>8219</v>
      </c>
      <c r="B1016">
        <v>4</v>
      </c>
      <c r="C1016" t="s">
        <v>8221</v>
      </c>
      <c r="D1016">
        <v>6</v>
      </c>
    </row>
    <row r="1017" spans="1:4" x14ac:dyDescent="0.3">
      <c r="A1017" t="s">
        <v>8219</v>
      </c>
      <c r="B1017">
        <v>1</v>
      </c>
      <c r="C1017" t="s">
        <v>8221</v>
      </c>
      <c r="D1017">
        <v>2</v>
      </c>
    </row>
    <row r="1018" spans="1:4" x14ac:dyDescent="0.3">
      <c r="A1018" t="s">
        <v>8219</v>
      </c>
      <c r="B1018">
        <v>0</v>
      </c>
      <c r="C1018" t="s">
        <v>8221</v>
      </c>
      <c r="D1018">
        <v>0</v>
      </c>
    </row>
    <row r="1019" spans="1:4" x14ac:dyDescent="0.3">
      <c r="A1019" t="s">
        <v>8219</v>
      </c>
      <c r="B1019">
        <v>0</v>
      </c>
      <c r="C1019" t="s">
        <v>8221</v>
      </c>
      <c r="D1019">
        <v>4</v>
      </c>
    </row>
    <row r="1020" spans="1:4" x14ac:dyDescent="0.3">
      <c r="A1020" t="s">
        <v>8219</v>
      </c>
      <c r="B1020">
        <v>0</v>
      </c>
      <c r="C1020" t="s">
        <v>8221</v>
      </c>
      <c r="D1020">
        <v>1</v>
      </c>
    </row>
    <row r="1021" spans="1:4" x14ac:dyDescent="0.3">
      <c r="A1021" t="s">
        <v>8219</v>
      </c>
      <c r="B1021">
        <v>8</v>
      </c>
      <c r="C1021" t="s">
        <v>8221</v>
      </c>
      <c r="D1021">
        <v>3</v>
      </c>
    </row>
    <row r="1022" spans="1:4" x14ac:dyDescent="0.3">
      <c r="A1022" t="s">
        <v>8219</v>
      </c>
      <c r="B1022">
        <v>0</v>
      </c>
      <c r="C1022" t="s">
        <v>8221</v>
      </c>
      <c r="D1022">
        <v>4</v>
      </c>
    </row>
    <row r="1023" spans="1:4" x14ac:dyDescent="0.3">
      <c r="A1023" t="s">
        <v>8219</v>
      </c>
      <c r="B1023">
        <v>1</v>
      </c>
      <c r="C1023" t="s">
        <v>8221</v>
      </c>
      <c r="D1023">
        <v>0</v>
      </c>
    </row>
    <row r="1024" spans="1:4" x14ac:dyDescent="0.3">
      <c r="A1024" t="s">
        <v>8219</v>
      </c>
      <c r="B1024">
        <v>12</v>
      </c>
      <c r="C1024" t="s">
        <v>8221</v>
      </c>
      <c r="D1024">
        <v>4</v>
      </c>
    </row>
    <row r="1025" spans="1:4" x14ac:dyDescent="0.3">
      <c r="A1025" t="s">
        <v>8219</v>
      </c>
      <c r="B1025">
        <v>0</v>
      </c>
      <c r="C1025" t="s">
        <v>8221</v>
      </c>
      <c r="D1025">
        <v>3</v>
      </c>
    </row>
    <row r="1026" spans="1:4" x14ac:dyDescent="0.3">
      <c r="A1026" t="s">
        <v>8219</v>
      </c>
      <c r="B1026">
        <v>3</v>
      </c>
      <c r="C1026" t="s">
        <v>8221</v>
      </c>
      <c r="D1026">
        <v>34</v>
      </c>
    </row>
    <row r="1027" spans="1:4" x14ac:dyDescent="0.3">
      <c r="A1027" t="s">
        <v>8219</v>
      </c>
      <c r="B1027">
        <v>2</v>
      </c>
      <c r="C1027" t="s">
        <v>8221</v>
      </c>
      <c r="D1027">
        <v>2</v>
      </c>
    </row>
    <row r="1028" spans="1:4" x14ac:dyDescent="0.3">
      <c r="A1028" t="s">
        <v>8219</v>
      </c>
      <c r="B1028">
        <v>6</v>
      </c>
      <c r="C1028" t="s">
        <v>8221</v>
      </c>
      <c r="D1028">
        <v>33</v>
      </c>
    </row>
    <row r="1029" spans="1:4" x14ac:dyDescent="0.3">
      <c r="A1029" t="s">
        <v>8219</v>
      </c>
      <c r="B1029">
        <v>0</v>
      </c>
      <c r="C1029" t="s">
        <v>8221</v>
      </c>
      <c r="D1029">
        <v>0</v>
      </c>
    </row>
    <row r="1030" spans="1:4" x14ac:dyDescent="0.3">
      <c r="A1030" t="s">
        <v>8219</v>
      </c>
      <c r="B1030">
        <v>15</v>
      </c>
      <c r="C1030" t="s">
        <v>8221</v>
      </c>
      <c r="D1030">
        <v>0</v>
      </c>
    </row>
    <row r="1031" spans="1:4" x14ac:dyDescent="0.3">
      <c r="A1031" t="s">
        <v>8219</v>
      </c>
      <c r="B1031">
        <v>1</v>
      </c>
      <c r="C1031" t="s">
        <v>8221</v>
      </c>
      <c r="D1031">
        <v>1</v>
      </c>
    </row>
    <row r="1032" spans="1:4" x14ac:dyDescent="0.3">
      <c r="A1032" t="s">
        <v>8219</v>
      </c>
      <c r="B1032">
        <v>3</v>
      </c>
      <c r="C1032" t="s">
        <v>8221</v>
      </c>
      <c r="D1032">
        <v>13</v>
      </c>
    </row>
    <row r="1033" spans="1:4" x14ac:dyDescent="0.3">
      <c r="A1033" t="s">
        <v>8219</v>
      </c>
      <c r="B1033">
        <v>8</v>
      </c>
      <c r="C1033" t="s">
        <v>8221</v>
      </c>
      <c r="D1033">
        <v>2</v>
      </c>
    </row>
    <row r="1034" spans="1:4" x14ac:dyDescent="0.3">
      <c r="A1034" t="s">
        <v>8219</v>
      </c>
      <c r="B1034">
        <v>0</v>
      </c>
      <c r="C1034" t="s">
        <v>8221</v>
      </c>
      <c r="D1034">
        <v>36</v>
      </c>
    </row>
    <row r="1035" spans="1:4" x14ac:dyDescent="0.3">
      <c r="A1035" t="s">
        <v>8219</v>
      </c>
      <c r="B1035">
        <v>3</v>
      </c>
      <c r="C1035" t="s">
        <v>8221</v>
      </c>
      <c r="D1035">
        <v>1</v>
      </c>
    </row>
    <row r="1036" spans="1:4" x14ac:dyDescent="0.3">
      <c r="A1036" t="s">
        <v>8219</v>
      </c>
      <c r="B1036">
        <v>3</v>
      </c>
      <c r="C1036" t="s">
        <v>8221</v>
      </c>
      <c r="D1036">
        <v>15</v>
      </c>
    </row>
    <row r="1037" spans="1:4" x14ac:dyDescent="0.3">
      <c r="A1037" t="s">
        <v>8219</v>
      </c>
      <c r="B1037">
        <v>0</v>
      </c>
      <c r="C1037" t="s">
        <v>8221</v>
      </c>
      <c r="D1037">
        <v>1</v>
      </c>
    </row>
    <row r="1038" spans="1:4" x14ac:dyDescent="0.3">
      <c r="A1038" t="s">
        <v>8219</v>
      </c>
      <c r="B1038">
        <v>19</v>
      </c>
      <c r="C1038" t="s">
        <v>8221</v>
      </c>
      <c r="D1038">
        <v>0</v>
      </c>
    </row>
    <row r="1039" spans="1:4" x14ac:dyDescent="0.3">
      <c r="A1039" t="s">
        <v>8219</v>
      </c>
      <c r="B1039">
        <v>0</v>
      </c>
      <c r="C1039" t="s">
        <v>8221</v>
      </c>
      <c r="D1039">
        <v>1</v>
      </c>
    </row>
    <row r="1040" spans="1:4" x14ac:dyDescent="0.3">
      <c r="A1040" t="s">
        <v>8219</v>
      </c>
      <c r="B1040">
        <v>2</v>
      </c>
      <c r="C1040" t="s">
        <v>8221</v>
      </c>
      <c r="D1040">
        <v>0</v>
      </c>
    </row>
    <row r="1041" spans="1:4" x14ac:dyDescent="0.3">
      <c r="A1041" t="s">
        <v>8219</v>
      </c>
      <c r="B1041">
        <v>0</v>
      </c>
      <c r="C1041" t="s">
        <v>8221</v>
      </c>
      <c r="D1041">
        <v>0</v>
      </c>
    </row>
    <row r="1042" spans="1:4" x14ac:dyDescent="0.3">
      <c r="A1042" t="s">
        <v>8219</v>
      </c>
      <c r="B1042">
        <v>0</v>
      </c>
      <c r="C1042" t="s">
        <v>8221</v>
      </c>
      <c r="D1042">
        <v>1</v>
      </c>
    </row>
    <row r="1043" spans="1:4" x14ac:dyDescent="0.3">
      <c r="A1043" t="s">
        <v>8219</v>
      </c>
      <c r="B1043">
        <v>25</v>
      </c>
      <c r="C1043" t="s">
        <v>8221</v>
      </c>
      <c r="D1043">
        <v>39</v>
      </c>
    </row>
    <row r="1044" spans="1:4" x14ac:dyDescent="0.3">
      <c r="A1044" t="s">
        <v>8219</v>
      </c>
      <c r="B1044">
        <v>8</v>
      </c>
      <c r="C1044" t="s">
        <v>8221</v>
      </c>
      <c r="D1044">
        <v>0</v>
      </c>
    </row>
    <row r="1045" spans="1:4" x14ac:dyDescent="0.3">
      <c r="A1045" t="s">
        <v>8219</v>
      </c>
      <c r="B1045">
        <v>16</v>
      </c>
      <c r="C1045" t="s">
        <v>8221</v>
      </c>
      <c r="D1045">
        <v>0</v>
      </c>
    </row>
    <row r="1046" spans="1:4" x14ac:dyDescent="0.3">
      <c r="A1046" t="s">
        <v>8219</v>
      </c>
      <c r="B1046">
        <v>3</v>
      </c>
      <c r="C1046" t="s">
        <v>8221</v>
      </c>
      <c r="D1046">
        <v>3</v>
      </c>
    </row>
    <row r="1047" spans="1:4" x14ac:dyDescent="0.3">
      <c r="A1047" t="s">
        <v>8219</v>
      </c>
      <c r="B1047">
        <v>3</v>
      </c>
      <c r="C1047" t="s">
        <v>8221</v>
      </c>
      <c r="D1047">
        <v>1</v>
      </c>
    </row>
    <row r="1048" spans="1:4" x14ac:dyDescent="0.3">
      <c r="A1048" t="s">
        <v>8219</v>
      </c>
      <c r="B1048">
        <v>2</v>
      </c>
      <c r="C1048" t="s">
        <v>8221</v>
      </c>
      <c r="D1048">
        <v>13</v>
      </c>
    </row>
    <row r="1049" spans="1:4" x14ac:dyDescent="0.3">
      <c r="A1049" t="s">
        <v>8219</v>
      </c>
      <c r="B1049">
        <v>1</v>
      </c>
      <c r="C1049" t="s">
        <v>8221</v>
      </c>
      <c r="D1049">
        <v>0</v>
      </c>
    </row>
    <row r="1050" spans="1:4" x14ac:dyDescent="0.3">
      <c r="A1050" t="s">
        <v>8219</v>
      </c>
      <c r="B1050">
        <v>0</v>
      </c>
      <c r="C1050" t="s">
        <v>8221</v>
      </c>
      <c r="D1050">
        <v>6</v>
      </c>
    </row>
    <row r="1051" spans="1:4" x14ac:dyDescent="0.3">
      <c r="A1051" t="s">
        <v>8219</v>
      </c>
      <c r="B1051">
        <v>1</v>
      </c>
      <c r="C1051" t="s">
        <v>8221</v>
      </c>
      <c r="D1051">
        <v>0</v>
      </c>
    </row>
    <row r="1052" spans="1:4" x14ac:dyDescent="0.3">
      <c r="A1052" t="s">
        <v>8219</v>
      </c>
      <c r="B1052">
        <v>19</v>
      </c>
      <c r="C1052" t="s">
        <v>8221</v>
      </c>
      <c r="D1052">
        <v>14</v>
      </c>
    </row>
    <row r="1053" spans="1:4" x14ac:dyDescent="0.3">
      <c r="A1053" t="s">
        <v>8219</v>
      </c>
      <c r="B1053">
        <v>9</v>
      </c>
      <c r="C1053" t="s">
        <v>8221</v>
      </c>
      <c r="D1053">
        <v>5</v>
      </c>
    </row>
    <row r="1054" spans="1:4" x14ac:dyDescent="0.3">
      <c r="A1054" t="s">
        <v>8219</v>
      </c>
      <c r="B1054">
        <v>1</v>
      </c>
      <c r="C1054" t="s">
        <v>8221</v>
      </c>
      <c r="D1054">
        <v>6</v>
      </c>
    </row>
    <row r="1055" spans="1:4" x14ac:dyDescent="0.3">
      <c r="A1055" t="s">
        <v>8219</v>
      </c>
      <c r="B1055">
        <v>0</v>
      </c>
      <c r="C1055" t="s">
        <v>8221</v>
      </c>
      <c r="D1055">
        <v>15</v>
      </c>
    </row>
    <row r="1056" spans="1:4" x14ac:dyDescent="0.3">
      <c r="A1056" t="s">
        <v>8219</v>
      </c>
      <c r="B1056">
        <v>1</v>
      </c>
      <c r="C1056" t="s">
        <v>8221</v>
      </c>
      <c r="D1056">
        <v>0</v>
      </c>
    </row>
    <row r="1057" spans="1:4" x14ac:dyDescent="0.3">
      <c r="A1057" t="s">
        <v>8219</v>
      </c>
      <c r="B1057">
        <v>5</v>
      </c>
      <c r="C1057" t="s">
        <v>8221</v>
      </c>
      <c r="D1057">
        <v>1</v>
      </c>
    </row>
    <row r="1058" spans="1:4" x14ac:dyDescent="0.3">
      <c r="A1058" t="s">
        <v>8219</v>
      </c>
      <c r="B1058">
        <v>85</v>
      </c>
      <c r="C1058" t="s">
        <v>8221</v>
      </c>
      <c r="D1058">
        <v>9</v>
      </c>
    </row>
    <row r="1059" spans="1:4" x14ac:dyDescent="0.3">
      <c r="A1059" t="s">
        <v>8219</v>
      </c>
      <c r="B1059">
        <v>3</v>
      </c>
      <c r="C1059" t="s">
        <v>8221</v>
      </c>
      <c r="D1059">
        <v>3</v>
      </c>
    </row>
    <row r="1060" spans="1:4" x14ac:dyDescent="0.3">
      <c r="A1060" t="s">
        <v>8219</v>
      </c>
      <c r="B1060">
        <v>4</v>
      </c>
      <c r="C1060" t="s">
        <v>8221</v>
      </c>
      <c r="D1060">
        <v>3</v>
      </c>
    </row>
    <row r="1061" spans="1:4" x14ac:dyDescent="0.3">
      <c r="A1061" t="s">
        <v>8219</v>
      </c>
      <c r="B1061">
        <v>3</v>
      </c>
      <c r="C1061" t="s">
        <v>8221</v>
      </c>
      <c r="D1061">
        <v>1</v>
      </c>
    </row>
    <row r="1062" spans="1:4" x14ac:dyDescent="0.3">
      <c r="A1062" t="s">
        <v>8219</v>
      </c>
      <c r="B1062">
        <v>375</v>
      </c>
      <c r="C1062" t="s">
        <v>8221</v>
      </c>
      <c r="D1062">
        <v>3</v>
      </c>
    </row>
    <row r="1063" spans="1:4" x14ac:dyDescent="0.3">
      <c r="A1063" t="s">
        <v>8219</v>
      </c>
      <c r="B1063">
        <v>111</v>
      </c>
      <c r="C1063" t="s">
        <v>8221</v>
      </c>
      <c r="D1063">
        <v>0</v>
      </c>
    </row>
    <row r="1064" spans="1:4" x14ac:dyDescent="0.3">
      <c r="A1064" t="s">
        <v>8219</v>
      </c>
      <c r="B1064">
        <v>123</v>
      </c>
      <c r="C1064" t="s">
        <v>8221</v>
      </c>
      <c r="D1064">
        <v>2</v>
      </c>
    </row>
    <row r="1065" spans="1:4" x14ac:dyDescent="0.3">
      <c r="A1065" t="s">
        <v>8219</v>
      </c>
      <c r="B1065">
        <v>70</v>
      </c>
      <c r="C1065" t="s">
        <v>8221</v>
      </c>
      <c r="D1065">
        <v>10</v>
      </c>
    </row>
    <row r="1066" spans="1:4" x14ac:dyDescent="0.3">
      <c r="A1066" t="s">
        <v>8219</v>
      </c>
      <c r="B1066">
        <v>85</v>
      </c>
      <c r="C1066" t="s">
        <v>8221</v>
      </c>
      <c r="D1066">
        <v>60</v>
      </c>
    </row>
    <row r="1067" spans="1:4" x14ac:dyDescent="0.3">
      <c r="A1067" t="s">
        <v>8219</v>
      </c>
      <c r="B1067">
        <v>86</v>
      </c>
      <c r="C1067" t="s">
        <v>8221</v>
      </c>
      <c r="D1067">
        <v>5</v>
      </c>
    </row>
    <row r="1068" spans="1:4" x14ac:dyDescent="0.3">
      <c r="A1068" t="s">
        <v>8219</v>
      </c>
      <c r="B1068">
        <v>13</v>
      </c>
      <c r="C1068" t="s">
        <v>8221</v>
      </c>
      <c r="D1068">
        <v>9</v>
      </c>
    </row>
    <row r="1069" spans="1:4" x14ac:dyDescent="0.3">
      <c r="A1069" t="s">
        <v>8219</v>
      </c>
      <c r="B1069">
        <v>33</v>
      </c>
      <c r="C1069" t="s">
        <v>8221</v>
      </c>
      <c r="D1069">
        <v>13</v>
      </c>
    </row>
    <row r="1070" spans="1:4" x14ac:dyDescent="0.3">
      <c r="A1070" t="s">
        <v>8219</v>
      </c>
      <c r="B1070">
        <v>15</v>
      </c>
      <c r="C1070" t="s">
        <v>8221</v>
      </c>
      <c r="D1070">
        <v>0</v>
      </c>
    </row>
    <row r="1071" spans="1:4" x14ac:dyDescent="0.3">
      <c r="A1071" t="s">
        <v>8219</v>
      </c>
      <c r="B1071">
        <v>273</v>
      </c>
      <c r="C1071" t="s">
        <v>8221</v>
      </c>
      <c r="D1071">
        <v>8</v>
      </c>
    </row>
    <row r="1072" spans="1:4" x14ac:dyDescent="0.3">
      <c r="A1072" t="s">
        <v>8219</v>
      </c>
      <c r="B1072">
        <v>714</v>
      </c>
      <c r="C1072" t="s">
        <v>8221</v>
      </c>
      <c r="D1072">
        <v>3</v>
      </c>
    </row>
    <row r="1073" spans="1:4" x14ac:dyDescent="0.3">
      <c r="A1073" t="s">
        <v>8219</v>
      </c>
      <c r="B1073">
        <v>170</v>
      </c>
      <c r="C1073" t="s">
        <v>8221</v>
      </c>
      <c r="D1073">
        <v>3</v>
      </c>
    </row>
    <row r="1074" spans="1:4" x14ac:dyDescent="0.3">
      <c r="A1074" t="s">
        <v>8219</v>
      </c>
      <c r="B1074">
        <v>512</v>
      </c>
      <c r="C1074" t="s">
        <v>8221</v>
      </c>
      <c r="D1074">
        <v>0</v>
      </c>
    </row>
    <row r="1075" spans="1:4" x14ac:dyDescent="0.3">
      <c r="A1075" t="s">
        <v>8219</v>
      </c>
      <c r="B1075">
        <v>314</v>
      </c>
      <c r="C1075" t="s">
        <v>8221</v>
      </c>
      <c r="D1075">
        <v>6</v>
      </c>
    </row>
    <row r="1076" spans="1:4" x14ac:dyDescent="0.3">
      <c r="A1076" t="s">
        <v>8219</v>
      </c>
      <c r="B1076">
        <v>167</v>
      </c>
      <c r="C1076" t="s">
        <v>8221</v>
      </c>
      <c r="D1076">
        <v>4</v>
      </c>
    </row>
    <row r="1077" spans="1:4" x14ac:dyDescent="0.3">
      <c r="A1077" t="s">
        <v>8219</v>
      </c>
      <c r="B1077">
        <v>9</v>
      </c>
      <c r="C1077" t="s">
        <v>8221</v>
      </c>
      <c r="D1077">
        <v>1</v>
      </c>
    </row>
    <row r="1078" spans="1:4" x14ac:dyDescent="0.3">
      <c r="A1078" t="s">
        <v>8219</v>
      </c>
      <c r="B1078">
        <v>103</v>
      </c>
      <c r="C1078" t="s">
        <v>8221</v>
      </c>
      <c r="D1078">
        <v>29</v>
      </c>
    </row>
    <row r="1079" spans="1:4" x14ac:dyDescent="0.3">
      <c r="A1079" t="s">
        <v>8219</v>
      </c>
      <c r="B1079">
        <v>111</v>
      </c>
      <c r="C1079" t="s">
        <v>8221</v>
      </c>
      <c r="D1079">
        <v>0</v>
      </c>
    </row>
    <row r="1080" spans="1:4" x14ac:dyDescent="0.3">
      <c r="A1080" t="s">
        <v>8219</v>
      </c>
      <c r="B1080">
        <v>271</v>
      </c>
      <c r="C1080" t="s">
        <v>8221</v>
      </c>
      <c r="D1080">
        <v>4</v>
      </c>
    </row>
    <row r="1081" spans="1:4" x14ac:dyDescent="0.3">
      <c r="A1081" t="s">
        <v>8219</v>
      </c>
      <c r="B1081">
        <v>101</v>
      </c>
      <c r="C1081" t="s">
        <v>8221</v>
      </c>
      <c r="D1081">
        <v>5</v>
      </c>
    </row>
    <row r="1082" spans="1:4" x14ac:dyDescent="0.3">
      <c r="A1082" t="s">
        <v>8219</v>
      </c>
      <c r="B1082">
        <v>57</v>
      </c>
      <c r="C1082" t="s">
        <v>8221</v>
      </c>
      <c r="D1082">
        <v>4</v>
      </c>
    </row>
    <row r="1083" spans="1:4" x14ac:dyDescent="0.3">
      <c r="A1083" t="s">
        <v>8219</v>
      </c>
      <c r="B1083">
        <v>62</v>
      </c>
      <c r="C1083" t="s">
        <v>8221</v>
      </c>
      <c r="D1083">
        <v>5</v>
      </c>
    </row>
    <row r="1084" spans="1:4" x14ac:dyDescent="0.3">
      <c r="A1084" t="s">
        <v>8219</v>
      </c>
      <c r="B1084">
        <v>32</v>
      </c>
      <c r="C1084" t="s">
        <v>8221</v>
      </c>
      <c r="D1084">
        <v>1</v>
      </c>
    </row>
    <row r="1085" spans="1:4" x14ac:dyDescent="0.3">
      <c r="A1085" t="s">
        <v>8219</v>
      </c>
      <c r="B1085">
        <v>141</v>
      </c>
      <c r="C1085" t="s">
        <v>8221</v>
      </c>
      <c r="D1085">
        <v>1</v>
      </c>
    </row>
    <row r="1086" spans="1:4" x14ac:dyDescent="0.3">
      <c r="A1086" t="s">
        <v>8219</v>
      </c>
      <c r="B1086">
        <v>75</v>
      </c>
      <c r="C1086" t="s">
        <v>8221</v>
      </c>
      <c r="D1086">
        <v>0</v>
      </c>
    </row>
    <row r="1087" spans="1:4" x14ac:dyDescent="0.3">
      <c r="A1087" t="s">
        <v>8219</v>
      </c>
      <c r="B1087">
        <v>46</v>
      </c>
      <c r="C1087" t="s">
        <v>8221</v>
      </c>
      <c r="D1087">
        <v>14</v>
      </c>
    </row>
    <row r="1088" spans="1:4" x14ac:dyDescent="0.3">
      <c r="A1088" t="s">
        <v>8219</v>
      </c>
      <c r="B1088">
        <v>103</v>
      </c>
      <c r="C1088" t="s">
        <v>8221</v>
      </c>
      <c r="D1088">
        <v>3</v>
      </c>
    </row>
    <row r="1089" spans="1:4" x14ac:dyDescent="0.3">
      <c r="A1089" t="s">
        <v>8219</v>
      </c>
      <c r="B1089">
        <v>6</v>
      </c>
      <c r="C1089" t="s">
        <v>8221</v>
      </c>
      <c r="D1089">
        <v>10</v>
      </c>
    </row>
    <row r="1090" spans="1:4" x14ac:dyDescent="0.3">
      <c r="A1090" t="s">
        <v>8219</v>
      </c>
      <c r="B1090">
        <v>83</v>
      </c>
      <c r="C1090" t="s">
        <v>8221</v>
      </c>
      <c r="D1090">
        <v>17</v>
      </c>
    </row>
    <row r="1091" spans="1:4" x14ac:dyDescent="0.3">
      <c r="A1091" t="s">
        <v>8219</v>
      </c>
      <c r="B1091">
        <v>108</v>
      </c>
      <c r="C1091" t="s">
        <v>8221</v>
      </c>
      <c r="D1091">
        <v>2</v>
      </c>
    </row>
    <row r="1092" spans="1:4" x14ac:dyDescent="0.3">
      <c r="A1092" t="s">
        <v>8219</v>
      </c>
      <c r="B1092">
        <v>25</v>
      </c>
      <c r="C1092" t="s">
        <v>8221</v>
      </c>
      <c r="D1092">
        <v>0</v>
      </c>
    </row>
    <row r="1093" spans="1:4" x14ac:dyDescent="0.3">
      <c r="A1093" t="s">
        <v>8219</v>
      </c>
      <c r="B1093">
        <v>549</v>
      </c>
      <c r="C1093" t="s">
        <v>8221</v>
      </c>
      <c r="D1093">
        <v>4</v>
      </c>
    </row>
    <row r="1094" spans="1:4" x14ac:dyDescent="0.3">
      <c r="A1094" t="s">
        <v>8219</v>
      </c>
      <c r="B1094">
        <v>222</v>
      </c>
      <c r="C1094" t="s">
        <v>8221</v>
      </c>
      <c r="D1094">
        <v>12</v>
      </c>
    </row>
    <row r="1095" spans="1:4" x14ac:dyDescent="0.3">
      <c r="A1095" t="s">
        <v>8219</v>
      </c>
      <c r="B1095">
        <v>183</v>
      </c>
      <c r="C1095" t="s">
        <v>8221</v>
      </c>
      <c r="D1095">
        <v>3</v>
      </c>
    </row>
    <row r="1096" spans="1:4" x14ac:dyDescent="0.3">
      <c r="A1096" t="s">
        <v>8219</v>
      </c>
      <c r="B1096">
        <v>89</v>
      </c>
      <c r="C1096" t="s">
        <v>8221</v>
      </c>
      <c r="D1096">
        <v>12</v>
      </c>
    </row>
    <row r="1097" spans="1:4" x14ac:dyDescent="0.3">
      <c r="A1097" t="s">
        <v>8219</v>
      </c>
      <c r="B1097">
        <v>253</v>
      </c>
      <c r="C1097" t="s">
        <v>8221</v>
      </c>
      <c r="D1097">
        <v>0</v>
      </c>
    </row>
    <row r="1098" spans="1:4" x14ac:dyDescent="0.3">
      <c r="A1098" t="s">
        <v>8219</v>
      </c>
      <c r="B1098">
        <v>140</v>
      </c>
      <c r="C1098" t="s">
        <v>8221</v>
      </c>
      <c r="D1098">
        <v>7</v>
      </c>
    </row>
    <row r="1099" spans="1:4" x14ac:dyDescent="0.3">
      <c r="A1099" t="s">
        <v>8219</v>
      </c>
      <c r="B1099">
        <v>103</v>
      </c>
      <c r="C1099" t="s">
        <v>8221</v>
      </c>
      <c r="D1099">
        <v>2</v>
      </c>
    </row>
    <row r="1100" spans="1:4" x14ac:dyDescent="0.3">
      <c r="A1100" t="s">
        <v>8219</v>
      </c>
      <c r="B1100">
        <v>138</v>
      </c>
      <c r="C1100" t="s">
        <v>8221</v>
      </c>
      <c r="D1100">
        <v>1</v>
      </c>
    </row>
    <row r="1101" spans="1:4" x14ac:dyDescent="0.3">
      <c r="A1101" t="s">
        <v>8219</v>
      </c>
      <c r="B1101">
        <v>191</v>
      </c>
      <c r="C1101" t="s">
        <v>8221</v>
      </c>
      <c r="D1101">
        <v>4</v>
      </c>
    </row>
    <row r="1102" spans="1:4" x14ac:dyDescent="0.3">
      <c r="A1102" t="s">
        <v>8219</v>
      </c>
      <c r="B1102">
        <v>45</v>
      </c>
      <c r="C1102" t="s">
        <v>8221</v>
      </c>
      <c r="D1102">
        <v>4</v>
      </c>
    </row>
    <row r="1103" spans="1:4" x14ac:dyDescent="0.3">
      <c r="A1103" t="s">
        <v>8219</v>
      </c>
      <c r="B1103">
        <v>17</v>
      </c>
      <c r="C1103" t="s">
        <v>8221</v>
      </c>
      <c r="D1103">
        <v>17</v>
      </c>
    </row>
    <row r="1104" spans="1:4" x14ac:dyDescent="0.3">
      <c r="A1104" t="s">
        <v>8219</v>
      </c>
      <c r="B1104">
        <v>31</v>
      </c>
      <c r="C1104" t="s">
        <v>8221</v>
      </c>
      <c r="D1104">
        <v>7</v>
      </c>
    </row>
    <row r="1105" spans="1:4" x14ac:dyDescent="0.3">
      <c r="A1105" t="s">
        <v>8219</v>
      </c>
      <c r="B1105">
        <v>50</v>
      </c>
      <c r="C1105" t="s">
        <v>8221</v>
      </c>
      <c r="D1105">
        <v>2</v>
      </c>
    </row>
    <row r="1106" spans="1:4" x14ac:dyDescent="0.3">
      <c r="A1106" t="s">
        <v>8219</v>
      </c>
      <c r="B1106">
        <v>59</v>
      </c>
      <c r="C1106" t="s">
        <v>8221</v>
      </c>
      <c r="D1106">
        <v>5</v>
      </c>
    </row>
    <row r="1107" spans="1:4" x14ac:dyDescent="0.3">
      <c r="A1107" t="s">
        <v>8219</v>
      </c>
      <c r="B1107">
        <v>81</v>
      </c>
      <c r="C1107" t="s">
        <v>8221</v>
      </c>
      <c r="D1107">
        <v>1</v>
      </c>
    </row>
    <row r="1108" spans="1:4" x14ac:dyDescent="0.3">
      <c r="A1108" t="s">
        <v>8219</v>
      </c>
      <c r="B1108">
        <v>508</v>
      </c>
      <c r="C1108" t="s">
        <v>8221</v>
      </c>
      <c r="D1108">
        <v>1</v>
      </c>
    </row>
    <row r="1109" spans="1:4" x14ac:dyDescent="0.3">
      <c r="A1109" t="s">
        <v>8219</v>
      </c>
      <c r="B1109">
        <v>74</v>
      </c>
      <c r="C1109" t="s">
        <v>8221</v>
      </c>
      <c r="D1109">
        <v>14</v>
      </c>
    </row>
    <row r="1110" spans="1:4" x14ac:dyDescent="0.3">
      <c r="A1110" t="s">
        <v>8219</v>
      </c>
      <c r="B1110">
        <v>141</v>
      </c>
      <c r="C1110" t="s">
        <v>8221</v>
      </c>
      <c r="D1110">
        <v>26</v>
      </c>
    </row>
    <row r="1111" spans="1:4" x14ac:dyDescent="0.3">
      <c r="A1111" t="s">
        <v>8219</v>
      </c>
      <c r="B1111">
        <v>711</v>
      </c>
      <c r="C1111" t="s">
        <v>8221</v>
      </c>
      <c r="D1111">
        <v>2</v>
      </c>
    </row>
    <row r="1112" spans="1:4" x14ac:dyDescent="0.3">
      <c r="A1112" t="s">
        <v>8219</v>
      </c>
      <c r="B1112">
        <v>141</v>
      </c>
      <c r="C1112" t="s">
        <v>8221</v>
      </c>
      <c r="D1112">
        <v>1</v>
      </c>
    </row>
    <row r="1113" spans="1:4" x14ac:dyDescent="0.3">
      <c r="A1113" t="s">
        <v>8219</v>
      </c>
      <c r="B1113">
        <v>109</v>
      </c>
      <c r="C1113" t="s">
        <v>8221</v>
      </c>
      <c r="D1113">
        <v>3</v>
      </c>
    </row>
    <row r="1114" spans="1:4" x14ac:dyDescent="0.3">
      <c r="A1114" t="s">
        <v>8219</v>
      </c>
      <c r="B1114">
        <v>361</v>
      </c>
      <c r="C1114" t="s">
        <v>8221</v>
      </c>
      <c r="D1114">
        <v>7</v>
      </c>
    </row>
    <row r="1115" spans="1:4" x14ac:dyDescent="0.3">
      <c r="A1115" t="s">
        <v>8219</v>
      </c>
      <c r="B1115">
        <v>176</v>
      </c>
      <c r="C1115" t="s">
        <v>8221</v>
      </c>
      <c r="D1115">
        <v>9</v>
      </c>
    </row>
    <row r="1116" spans="1:4" x14ac:dyDescent="0.3">
      <c r="A1116" t="s">
        <v>8219</v>
      </c>
      <c r="B1116">
        <v>670</v>
      </c>
      <c r="C1116" t="s">
        <v>8221</v>
      </c>
      <c r="D1116">
        <v>20</v>
      </c>
    </row>
    <row r="1117" spans="1:4" x14ac:dyDescent="0.3">
      <c r="A1117" t="s">
        <v>8219</v>
      </c>
      <c r="B1117">
        <v>96</v>
      </c>
      <c r="C1117" t="s">
        <v>8221</v>
      </c>
      <c r="D1117">
        <v>6</v>
      </c>
    </row>
    <row r="1118" spans="1:4" x14ac:dyDescent="0.3">
      <c r="A1118" t="s">
        <v>8219</v>
      </c>
      <c r="B1118">
        <v>74</v>
      </c>
      <c r="C1118" t="s">
        <v>8221</v>
      </c>
      <c r="D1118">
        <v>13</v>
      </c>
    </row>
    <row r="1119" spans="1:4" x14ac:dyDescent="0.3">
      <c r="A1119" t="s">
        <v>8219</v>
      </c>
      <c r="B1119">
        <v>52</v>
      </c>
      <c r="C1119" t="s">
        <v>8221</v>
      </c>
      <c r="D1119">
        <v>1</v>
      </c>
    </row>
    <row r="1120" spans="1:4" x14ac:dyDescent="0.3">
      <c r="A1120" t="s">
        <v>8219</v>
      </c>
      <c r="B1120">
        <v>105</v>
      </c>
      <c r="C1120" t="s">
        <v>8221</v>
      </c>
      <c r="D1120">
        <v>202</v>
      </c>
    </row>
    <row r="1121" spans="1:4" x14ac:dyDescent="0.3">
      <c r="A1121" t="s">
        <v>8219</v>
      </c>
      <c r="B1121">
        <v>41</v>
      </c>
      <c r="C1121" t="s">
        <v>8221</v>
      </c>
      <c r="D1121">
        <v>0</v>
      </c>
    </row>
    <row r="1122" spans="1:4" x14ac:dyDescent="0.3">
      <c r="A1122" t="s">
        <v>8219</v>
      </c>
      <c r="B1122">
        <v>34</v>
      </c>
      <c r="C1122" t="s">
        <v>8221</v>
      </c>
      <c r="D1122">
        <v>1</v>
      </c>
    </row>
    <row r="1123" spans="1:4" x14ac:dyDescent="0.3">
      <c r="A1123" t="s">
        <v>8219</v>
      </c>
      <c r="B1123">
        <v>66</v>
      </c>
      <c r="C1123" t="s">
        <v>8221</v>
      </c>
      <c r="D1123">
        <v>0</v>
      </c>
    </row>
    <row r="1124" spans="1:4" x14ac:dyDescent="0.3">
      <c r="A1124" t="s">
        <v>8219</v>
      </c>
      <c r="B1124">
        <v>50</v>
      </c>
      <c r="C1124" t="s">
        <v>8221</v>
      </c>
      <c r="D1124">
        <v>2</v>
      </c>
    </row>
    <row r="1125" spans="1:4" x14ac:dyDescent="0.3">
      <c r="A1125" t="s">
        <v>8219</v>
      </c>
      <c r="B1125">
        <v>159</v>
      </c>
      <c r="C1125" t="s">
        <v>8221</v>
      </c>
      <c r="D1125">
        <v>13</v>
      </c>
    </row>
    <row r="1126" spans="1:4" x14ac:dyDescent="0.3">
      <c r="A1126" t="s">
        <v>8219</v>
      </c>
      <c r="B1126">
        <v>182</v>
      </c>
      <c r="C1126" t="s">
        <v>8221</v>
      </c>
      <c r="D1126">
        <v>9</v>
      </c>
    </row>
    <row r="1127" spans="1:4" x14ac:dyDescent="0.3">
      <c r="A1127" t="s">
        <v>8219</v>
      </c>
      <c r="B1127">
        <v>206</v>
      </c>
      <c r="C1127" t="s">
        <v>8221</v>
      </c>
      <c r="D1127">
        <v>2</v>
      </c>
    </row>
    <row r="1128" spans="1:4" x14ac:dyDescent="0.3">
      <c r="A1128" t="s">
        <v>8219</v>
      </c>
      <c r="B1128">
        <v>169</v>
      </c>
      <c r="C1128" t="s">
        <v>8221</v>
      </c>
      <c r="D1128">
        <v>0</v>
      </c>
    </row>
    <row r="1129" spans="1:4" x14ac:dyDescent="0.3">
      <c r="A1129" t="s">
        <v>8219</v>
      </c>
      <c r="B1129">
        <v>31</v>
      </c>
      <c r="C1129" t="s">
        <v>8221</v>
      </c>
      <c r="D1129">
        <v>35</v>
      </c>
    </row>
    <row r="1130" spans="1:4" x14ac:dyDescent="0.3">
      <c r="A1130" t="s">
        <v>8219</v>
      </c>
      <c r="B1130">
        <v>28</v>
      </c>
      <c r="C1130" t="s">
        <v>8221</v>
      </c>
      <c r="D1130">
        <v>2</v>
      </c>
    </row>
    <row r="1131" spans="1:4" x14ac:dyDescent="0.3">
      <c r="A1131" t="s">
        <v>8219</v>
      </c>
      <c r="B1131">
        <v>54</v>
      </c>
      <c r="C1131" t="s">
        <v>8221</v>
      </c>
      <c r="D1131">
        <v>3</v>
      </c>
    </row>
    <row r="1132" spans="1:4" x14ac:dyDescent="0.3">
      <c r="A1132" t="s">
        <v>8219</v>
      </c>
      <c r="B1132">
        <v>467</v>
      </c>
      <c r="C1132" t="s">
        <v>8221</v>
      </c>
      <c r="D1132">
        <v>0</v>
      </c>
    </row>
    <row r="1133" spans="1:4" x14ac:dyDescent="0.3">
      <c r="A1133" t="s">
        <v>8219</v>
      </c>
      <c r="B1133">
        <v>389</v>
      </c>
      <c r="C1133" t="s">
        <v>8221</v>
      </c>
      <c r="D1133">
        <v>1</v>
      </c>
    </row>
    <row r="1134" spans="1:4" x14ac:dyDescent="0.3">
      <c r="A1134" t="s">
        <v>8219</v>
      </c>
      <c r="B1134">
        <v>68</v>
      </c>
      <c r="C1134" t="s">
        <v>8221</v>
      </c>
      <c r="D1134">
        <v>0</v>
      </c>
    </row>
    <row r="1135" spans="1:4" x14ac:dyDescent="0.3">
      <c r="A1135" t="s">
        <v>8219</v>
      </c>
      <c r="B1135">
        <v>413</v>
      </c>
      <c r="C1135" t="s">
        <v>8221</v>
      </c>
      <c r="D1135">
        <v>0</v>
      </c>
    </row>
    <row r="1136" spans="1:4" x14ac:dyDescent="0.3">
      <c r="A1136" t="s">
        <v>8219</v>
      </c>
      <c r="B1136">
        <v>190</v>
      </c>
      <c r="C1136" t="s">
        <v>8221</v>
      </c>
      <c r="D1136">
        <v>3</v>
      </c>
    </row>
    <row r="1137" spans="1:4" x14ac:dyDescent="0.3">
      <c r="A1137" t="s">
        <v>8219</v>
      </c>
      <c r="B1137">
        <v>189</v>
      </c>
      <c r="C1137" t="s">
        <v>8221</v>
      </c>
      <c r="D1137">
        <v>11</v>
      </c>
    </row>
    <row r="1138" spans="1:4" x14ac:dyDescent="0.3">
      <c r="A1138" t="s">
        <v>8219</v>
      </c>
      <c r="B1138">
        <v>130</v>
      </c>
      <c r="C1138" t="s">
        <v>8221</v>
      </c>
      <c r="D1138">
        <v>6</v>
      </c>
    </row>
    <row r="1139" spans="1:4" x14ac:dyDescent="0.3">
      <c r="A1139" t="s">
        <v>8219</v>
      </c>
      <c r="B1139">
        <v>74</v>
      </c>
      <c r="C1139" t="s">
        <v>8221</v>
      </c>
      <c r="D1139">
        <v>0</v>
      </c>
    </row>
    <row r="1140" spans="1:4" x14ac:dyDescent="0.3">
      <c r="A1140" t="s">
        <v>8219</v>
      </c>
      <c r="B1140">
        <v>274</v>
      </c>
      <c r="C1140" t="s">
        <v>8221</v>
      </c>
      <c r="D1140">
        <v>67</v>
      </c>
    </row>
    <row r="1141" spans="1:4" x14ac:dyDescent="0.3">
      <c r="A1141" t="s">
        <v>8219</v>
      </c>
      <c r="B1141">
        <v>22</v>
      </c>
      <c r="C1141" t="s">
        <v>8221</v>
      </c>
      <c r="D1141">
        <v>23</v>
      </c>
    </row>
    <row r="1142" spans="1:4" x14ac:dyDescent="0.3">
      <c r="A1142" t="s">
        <v>8219</v>
      </c>
      <c r="B1142">
        <v>31</v>
      </c>
      <c r="C1142" t="s">
        <v>8221</v>
      </c>
      <c r="D1142">
        <v>72</v>
      </c>
    </row>
    <row r="1143" spans="1:4" x14ac:dyDescent="0.3">
      <c r="A1143" t="s">
        <v>8219</v>
      </c>
      <c r="B1143">
        <v>63</v>
      </c>
      <c r="C1143" t="s">
        <v>8221</v>
      </c>
      <c r="D1143">
        <v>2</v>
      </c>
    </row>
    <row r="1144" spans="1:4" x14ac:dyDescent="0.3">
      <c r="A1144" t="s">
        <v>8219</v>
      </c>
      <c r="B1144">
        <v>20</v>
      </c>
      <c r="C1144" t="s">
        <v>8221</v>
      </c>
      <c r="D1144">
        <v>15</v>
      </c>
    </row>
    <row r="1145" spans="1:4" x14ac:dyDescent="0.3">
      <c r="A1145" t="s">
        <v>8219</v>
      </c>
      <c r="B1145">
        <v>25</v>
      </c>
      <c r="C1145" t="s">
        <v>8221</v>
      </c>
      <c r="D1145">
        <v>1</v>
      </c>
    </row>
    <row r="1146" spans="1:4" x14ac:dyDescent="0.3">
      <c r="A1146" t="s">
        <v>8219</v>
      </c>
      <c r="B1146">
        <v>61</v>
      </c>
      <c r="C1146" t="s">
        <v>8221</v>
      </c>
      <c r="D1146">
        <v>2</v>
      </c>
    </row>
    <row r="1147" spans="1:4" x14ac:dyDescent="0.3">
      <c r="A1147" t="s">
        <v>8219</v>
      </c>
      <c r="B1147">
        <v>52</v>
      </c>
      <c r="C1147" t="s">
        <v>8221</v>
      </c>
      <c r="D1147">
        <v>7</v>
      </c>
    </row>
    <row r="1148" spans="1:4" x14ac:dyDescent="0.3">
      <c r="A1148" t="s">
        <v>8219</v>
      </c>
      <c r="B1148">
        <v>86</v>
      </c>
      <c r="C1148" t="s">
        <v>8221</v>
      </c>
      <c r="D1148">
        <v>16</v>
      </c>
    </row>
    <row r="1149" spans="1:4" x14ac:dyDescent="0.3">
      <c r="A1149" t="s">
        <v>8219</v>
      </c>
      <c r="B1149">
        <v>42</v>
      </c>
      <c r="C1149" t="s">
        <v>8221</v>
      </c>
      <c r="D1149">
        <v>117</v>
      </c>
    </row>
    <row r="1150" spans="1:4" x14ac:dyDescent="0.3">
      <c r="A1150" t="s">
        <v>8219</v>
      </c>
      <c r="B1150">
        <v>52</v>
      </c>
      <c r="C1150" t="s">
        <v>8221</v>
      </c>
      <c r="D1150">
        <v>2</v>
      </c>
    </row>
    <row r="1151" spans="1:4" x14ac:dyDescent="0.3">
      <c r="A1151" t="s">
        <v>8219</v>
      </c>
      <c r="B1151">
        <v>120</v>
      </c>
      <c r="C1151" t="s">
        <v>8221</v>
      </c>
      <c r="D1151">
        <v>7</v>
      </c>
    </row>
    <row r="1152" spans="1:4" x14ac:dyDescent="0.3">
      <c r="A1152" t="s">
        <v>8219</v>
      </c>
      <c r="B1152">
        <v>22</v>
      </c>
      <c r="C1152" t="s">
        <v>8221</v>
      </c>
      <c r="D1152">
        <v>3</v>
      </c>
    </row>
    <row r="1153" spans="1:4" x14ac:dyDescent="0.3">
      <c r="A1153" t="s">
        <v>8219</v>
      </c>
      <c r="B1153">
        <v>64</v>
      </c>
      <c r="C1153" t="s">
        <v>8221</v>
      </c>
      <c r="D1153">
        <v>20</v>
      </c>
    </row>
    <row r="1154" spans="1:4" x14ac:dyDescent="0.3">
      <c r="A1154" t="s">
        <v>8219</v>
      </c>
      <c r="B1154">
        <v>23</v>
      </c>
      <c r="C1154" t="s">
        <v>8221</v>
      </c>
      <c r="D1154">
        <v>50</v>
      </c>
    </row>
    <row r="1155" spans="1:4" x14ac:dyDescent="0.3">
      <c r="A1155" t="s">
        <v>8219</v>
      </c>
      <c r="B1155">
        <v>238</v>
      </c>
      <c r="C1155" t="s">
        <v>8221</v>
      </c>
      <c r="D1155">
        <v>2</v>
      </c>
    </row>
    <row r="1156" spans="1:4" x14ac:dyDescent="0.3">
      <c r="A1156" t="s">
        <v>8219</v>
      </c>
      <c r="B1156">
        <v>33</v>
      </c>
      <c r="C1156" t="s">
        <v>8221</v>
      </c>
      <c r="D1156">
        <v>3</v>
      </c>
    </row>
    <row r="1157" spans="1:4" x14ac:dyDescent="0.3">
      <c r="A1157" t="s">
        <v>8219</v>
      </c>
      <c r="B1157">
        <v>32</v>
      </c>
      <c r="C1157" t="s">
        <v>8221</v>
      </c>
      <c r="D1157">
        <v>27</v>
      </c>
    </row>
    <row r="1158" spans="1:4" x14ac:dyDescent="0.3">
      <c r="A1158" t="s">
        <v>8219</v>
      </c>
      <c r="B1158">
        <v>24</v>
      </c>
      <c r="C1158" t="s">
        <v>8221</v>
      </c>
      <c r="D1158">
        <v>7</v>
      </c>
    </row>
    <row r="1159" spans="1:4" x14ac:dyDescent="0.3">
      <c r="A1159" t="s">
        <v>8219</v>
      </c>
      <c r="B1159">
        <v>29</v>
      </c>
      <c r="C1159" t="s">
        <v>8221</v>
      </c>
      <c r="D1159">
        <v>5</v>
      </c>
    </row>
    <row r="1160" spans="1:4" x14ac:dyDescent="0.3">
      <c r="A1160" t="s">
        <v>8219</v>
      </c>
      <c r="B1160">
        <v>50</v>
      </c>
      <c r="C1160" t="s">
        <v>8221</v>
      </c>
      <c r="D1160">
        <v>0</v>
      </c>
    </row>
    <row r="1161" spans="1:4" x14ac:dyDescent="0.3">
      <c r="A1161" t="s">
        <v>8219</v>
      </c>
      <c r="B1161">
        <v>108</v>
      </c>
      <c r="C1161" t="s">
        <v>8221</v>
      </c>
      <c r="D1161">
        <v>3</v>
      </c>
    </row>
    <row r="1162" spans="1:4" x14ac:dyDescent="0.3">
      <c r="A1162" t="s">
        <v>8219</v>
      </c>
      <c r="B1162">
        <v>139</v>
      </c>
      <c r="C1162" t="s">
        <v>8221</v>
      </c>
      <c r="D1162">
        <v>6</v>
      </c>
    </row>
    <row r="1163" spans="1:4" x14ac:dyDescent="0.3">
      <c r="A1163" t="s">
        <v>8219</v>
      </c>
      <c r="B1163">
        <v>7</v>
      </c>
      <c r="C1163" t="s">
        <v>8221</v>
      </c>
      <c r="D1163">
        <v>9</v>
      </c>
    </row>
    <row r="1164" spans="1:4" x14ac:dyDescent="0.3">
      <c r="A1164" t="s">
        <v>8219</v>
      </c>
      <c r="B1164">
        <v>149</v>
      </c>
      <c r="C1164" t="s">
        <v>8221</v>
      </c>
      <c r="D1164">
        <v>3</v>
      </c>
    </row>
    <row r="1165" spans="1:4" x14ac:dyDescent="0.3">
      <c r="A1165" t="s">
        <v>8219</v>
      </c>
      <c r="B1165">
        <v>31</v>
      </c>
      <c r="C1165" t="s">
        <v>8221</v>
      </c>
      <c r="D1165">
        <v>2</v>
      </c>
    </row>
    <row r="1166" spans="1:4" x14ac:dyDescent="0.3">
      <c r="A1166" t="s">
        <v>8219</v>
      </c>
      <c r="B1166">
        <v>26</v>
      </c>
      <c r="C1166" t="s">
        <v>8221</v>
      </c>
      <c r="D1166">
        <v>3</v>
      </c>
    </row>
    <row r="1167" spans="1:4" x14ac:dyDescent="0.3">
      <c r="A1167" t="s">
        <v>8219</v>
      </c>
      <c r="B1167">
        <v>172</v>
      </c>
      <c r="C1167" t="s">
        <v>8221</v>
      </c>
      <c r="D1167">
        <v>45</v>
      </c>
    </row>
    <row r="1168" spans="1:4" x14ac:dyDescent="0.3">
      <c r="A1168" t="s">
        <v>8219</v>
      </c>
      <c r="B1168">
        <v>78</v>
      </c>
      <c r="C1168" t="s">
        <v>8221</v>
      </c>
      <c r="D1168">
        <v>9</v>
      </c>
    </row>
    <row r="1169" spans="1:4" x14ac:dyDescent="0.3">
      <c r="A1169" t="s">
        <v>8219</v>
      </c>
      <c r="B1169">
        <v>120</v>
      </c>
      <c r="C1169" t="s">
        <v>8221</v>
      </c>
      <c r="D1169">
        <v>9</v>
      </c>
    </row>
    <row r="1170" spans="1:4" x14ac:dyDescent="0.3">
      <c r="A1170" t="s">
        <v>8219</v>
      </c>
      <c r="B1170">
        <v>227</v>
      </c>
      <c r="C1170" t="s">
        <v>8221</v>
      </c>
      <c r="D1170">
        <v>21</v>
      </c>
    </row>
    <row r="1171" spans="1:4" x14ac:dyDescent="0.3">
      <c r="A1171" t="s">
        <v>8219</v>
      </c>
      <c r="B1171">
        <v>42</v>
      </c>
      <c r="C1171" t="s">
        <v>8221</v>
      </c>
      <c r="D1171">
        <v>17</v>
      </c>
    </row>
    <row r="1172" spans="1:4" x14ac:dyDescent="0.3">
      <c r="A1172" t="s">
        <v>8219</v>
      </c>
      <c r="B1172">
        <v>64</v>
      </c>
      <c r="C1172" t="s">
        <v>8221</v>
      </c>
      <c r="D1172">
        <v>1</v>
      </c>
    </row>
    <row r="1173" spans="1:4" x14ac:dyDescent="0.3">
      <c r="A1173" t="s">
        <v>8219</v>
      </c>
      <c r="B1173">
        <v>121</v>
      </c>
      <c r="C1173" t="s">
        <v>8221</v>
      </c>
      <c r="D1173">
        <v>1</v>
      </c>
    </row>
    <row r="1174" spans="1:4" x14ac:dyDescent="0.3">
      <c r="A1174" t="s">
        <v>8219</v>
      </c>
      <c r="B1174">
        <v>87</v>
      </c>
      <c r="C1174" t="s">
        <v>8221</v>
      </c>
      <c r="D1174">
        <v>14</v>
      </c>
    </row>
    <row r="1175" spans="1:4" x14ac:dyDescent="0.3">
      <c r="A1175" t="s">
        <v>8219</v>
      </c>
      <c r="B1175">
        <v>65</v>
      </c>
      <c r="C1175" t="s">
        <v>8221</v>
      </c>
      <c r="D1175">
        <v>42</v>
      </c>
    </row>
    <row r="1176" spans="1:4" x14ac:dyDescent="0.3">
      <c r="A1176" t="s">
        <v>8219</v>
      </c>
      <c r="B1176">
        <v>49</v>
      </c>
      <c r="C1176" t="s">
        <v>8221</v>
      </c>
      <c r="D1176">
        <v>27</v>
      </c>
    </row>
    <row r="1177" spans="1:4" x14ac:dyDescent="0.3">
      <c r="A1177" t="s">
        <v>8219</v>
      </c>
      <c r="B1177">
        <v>19</v>
      </c>
      <c r="C1177" t="s">
        <v>8221</v>
      </c>
      <c r="D1177">
        <v>5</v>
      </c>
    </row>
    <row r="1178" spans="1:4" x14ac:dyDescent="0.3">
      <c r="A1178" t="s">
        <v>8219</v>
      </c>
      <c r="B1178">
        <v>81</v>
      </c>
      <c r="C1178" t="s">
        <v>8221</v>
      </c>
      <c r="D1178">
        <v>13</v>
      </c>
    </row>
    <row r="1179" spans="1:4" x14ac:dyDescent="0.3">
      <c r="A1179" t="s">
        <v>8219</v>
      </c>
      <c r="B1179">
        <v>264</v>
      </c>
      <c r="C1179" t="s">
        <v>8221</v>
      </c>
      <c r="D1179">
        <v>12</v>
      </c>
    </row>
    <row r="1180" spans="1:4" x14ac:dyDescent="0.3">
      <c r="A1180" t="s">
        <v>8219</v>
      </c>
      <c r="B1180">
        <v>25</v>
      </c>
      <c r="C1180" t="s">
        <v>8221</v>
      </c>
      <c r="D1180">
        <v>90</v>
      </c>
    </row>
    <row r="1181" spans="1:4" x14ac:dyDescent="0.3">
      <c r="A1181" t="s">
        <v>8219</v>
      </c>
      <c r="B1181">
        <v>5</v>
      </c>
      <c r="C1181" t="s">
        <v>8221</v>
      </c>
      <c r="D1181">
        <v>2</v>
      </c>
    </row>
    <row r="1182" spans="1:4" x14ac:dyDescent="0.3">
      <c r="A1182" t="s">
        <v>8219</v>
      </c>
      <c r="B1182">
        <v>144</v>
      </c>
      <c r="C1182" t="s">
        <v>8221</v>
      </c>
      <c r="D1182">
        <v>5</v>
      </c>
    </row>
    <row r="1183" spans="1:4" x14ac:dyDescent="0.3">
      <c r="A1183" t="s">
        <v>8219</v>
      </c>
      <c r="B1183">
        <v>92</v>
      </c>
      <c r="C1183" t="s">
        <v>8221</v>
      </c>
      <c r="D1183">
        <v>31</v>
      </c>
    </row>
    <row r="1184" spans="1:4" x14ac:dyDescent="0.3">
      <c r="A1184" t="s">
        <v>8219</v>
      </c>
      <c r="B1184">
        <v>147</v>
      </c>
      <c r="C1184" t="s">
        <v>8221</v>
      </c>
      <c r="D1184">
        <v>4</v>
      </c>
    </row>
    <row r="1185" spans="1:4" x14ac:dyDescent="0.3">
      <c r="A1185" t="s">
        <v>8219</v>
      </c>
      <c r="B1185">
        <v>90</v>
      </c>
      <c r="C1185" t="s">
        <v>8221</v>
      </c>
      <c r="D1185">
        <v>29</v>
      </c>
    </row>
    <row r="1186" spans="1:4" x14ac:dyDescent="0.3">
      <c r="A1186" t="s">
        <v>8219</v>
      </c>
      <c r="B1186">
        <v>87</v>
      </c>
      <c r="C1186" t="s">
        <v>8221</v>
      </c>
      <c r="D1186">
        <v>2</v>
      </c>
    </row>
    <row r="1187" spans="1:4" x14ac:dyDescent="0.3">
      <c r="A1187" t="s">
        <v>8219</v>
      </c>
      <c r="B1187">
        <v>406</v>
      </c>
      <c r="C1187" t="s">
        <v>8221</v>
      </c>
      <c r="D1187">
        <v>114</v>
      </c>
    </row>
    <row r="1188" spans="1:4" x14ac:dyDescent="0.3">
      <c r="A1188" t="s">
        <v>8219</v>
      </c>
      <c r="B1188">
        <v>20</v>
      </c>
      <c r="C1188" t="s">
        <v>8221</v>
      </c>
      <c r="D1188">
        <v>1</v>
      </c>
    </row>
    <row r="1189" spans="1:4" x14ac:dyDescent="0.3">
      <c r="A1189" t="s">
        <v>8219</v>
      </c>
      <c r="B1189">
        <v>70</v>
      </c>
      <c r="C1189" t="s">
        <v>8221</v>
      </c>
      <c r="D1189">
        <v>76</v>
      </c>
    </row>
    <row r="1190" spans="1:4" x14ac:dyDescent="0.3">
      <c r="A1190" t="s">
        <v>8219</v>
      </c>
      <c r="B1190">
        <v>16</v>
      </c>
      <c r="C1190" t="s">
        <v>8221</v>
      </c>
      <c r="D1190">
        <v>9</v>
      </c>
    </row>
    <row r="1191" spans="1:4" x14ac:dyDescent="0.3">
      <c r="A1191" t="s">
        <v>8219</v>
      </c>
      <c r="B1191">
        <v>52</v>
      </c>
      <c r="C1191" t="s">
        <v>8221</v>
      </c>
      <c r="D1191">
        <v>37</v>
      </c>
    </row>
    <row r="1192" spans="1:4" x14ac:dyDescent="0.3">
      <c r="A1192" t="s">
        <v>8219</v>
      </c>
      <c r="B1192">
        <v>66</v>
      </c>
      <c r="C1192" t="s">
        <v>8221</v>
      </c>
      <c r="D1192">
        <v>0</v>
      </c>
    </row>
    <row r="1193" spans="1:4" x14ac:dyDescent="0.3">
      <c r="A1193" t="s">
        <v>8219</v>
      </c>
      <c r="B1193">
        <v>109</v>
      </c>
      <c r="C1193" t="s">
        <v>8221</v>
      </c>
      <c r="D1193">
        <v>1</v>
      </c>
    </row>
    <row r="1194" spans="1:4" x14ac:dyDescent="0.3">
      <c r="A1194" t="s">
        <v>8219</v>
      </c>
      <c r="B1194">
        <v>168</v>
      </c>
      <c r="C1194" t="s">
        <v>8221</v>
      </c>
      <c r="D1194">
        <v>10</v>
      </c>
    </row>
    <row r="1195" spans="1:4" x14ac:dyDescent="0.3">
      <c r="A1195" t="s">
        <v>8219</v>
      </c>
      <c r="B1195">
        <v>31</v>
      </c>
      <c r="C1195" t="s">
        <v>8221</v>
      </c>
      <c r="D1195">
        <v>1</v>
      </c>
    </row>
    <row r="1196" spans="1:4" x14ac:dyDescent="0.3">
      <c r="A1196" t="s">
        <v>8219</v>
      </c>
      <c r="B1196">
        <v>133</v>
      </c>
      <c r="C1196" t="s">
        <v>8221</v>
      </c>
      <c r="D1196">
        <v>2</v>
      </c>
    </row>
    <row r="1197" spans="1:4" x14ac:dyDescent="0.3">
      <c r="A1197" t="s">
        <v>8219</v>
      </c>
      <c r="B1197">
        <v>151</v>
      </c>
      <c r="C1197" t="s">
        <v>8221</v>
      </c>
      <c r="D1197">
        <v>1</v>
      </c>
    </row>
    <row r="1198" spans="1:4" x14ac:dyDescent="0.3">
      <c r="A1198" t="s">
        <v>8219</v>
      </c>
      <c r="B1198">
        <v>5</v>
      </c>
      <c r="C1198" t="s">
        <v>8221</v>
      </c>
      <c r="D1198">
        <v>10</v>
      </c>
    </row>
    <row r="1199" spans="1:4" x14ac:dyDescent="0.3">
      <c r="A1199" t="s">
        <v>8219</v>
      </c>
      <c r="B1199">
        <v>73</v>
      </c>
      <c r="C1199" t="s">
        <v>8221</v>
      </c>
      <c r="D1199">
        <v>9</v>
      </c>
    </row>
    <row r="1200" spans="1:4" x14ac:dyDescent="0.3">
      <c r="A1200" t="s">
        <v>8219</v>
      </c>
      <c r="B1200">
        <v>148</v>
      </c>
      <c r="C1200" t="s">
        <v>8221</v>
      </c>
      <c r="D1200">
        <v>19</v>
      </c>
    </row>
    <row r="1201" spans="1:4" x14ac:dyDescent="0.3">
      <c r="A1201" t="s">
        <v>8219</v>
      </c>
      <c r="B1201">
        <v>93</v>
      </c>
      <c r="C1201" t="s">
        <v>8221</v>
      </c>
      <c r="D1201">
        <v>0</v>
      </c>
    </row>
    <row r="1202" spans="1:4" x14ac:dyDescent="0.3">
      <c r="A1202" t="s">
        <v>8219</v>
      </c>
      <c r="B1202">
        <v>63</v>
      </c>
      <c r="C1202" t="s">
        <v>8221</v>
      </c>
      <c r="D1202">
        <v>4</v>
      </c>
    </row>
    <row r="1203" spans="1:4" x14ac:dyDescent="0.3">
      <c r="A1203" t="s">
        <v>8219</v>
      </c>
      <c r="B1203">
        <v>134</v>
      </c>
      <c r="C1203" t="s">
        <v>8221</v>
      </c>
      <c r="D1203">
        <v>8</v>
      </c>
    </row>
    <row r="1204" spans="1:4" x14ac:dyDescent="0.3">
      <c r="A1204" t="s">
        <v>8219</v>
      </c>
      <c r="B1204">
        <v>14</v>
      </c>
      <c r="C1204" t="s">
        <v>8221</v>
      </c>
      <c r="D1204">
        <v>24</v>
      </c>
    </row>
    <row r="1205" spans="1:4" x14ac:dyDescent="0.3">
      <c r="A1205" t="s">
        <v>8219</v>
      </c>
      <c r="B1205">
        <v>78</v>
      </c>
      <c r="C1205" t="s">
        <v>8221</v>
      </c>
      <c r="D1205">
        <v>0</v>
      </c>
    </row>
    <row r="1206" spans="1:4" x14ac:dyDescent="0.3">
      <c r="A1206" t="s">
        <v>8219</v>
      </c>
      <c r="B1206">
        <v>112</v>
      </c>
      <c r="C1206" t="s">
        <v>8221</v>
      </c>
      <c r="D1206">
        <v>39</v>
      </c>
    </row>
    <row r="1207" spans="1:4" x14ac:dyDescent="0.3">
      <c r="A1207" t="s">
        <v>8219</v>
      </c>
      <c r="B1207">
        <v>34</v>
      </c>
      <c r="C1207" t="s">
        <v>8221</v>
      </c>
      <c r="D1207">
        <v>6</v>
      </c>
    </row>
    <row r="1208" spans="1:4" x14ac:dyDescent="0.3">
      <c r="A1208" t="s">
        <v>8219</v>
      </c>
      <c r="B1208">
        <v>19</v>
      </c>
      <c r="C1208" t="s">
        <v>8221</v>
      </c>
      <c r="D1208">
        <v>4</v>
      </c>
    </row>
    <row r="1209" spans="1:4" x14ac:dyDescent="0.3">
      <c r="A1209" t="s">
        <v>8219</v>
      </c>
      <c r="B1209">
        <v>13</v>
      </c>
      <c r="C1209" t="s">
        <v>8221</v>
      </c>
      <c r="D1209">
        <v>3</v>
      </c>
    </row>
    <row r="1210" spans="1:4" x14ac:dyDescent="0.3">
      <c r="A1210" t="s">
        <v>8219</v>
      </c>
      <c r="B1210">
        <v>104</v>
      </c>
      <c r="C1210" t="s">
        <v>8221</v>
      </c>
      <c r="D1210">
        <v>53</v>
      </c>
    </row>
    <row r="1211" spans="1:4" x14ac:dyDescent="0.3">
      <c r="A1211" t="s">
        <v>8219</v>
      </c>
      <c r="B1211">
        <v>52</v>
      </c>
      <c r="C1211" t="s">
        <v>8221</v>
      </c>
      <c r="D1211">
        <v>1</v>
      </c>
    </row>
    <row r="1212" spans="1:4" x14ac:dyDescent="0.3">
      <c r="A1212" t="s">
        <v>8219</v>
      </c>
      <c r="B1212">
        <v>17</v>
      </c>
      <c r="C1212" t="s">
        <v>8221</v>
      </c>
      <c r="D1212">
        <v>2</v>
      </c>
    </row>
    <row r="1213" spans="1:4" x14ac:dyDescent="0.3">
      <c r="A1213" t="s">
        <v>8219</v>
      </c>
      <c r="B1213">
        <v>82</v>
      </c>
      <c r="C1213" t="s">
        <v>8221</v>
      </c>
      <c r="D1213">
        <v>25</v>
      </c>
    </row>
    <row r="1214" spans="1:4" x14ac:dyDescent="0.3">
      <c r="A1214" t="s">
        <v>8219</v>
      </c>
      <c r="B1214">
        <v>73</v>
      </c>
      <c r="C1214" t="s">
        <v>8221</v>
      </c>
      <c r="D1214">
        <v>6</v>
      </c>
    </row>
    <row r="1215" spans="1:4" x14ac:dyDescent="0.3">
      <c r="A1215" t="s">
        <v>8219</v>
      </c>
      <c r="B1215">
        <v>158</v>
      </c>
      <c r="C1215" t="s">
        <v>8221</v>
      </c>
      <c r="D1215">
        <v>0</v>
      </c>
    </row>
    <row r="1216" spans="1:4" x14ac:dyDescent="0.3">
      <c r="A1216" t="s">
        <v>8219</v>
      </c>
      <c r="B1216">
        <v>65</v>
      </c>
      <c r="C1216" t="s">
        <v>8221</v>
      </c>
      <c r="D1216">
        <v>12</v>
      </c>
    </row>
    <row r="1217" spans="1:4" x14ac:dyDescent="0.3">
      <c r="A1217" t="s">
        <v>8219</v>
      </c>
      <c r="B1217">
        <v>184</v>
      </c>
      <c r="C1217" t="s">
        <v>8221</v>
      </c>
      <c r="D1217">
        <v>0</v>
      </c>
    </row>
    <row r="1218" spans="1:4" x14ac:dyDescent="0.3">
      <c r="A1218" t="s">
        <v>8219</v>
      </c>
      <c r="B1218">
        <v>34</v>
      </c>
      <c r="C1218" t="s">
        <v>8221</v>
      </c>
      <c r="D1218">
        <v>36</v>
      </c>
    </row>
    <row r="1219" spans="1:4" x14ac:dyDescent="0.3">
      <c r="A1219" t="s">
        <v>8219</v>
      </c>
      <c r="B1219">
        <v>240</v>
      </c>
      <c r="C1219" t="s">
        <v>8221</v>
      </c>
      <c r="D1219">
        <v>0</v>
      </c>
    </row>
    <row r="1220" spans="1:4" x14ac:dyDescent="0.3">
      <c r="A1220" t="s">
        <v>8219</v>
      </c>
      <c r="B1220">
        <v>113</v>
      </c>
      <c r="C1220" t="s">
        <v>8221</v>
      </c>
      <c r="D1220">
        <v>2</v>
      </c>
    </row>
    <row r="1221" spans="1:4" x14ac:dyDescent="0.3">
      <c r="A1221" t="s">
        <v>8219</v>
      </c>
      <c r="B1221">
        <v>66</v>
      </c>
      <c r="C1221" t="s">
        <v>8221</v>
      </c>
      <c r="D1221">
        <v>1</v>
      </c>
    </row>
    <row r="1222" spans="1:4" x14ac:dyDescent="0.3">
      <c r="A1222" t="s">
        <v>8219</v>
      </c>
      <c r="B1222">
        <v>5</v>
      </c>
      <c r="C1222" t="s">
        <v>8221</v>
      </c>
      <c r="D1222">
        <v>59</v>
      </c>
    </row>
    <row r="1223" spans="1:4" x14ac:dyDescent="0.3">
      <c r="A1223" t="s">
        <v>8219</v>
      </c>
      <c r="B1223">
        <v>17</v>
      </c>
      <c r="C1223" t="s">
        <v>8221</v>
      </c>
      <c r="D1223">
        <v>1</v>
      </c>
    </row>
    <row r="1224" spans="1:4" x14ac:dyDescent="0.3">
      <c r="A1224" t="s">
        <v>8219</v>
      </c>
      <c r="B1224">
        <v>3</v>
      </c>
      <c r="C1224" t="s">
        <v>8221</v>
      </c>
      <c r="D1224">
        <v>31</v>
      </c>
    </row>
    <row r="1225" spans="1:4" x14ac:dyDescent="0.3">
      <c r="A1225" t="s">
        <v>8219</v>
      </c>
      <c r="B1225">
        <v>2</v>
      </c>
      <c r="C1225" t="s">
        <v>8221</v>
      </c>
      <c r="D1225">
        <v>18</v>
      </c>
    </row>
    <row r="1226" spans="1:4" x14ac:dyDescent="0.3">
      <c r="A1226" t="s">
        <v>8219</v>
      </c>
      <c r="B1226">
        <v>6</v>
      </c>
      <c r="C1226" t="s">
        <v>8221</v>
      </c>
      <c r="D1226">
        <v>10</v>
      </c>
    </row>
    <row r="1227" spans="1:4" x14ac:dyDescent="0.3">
      <c r="A1227" t="s">
        <v>8219</v>
      </c>
      <c r="B1227">
        <v>0</v>
      </c>
      <c r="C1227" t="s">
        <v>8221</v>
      </c>
      <c r="D1227">
        <v>0</v>
      </c>
    </row>
    <row r="1228" spans="1:4" x14ac:dyDescent="0.3">
      <c r="A1228" t="s">
        <v>8219</v>
      </c>
      <c r="B1228">
        <v>1</v>
      </c>
      <c r="C1228" t="s">
        <v>8221</v>
      </c>
      <c r="D1228">
        <v>14</v>
      </c>
    </row>
    <row r="1229" spans="1:4" x14ac:dyDescent="0.3">
      <c r="A1229" t="s">
        <v>8219</v>
      </c>
      <c r="B1229">
        <v>3</v>
      </c>
      <c r="C1229" t="s">
        <v>8221</v>
      </c>
      <c r="D1229">
        <v>2</v>
      </c>
    </row>
    <row r="1230" spans="1:4" x14ac:dyDescent="0.3">
      <c r="A1230" t="s">
        <v>8219</v>
      </c>
      <c r="B1230">
        <v>13</v>
      </c>
      <c r="C1230" t="s">
        <v>8221</v>
      </c>
      <c r="D1230">
        <v>1</v>
      </c>
    </row>
    <row r="1231" spans="1:4" x14ac:dyDescent="0.3">
      <c r="A1231" t="s">
        <v>8219</v>
      </c>
      <c r="B1231">
        <v>1</v>
      </c>
      <c r="C1231" t="s">
        <v>8221</v>
      </c>
      <c r="D1231">
        <v>3</v>
      </c>
    </row>
    <row r="1232" spans="1:4" x14ac:dyDescent="0.3">
      <c r="A1232" t="s">
        <v>8219</v>
      </c>
      <c r="B1232">
        <v>1</v>
      </c>
      <c r="C1232" t="s">
        <v>8221</v>
      </c>
      <c r="D1232">
        <v>0</v>
      </c>
    </row>
    <row r="1233" spans="1:4" x14ac:dyDescent="0.3">
      <c r="A1233" t="s">
        <v>8219</v>
      </c>
      <c r="B1233">
        <v>9</v>
      </c>
      <c r="C1233" t="s">
        <v>8221</v>
      </c>
      <c r="D1233">
        <v>2</v>
      </c>
    </row>
    <row r="1234" spans="1:4" x14ac:dyDescent="0.3">
      <c r="A1234" t="s">
        <v>8219</v>
      </c>
      <c r="B1234">
        <v>0</v>
      </c>
      <c r="C1234" t="s">
        <v>8221</v>
      </c>
      <c r="D1234">
        <v>0</v>
      </c>
    </row>
    <row r="1235" spans="1:4" x14ac:dyDescent="0.3">
      <c r="A1235" t="s">
        <v>8219</v>
      </c>
      <c r="B1235">
        <v>2</v>
      </c>
      <c r="C1235" t="s">
        <v>8221</v>
      </c>
      <c r="D1235">
        <v>12</v>
      </c>
    </row>
    <row r="1236" spans="1:4" x14ac:dyDescent="0.3">
      <c r="A1236" t="s">
        <v>8219</v>
      </c>
      <c r="B1236">
        <v>1</v>
      </c>
      <c r="C1236" t="s">
        <v>8221</v>
      </c>
      <c r="D1236">
        <v>1</v>
      </c>
    </row>
    <row r="1237" spans="1:4" x14ac:dyDescent="0.3">
      <c r="A1237" t="s">
        <v>8219</v>
      </c>
      <c r="B1237">
        <v>10</v>
      </c>
      <c r="C1237" t="s">
        <v>8221</v>
      </c>
      <c r="D1237">
        <v>8</v>
      </c>
    </row>
    <row r="1238" spans="1:4" x14ac:dyDescent="0.3">
      <c r="A1238" t="s">
        <v>8219</v>
      </c>
      <c r="B1238">
        <v>3</v>
      </c>
      <c r="C1238" t="s">
        <v>8221</v>
      </c>
      <c r="D1238">
        <v>2</v>
      </c>
    </row>
    <row r="1239" spans="1:4" x14ac:dyDescent="0.3">
      <c r="A1239" t="s">
        <v>8219</v>
      </c>
      <c r="B1239">
        <v>2</v>
      </c>
      <c r="C1239" t="s">
        <v>8221</v>
      </c>
      <c r="D1239">
        <v>31</v>
      </c>
    </row>
    <row r="1240" spans="1:4" x14ac:dyDescent="0.3">
      <c r="A1240" t="s">
        <v>8219</v>
      </c>
      <c r="B1240">
        <v>2</v>
      </c>
      <c r="C1240" t="s">
        <v>8221</v>
      </c>
      <c r="D1240">
        <v>5</v>
      </c>
    </row>
    <row r="1241" spans="1:4" x14ac:dyDescent="0.3">
      <c r="A1241" t="s">
        <v>8219</v>
      </c>
      <c r="B1241">
        <v>1</v>
      </c>
      <c r="C1241" t="s">
        <v>8221</v>
      </c>
      <c r="D1241">
        <v>1</v>
      </c>
    </row>
    <row r="1242" spans="1:4" x14ac:dyDescent="0.3">
      <c r="A1242" t="s">
        <v>8219</v>
      </c>
      <c r="B1242">
        <v>14</v>
      </c>
      <c r="C1242" t="s">
        <v>8221</v>
      </c>
      <c r="D1242">
        <v>12</v>
      </c>
    </row>
    <row r="1243" spans="1:4" x14ac:dyDescent="0.3">
      <c r="A1243" t="s">
        <v>8219</v>
      </c>
      <c r="B1243">
        <v>0</v>
      </c>
      <c r="C1243" t="s">
        <v>8221</v>
      </c>
      <c r="D1243">
        <v>4</v>
      </c>
    </row>
    <row r="1244" spans="1:4" x14ac:dyDescent="0.3">
      <c r="A1244" t="s">
        <v>8219</v>
      </c>
      <c r="B1244">
        <v>0</v>
      </c>
      <c r="C1244" t="s">
        <v>8221</v>
      </c>
      <c r="D1244">
        <v>0</v>
      </c>
    </row>
    <row r="1245" spans="1:4" x14ac:dyDescent="0.3">
      <c r="A1245" t="s">
        <v>8219</v>
      </c>
      <c r="B1245">
        <v>4</v>
      </c>
      <c r="C1245" t="s">
        <v>8221</v>
      </c>
      <c r="D1245">
        <v>7</v>
      </c>
    </row>
    <row r="1246" spans="1:4" x14ac:dyDescent="0.3">
      <c r="A1246" t="s">
        <v>8219</v>
      </c>
      <c r="B1246">
        <v>3</v>
      </c>
      <c r="C1246" t="s">
        <v>8221</v>
      </c>
      <c r="D1246">
        <v>2</v>
      </c>
    </row>
    <row r="1247" spans="1:4" x14ac:dyDescent="0.3">
      <c r="A1247" t="s">
        <v>8219</v>
      </c>
      <c r="B1247">
        <v>0</v>
      </c>
      <c r="C1247" t="s">
        <v>8221</v>
      </c>
      <c r="D1247">
        <v>1</v>
      </c>
    </row>
    <row r="1248" spans="1:4" x14ac:dyDescent="0.3">
      <c r="A1248" t="s">
        <v>8219</v>
      </c>
      <c r="B1248">
        <v>5</v>
      </c>
      <c r="C1248" t="s">
        <v>8221</v>
      </c>
      <c r="D1248">
        <v>4</v>
      </c>
    </row>
    <row r="1249" spans="1:4" x14ac:dyDescent="0.3">
      <c r="A1249" t="s">
        <v>8219</v>
      </c>
      <c r="B1249">
        <v>47</v>
      </c>
      <c r="C1249" t="s">
        <v>8221</v>
      </c>
      <c r="D1249">
        <v>6</v>
      </c>
    </row>
    <row r="1250" spans="1:4" x14ac:dyDescent="0.3">
      <c r="A1250" t="s">
        <v>8219</v>
      </c>
      <c r="B1250">
        <v>0</v>
      </c>
      <c r="C1250" t="s">
        <v>8221</v>
      </c>
      <c r="D1250">
        <v>8</v>
      </c>
    </row>
    <row r="1251" spans="1:4" x14ac:dyDescent="0.3">
      <c r="A1251" t="s">
        <v>8219</v>
      </c>
      <c r="B1251">
        <v>10</v>
      </c>
      <c r="C1251" t="s">
        <v>8221</v>
      </c>
      <c r="D1251">
        <v>14</v>
      </c>
    </row>
    <row r="1252" spans="1:4" x14ac:dyDescent="0.3">
      <c r="A1252" t="s">
        <v>8219</v>
      </c>
      <c r="B1252">
        <v>11</v>
      </c>
      <c r="C1252" t="s">
        <v>8221</v>
      </c>
      <c r="D1252">
        <v>0</v>
      </c>
    </row>
    <row r="1253" spans="1:4" x14ac:dyDescent="0.3">
      <c r="A1253" t="s">
        <v>8219</v>
      </c>
      <c r="B1253">
        <v>2</v>
      </c>
      <c r="C1253" t="s">
        <v>8221</v>
      </c>
      <c r="D1253">
        <v>4</v>
      </c>
    </row>
    <row r="1254" spans="1:4" x14ac:dyDescent="0.3">
      <c r="A1254" t="s">
        <v>8219</v>
      </c>
      <c r="B1254">
        <v>2</v>
      </c>
      <c r="C1254" t="s">
        <v>8221</v>
      </c>
      <c r="D1254">
        <v>0</v>
      </c>
    </row>
    <row r="1255" spans="1:4" x14ac:dyDescent="0.3">
      <c r="A1255" t="s">
        <v>8219</v>
      </c>
      <c r="B1255">
        <v>22</v>
      </c>
      <c r="C1255" t="s">
        <v>8221</v>
      </c>
      <c r="D1255">
        <v>0</v>
      </c>
    </row>
    <row r="1256" spans="1:4" x14ac:dyDescent="0.3">
      <c r="A1256" t="s">
        <v>8219</v>
      </c>
      <c r="B1256">
        <v>8</v>
      </c>
      <c r="C1256" t="s">
        <v>8221</v>
      </c>
      <c r="D1256">
        <v>1</v>
      </c>
    </row>
    <row r="1257" spans="1:4" x14ac:dyDescent="0.3">
      <c r="A1257" t="s">
        <v>8219</v>
      </c>
      <c r="B1257">
        <v>6</v>
      </c>
      <c r="C1257" t="s">
        <v>8221</v>
      </c>
      <c r="D1257">
        <v>1</v>
      </c>
    </row>
    <row r="1258" spans="1:4" x14ac:dyDescent="0.3">
      <c r="A1258" t="s">
        <v>8219</v>
      </c>
      <c r="B1258">
        <v>1</v>
      </c>
      <c r="C1258" t="s">
        <v>8221</v>
      </c>
      <c r="D1258">
        <v>1</v>
      </c>
    </row>
    <row r="1259" spans="1:4" x14ac:dyDescent="0.3">
      <c r="A1259" t="s">
        <v>8219</v>
      </c>
      <c r="B1259">
        <v>3</v>
      </c>
      <c r="C1259" t="s">
        <v>8221</v>
      </c>
      <c r="D1259">
        <v>1</v>
      </c>
    </row>
    <row r="1260" spans="1:4" x14ac:dyDescent="0.3">
      <c r="A1260" t="s">
        <v>8219</v>
      </c>
      <c r="B1260">
        <v>0</v>
      </c>
      <c r="C1260" t="s">
        <v>8221</v>
      </c>
      <c r="D1260">
        <v>4</v>
      </c>
    </row>
    <row r="1261" spans="1:4" x14ac:dyDescent="0.3">
      <c r="A1261" t="s">
        <v>8219</v>
      </c>
      <c r="B1261">
        <v>0</v>
      </c>
      <c r="C1261" t="s">
        <v>8221</v>
      </c>
      <c r="D1261">
        <v>0</v>
      </c>
    </row>
    <row r="1262" spans="1:4" x14ac:dyDescent="0.3">
      <c r="A1262" t="s">
        <v>8219</v>
      </c>
      <c r="B1262">
        <v>0</v>
      </c>
      <c r="C1262" t="s">
        <v>8221</v>
      </c>
      <c r="D1262">
        <v>0</v>
      </c>
    </row>
    <row r="1263" spans="1:4" x14ac:dyDescent="0.3">
      <c r="A1263" t="s">
        <v>8219</v>
      </c>
      <c r="B1263">
        <v>0</v>
      </c>
      <c r="C1263" t="s">
        <v>8221</v>
      </c>
      <c r="D1263">
        <v>2</v>
      </c>
    </row>
    <row r="1264" spans="1:4" x14ac:dyDescent="0.3">
      <c r="A1264" t="s">
        <v>8219</v>
      </c>
      <c r="B1264">
        <v>0</v>
      </c>
      <c r="C1264" t="s">
        <v>8221</v>
      </c>
      <c r="D1264">
        <v>24</v>
      </c>
    </row>
    <row r="1265" spans="1:4" x14ac:dyDescent="0.3">
      <c r="A1265" t="s">
        <v>8219</v>
      </c>
      <c r="B1265">
        <v>3</v>
      </c>
      <c r="C1265" t="s">
        <v>8221</v>
      </c>
      <c r="D1265">
        <v>1</v>
      </c>
    </row>
    <row r="1266" spans="1:4" x14ac:dyDescent="0.3">
      <c r="A1266" t="s">
        <v>8219</v>
      </c>
      <c r="B1266">
        <v>0</v>
      </c>
      <c r="C1266" t="s">
        <v>8221</v>
      </c>
      <c r="D1266">
        <v>2</v>
      </c>
    </row>
    <row r="1267" spans="1:4" x14ac:dyDescent="0.3">
      <c r="A1267" t="s">
        <v>8219</v>
      </c>
      <c r="B1267">
        <v>0</v>
      </c>
      <c r="C1267" t="s">
        <v>8221</v>
      </c>
      <c r="D1267">
        <v>1</v>
      </c>
    </row>
    <row r="1268" spans="1:4" x14ac:dyDescent="0.3">
      <c r="A1268" t="s">
        <v>8219</v>
      </c>
      <c r="B1268">
        <v>1</v>
      </c>
      <c r="C1268" t="s">
        <v>8221</v>
      </c>
      <c r="D1268">
        <v>37</v>
      </c>
    </row>
    <row r="1269" spans="1:4" x14ac:dyDescent="0.3">
      <c r="A1269" t="s">
        <v>8219</v>
      </c>
      <c r="B1269">
        <v>340</v>
      </c>
      <c r="C1269" t="s">
        <v>8221</v>
      </c>
      <c r="D1269">
        <v>5</v>
      </c>
    </row>
    <row r="1270" spans="1:4" x14ac:dyDescent="0.3">
      <c r="A1270" t="s">
        <v>8219</v>
      </c>
      <c r="B1270">
        <v>150</v>
      </c>
      <c r="C1270" t="s">
        <v>8221</v>
      </c>
      <c r="D1270">
        <v>4</v>
      </c>
    </row>
    <row r="1271" spans="1:4" x14ac:dyDescent="0.3">
      <c r="A1271" t="s">
        <v>8219</v>
      </c>
      <c r="B1271">
        <v>25</v>
      </c>
      <c r="C1271" t="s">
        <v>8221</v>
      </c>
      <c r="D1271">
        <v>16</v>
      </c>
    </row>
    <row r="1272" spans="1:4" x14ac:dyDescent="0.3">
      <c r="A1272" t="s">
        <v>8219</v>
      </c>
      <c r="B1272">
        <v>234</v>
      </c>
      <c r="C1272" t="s">
        <v>8221</v>
      </c>
      <c r="D1272">
        <v>9</v>
      </c>
    </row>
    <row r="1273" spans="1:4" x14ac:dyDescent="0.3">
      <c r="A1273" t="s">
        <v>8219</v>
      </c>
      <c r="B1273">
        <v>2602</v>
      </c>
      <c r="C1273" t="s">
        <v>8221</v>
      </c>
      <c r="D1273">
        <v>0</v>
      </c>
    </row>
    <row r="1274" spans="1:4" x14ac:dyDescent="0.3">
      <c r="A1274" t="s">
        <v>8219</v>
      </c>
      <c r="B1274">
        <v>248</v>
      </c>
      <c r="C1274" t="s">
        <v>8221</v>
      </c>
      <c r="D1274">
        <v>40</v>
      </c>
    </row>
    <row r="1275" spans="1:4" x14ac:dyDescent="0.3">
      <c r="A1275" t="s">
        <v>8219</v>
      </c>
      <c r="B1275">
        <v>600</v>
      </c>
      <c r="C1275" t="s">
        <v>8221</v>
      </c>
      <c r="D1275">
        <v>0</v>
      </c>
    </row>
    <row r="1276" spans="1:4" x14ac:dyDescent="0.3">
      <c r="A1276" t="s">
        <v>8219</v>
      </c>
      <c r="B1276">
        <v>293</v>
      </c>
      <c r="C1276" t="s">
        <v>8221</v>
      </c>
      <c r="D1276">
        <v>2</v>
      </c>
    </row>
    <row r="1277" spans="1:4" x14ac:dyDescent="0.3">
      <c r="A1277" t="s">
        <v>8219</v>
      </c>
      <c r="B1277">
        <v>321</v>
      </c>
      <c r="C1277" t="s">
        <v>8221</v>
      </c>
      <c r="D1277">
        <v>1</v>
      </c>
    </row>
    <row r="1278" spans="1:4" x14ac:dyDescent="0.3">
      <c r="A1278" t="s">
        <v>8219</v>
      </c>
      <c r="B1278">
        <v>81</v>
      </c>
      <c r="C1278" t="s">
        <v>8221</v>
      </c>
      <c r="D1278">
        <v>9</v>
      </c>
    </row>
    <row r="1279" spans="1:4" x14ac:dyDescent="0.3">
      <c r="A1279" t="s">
        <v>8219</v>
      </c>
      <c r="B1279">
        <v>343</v>
      </c>
      <c r="C1279" t="s">
        <v>8221</v>
      </c>
      <c r="D1279">
        <v>34</v>
      </c>
    </row>
    <row r="1280" spans="1:4" x14ac:dyDescent="0.3">
      <c r="A1280" t="s">
        <v>8219</v>
      </c>
      <c r="B1280">
        <v>336</v>
      </c>
      <c r="C1280" t="s">
        <v>8221</v>
      </c>
      <c r="D1280">
        <v>23</v>
      </c>
    </row>
    <row r="1281" spans="1:4" x14ac:dyDescent="0.3">
      <c r="A1281" t="s">
        <v>8219</v>
      </c>
      <c r="B1281">
        <v>47</v>
      </c>
      <c r="C1281" t="s">
        <v>8221</v>
      </c>
      <c r="D1281">
        <v>19</v>
      </c>
    </row>
    <row r="1282" spans="1:4" x14ac:dyDescent="0.3">
      <c r="A1282" t="s">
        <v>8219</v>
      </c>
      <c r="B1282">
        <v>76</v>
      </c>
      <c r="C1282" t="s">
        <v>8221</v>
      </c>
      <c r="D1282">
        <v>50</v>
      </c>
    </row>
    <row r="1283" spans="1:4" x14ac:dyDescent="0.3">
      <c r="A1283" t="s">
        <v>8219</v>
      </c>
      <c r="B1283">
        <v>441</v>
      </c>
      <c r="C1283" t="s">
        <v>8221</v>
      </c>
      <c r="D1283">
        <v>12</v>
      </c>
    </row>
    <row r="1284" spans="1:4" x14ac:dyDescent="0.3">
      <c r="A1284" t="s">
        <v>8219</v>
      </c>
      <c r="B1284">
        <v>916</v>
      </c>
      <c r="C1284" t="s">
        <v>8221</v>
      </c>
      <c r="D1284">
        <v>8</v>
      </c>
    </row>
    <row r="1285" spans="1:4" x14ac:dyDescent="0.3">
      <c r="A1285" t="s">
        <v>8219</v>
      </c>
      <c r="B1285">
        <v>369</v>
      </c>
      <c r="C1285" t="s">
        <v>8221</v>
      </c>
      <c r="D1285">
        <v>9</v>
      </c>
    </row>
    <row r="1286" spans="1:4" x14ac:dyDescent="0.3">
      <c r="A1286" t="s">
        <v>8219</v>
      </c>
      <c r="B1286">
        <v>20242</v>
      </c>
      <c r="C1286" t="s">
        <v>8221</v>
      </c>
      <c r="D1286">
        <v>43</v>
      </c>
    </row>
    <row r="1287" spans="1:4" x14ac:dyDescent="0.3">
      <c r="A1287" t="s">
        <v>8219</v>
      </c>
      <c r="B1287">
        <v>71</v>
      </c>
      <c r="C1287" t="s">
        <v>8221</v>
      </c>
      <c r="D1287">
        <v>28</v>
      </c>
    </row>
    <row r="1288" spans="1:4" x14ac:dyDescent="0.3">
      <c r="A1288" t="s">
        <v>8219</v>
      </c>
      <c r="B1288">
        <v>635</v>
      </c>
      <c r="C1288" t="s">
        <v>8221</v>
      </c>
      <c r="D1288">
        <v>4</v>
      </c>
    </row>
    <row r="1289" spans="1:4" x14ac:dyDescent="0.3">
      <c r="A1289" t="s">
        <v>8219</v>
      </c>
      <c r="B1289">
        <v>6</v>
      </c>
      <c r="C1289" t="s">
        <v>8221</v>
      </c>
      <c r="D1289">
        <v>24</v>
      </c>
    </row>
    <row r="1290" spans="1:4" x14ac:dyDescent="0.3">
      <c r="A1290" t="s">
        <v>8219</v>
      </c>
      <c r="B1290">
        <v>1</v>
      </c>
      <c r="C1290" t="s">
        <v>8221</v>
      </c>
      <c r="D1290">
        <v>2</v>
      </c>
    </row>
    <row r="1291" spans="1:4" x14ac:dyDescent="0.3">
      <c r="A1291" t="s">
        <v>8219</v>
      </c>
      <c r="B1291">
        <v>2</v>
      </c>
      <c r="C1291" t="s">
        <v>8221</v>
      </c>
      <c r="D1291">
        <v>2</v>
      </c>
    </row>
    <row r="1292" spans="1:4" x14ac:dyDescent="0.3">
      <c r="A1292" t="s">
        <v>8219</v>
      </c>
      <c r="B1292">
        <v>0</v>
      </c>
      <c r="C1292" t="s">
        <v>8221</v>
      </c>
      <c r="D1292">
        <v>20</v>
      </c>
    </row>
    <row r="1293" spans="1:4" x14ac:dyDescent="0.3">
      <c r="A1293" t="s">
        <v>8219</v>
      </c>
      <c r="B1293">
        <v>3</v>
      </c>
      <c r="C1293" t="s">
        <v>8221</v>
      </c>
      <c r="D1293">
        <v>1</v>
      </c>
    </row>
    <row r="1294" spans="1:4" x14ac:dyDescent="0.3">
      <c r="A1294" t="s">
        <v>8219</v>
      </c>
      <c r="B1294">
        <v>3</v>
      </c>
      <c r="C1294" t="s">
        <v>8221</v>
      </c>
      <c r="D1294">
        <v>1</v>
      </c>
    </row>
    <row r="1295" spans="1:4" x14ac:dyDescent="0.3">
      <c r="A1295" t="s">
        <v>8219</v>
      </c>
      <c r="B1295">
        <v>0</v>
      </c>
      <c r="C1295" t="s">
        <v>8221</v>
      </c>
      <c r="D1295">
        <v>4</v>
      </c>
    </row>
    <row r="1296" spans="1:4" x14ac:dyDescent="0.3">
      <c r="A1296" t="s">
        <v>8219</v>
      </c>
      <c r="B1296">
        <v>6</v>
      </c>
      <c r="C1296" t="s">
        <v>8221</v>
      </c>
      <c r="D1296">
        <v>1</v>
      </c>
    </row>
    <row r="1297" spans="1:4" x14ac:dyDescent="0.3">
      <c r="A1297" t="s">
        <v>8219</v>
      </c>
      <c r="B1297">
        <v>0</v>
      </c>
      <c r="C1297" t="s">
        <v>8221</v>
      </c>
      <c r="D1297">
        <v>1</v>
      </c>
    </row>
    <row r="1298" spans="1:4" x14ac:dyDescent="0.3">
      <c r="A1298" t="s">
        <v>8219</v>
      </c>
      <c r="B1298">
        <v>19</v>
      </c>
      <c r="C1298" t="s">
        <v>8221</v>
      </c>
      <c r="D1298">
        <v>13</v>
      </c>
    </row>
    <row r="1299" spans="1:4" x14ac:dyDescent="0.3">
      <c r="A1299" t="s">
        <v>8219</v>
      </c>
      <c r="B1299">
        <v>1</v>
      </c>
      <c r="C1299" t="s">
        <v>8221</v>
      </c>
      <c r="D1299">
        <v>1</v>
      </c>
    </row>
    <row r="1300" spans="1:4" x14ac:dyDescent="0.3">
      <c r="A1300" t="s">
        <v>8219</v>
      </c>
      <c r="B1300">
        <v>2</v>
      </c>
      <c r="C1300" t="s">
        <v>8221</v>
      </c>
      <c r="D1300">
        <v>1</v>
      </c>
    </row>
    <row r="1301" spans="1:4" x14ac:dyDescent="0.3">
      <c r="A1301" t="s">
        <v>8219</v>
      </c>
      <c r="B1301">
        <v>0</v>
      </c>
      <c r="C1301" t="s">
        <v>8221</v>
      </c>
      <c r="D1301">
        <v>0</v>
      </c>
    </row>
    <row r="1302" spans="1:4" x14ac:dyDescent="0.3">
      <c r="A1302" t="s">
        <v>8219</v>
      </c>
      <c r="B1302">
        <v>11</v>
      </c>
      <c r="C1302" t="s">
        <v>8221</v>
      </c>
      <c r="D1302">
        <v>3</v>
      </c>
    </row>
    <row r="1303" spans="1:4" x14ac:dyDescent="0.3">
      <c r="A1303" t="s">
        <v>8219</v>
      </c>
      <c r="B1303">
        <v>0</v>
      </c>
      <c r="C1303" t="s">
        <v>8221</v>
      </c>
      <c r="D1303">
        <v>14</v>
      </c>
    </row>
    <row r="1304" spans="1:4" x14ac:dyDescent="0.3">
      <c r="A1304" t="s">
        <v>8219</v>
      </c>
      <c r="B1304">
        <v>0</v>
      </c>
      <c r="C1304" t="s">
        <v>8221</v>
      </c>
      <c r="D1304">
        <v>2</v>
      </c>
    </row>
    <row r="1305" spans="1:4" x14ac:dyDescent="0.3">
      <c r="A1305" t="s">
        <v>8219</v>
      </c>
      <c r="B1305">
        <v>1</v>
      </c>
      <c r="C1305" t="s">
        <v>8221</v>
      </c>
      <c r="D1305">
        <v>5</v>
      </c>
    </row>
    <row r="1306" spans="1:4" x14ac:dyDescent="0.3">
      <c r="A1306" t="s">
        <v>8219</v>
      </c>
      <c r="B1306">
        <v>3</v>
      </c>
      <c r="C1306" t="s">
        <v>8221</v>
      </c>
      <c r="D1306">
        <v>14</v>
      </c>
    </row>
    <row r="1307" spans="1:4" x14ac:dyDescent="0.3">
      <c r="A1307" t="s">
        <v>8219</v>
      </c>
      <c r="B1307">
        <v>1</v>
      </c>
      <c r="C1307" t="s">
        <v>8221</v>
      </c>
      <c r="D1307">
        <v>9</v>
      </c>
    </row>
    <row r="1308" spans="1:4" x14ac:dyDescent="0.3">
      <c r="A1308" t="s">
        <v>8219</v>
      </c>
      <c r="B1308">
        <v>15</v>
      </c>
      <c r="C1308" t="s">
        <v>8221</v>
      </c>
      <c r="D1308">
        <v>8</v>
      </c>
    </row>
    <row r="1309" spans="1:4" x14ac:dyDescent="0.3">
      <c r="A1309" t="s">
        <v>8219</v>
      </c>
      <c r="B1309">
        <v>885</v>
      </c>
      <c r="C1309" t="s">
        <v>8221</v>
      </c>
      <c r="D1309">
        <v>7</v>
      </c>
    </row>
    <row r="1310" spans="1:4" x14ac:dyDescent="0.3">
      <c r="A1310" t="s">
        <v>8219</v>
      </c>
      <c r="B1310">
        <v>329</v>
      </c>
      <c r="C1310" t="s">
        <v>8221</v>
      </c>
      <c r="D1310">
        <v>0</v>
      </c>
    </row>
    <row r="1311" spans="1:4" x14ac:dyDescent="0.3">
      <c r="A1311" t="s">
        <v>8219</v>
      </c>
      <c r="B1311">
        <v>71</v>
      </c>
      <c r="C1311" t="s">
        <v>8221</v>
      </c>
      <c r="D1311">
        <v>84</v>
      </c>
    </row>
    <row r="1312" spans="1:4" x14ac:dyDescent="0.3">
      <c r="A1312" t="s">
        <v>8219</v>
      </c>
      <c r="B1312">
        <v>269</v>
      </c>
      <c r="C1312" t="s">
        <v>8221</v>
      </c>
      <c r="D1312">
        <v>11</v>
      </c>
    </row>
    <row r="1313" spans="1:4" x14ac:dyDescent="0.3">
      <c r="A1313" t="s">
        <v>8219</v>
      </c>
      <c r="B1313">
        <v>345</v>
      </c>
      <c r="C1313" t="s">
        <v>8221</v>
      </c>
      <c r="D1313">
        <v>1</v>
      </c>
    </row>
    <row r="1314" spans="1:4" x14ac:dyDescent="0.3">
      <c r="A1314" t="s">
        <v>8219</v>
      </c>
      <c r="B1314">
        <v>43</v>
      </c>
      <c r="C1314" t="s">
        <v>8221</v>
      </c>
      <c r="D1314">
        <v>4</v>
      </c>
    </row>
    <row r="1315" spans="1:4" x14ac:dyDescent="0.3">
      <c r="A1315" t="s">
        <v>8219</v>
      </c>
      <c r="B1315">
        <v>33</v>
      </c>
      <c r="C1315" t="s">
        <v>8221</v>
      </c>
      <c r="D1315">
        <v>10</v>
      </c>
    </row>
    <row r="1316" spans="1:4" x14ac:dyDescent="0.3">
      <c r="A1316" t="s">
        <v>8219</v>
      </c>
      <c r="B1316">
        <v>211</v>
      </c>
      <c r="C1316" t="s">
        <v>8221</v>
      </c>
      <c r="D1316">
        <v>16</v>
      </c>
    </row>
    <row r="1317" spans="1:4" x14ac:dyDescent="0.3">
      <c r="A1317" t="s">
        <v>8219</v>
      </c>
      <c r="B1317">
        <v>196</v>
      </c>
      <c r="C1317" t="s">
        <v>8221</v>
      </c>
      <c r="D1317">
        <v>2</v>
      </c>
    </row>
    <row r="1318" spans="1:4" x14ac:dyDescent="0.3">
      <c r="A1318" t="s">
        <v>8219</v>
      </c>
      <c r="B1318">
        <v>405</v>
      </c>
      <c r="C1318" t="s">
        <v>8221</v>
      </c>
      <c r="D1318">
        <v>5</v>
      </c>
    </row>
    <row r="1319" spans="1:4" x14ac:dyDescent="0.3">
      <c r="A1319" t="s">
        <v>8219</v>
      </c>
      <c r="B1319">
        <v>206</v>
      </c>
      <c r="C1319" t="s">
        <v>8221</v>
      </c>
      <c r="D1319">
        <v>1</v>
      </c>
    </row>
    <row r="1320" spans="1:4" x14ac:dyDescent="0.3">
      <c r="A1320" t="s">
        <v>8219</v>
      </c>
      <c r="B1320">
        <v>335</v>
      </c>
      <c r="C1320" t="s">
        <v>8221</v>
      </c>
      <c r="D1320">
        <v>31</v>
      </c>
    </row>
    <row r="1321" spans="1:4" x14ac:dyDescent="0.3">
      <c r="A1321" t="s">
        <v>8219</v>
      </c>
      <c r="B1321">
        <v>215</v>
      </c>
      <c r="C1321" t="s">
        <v>8221</v>
      </c>
      <c r="D1321">
        <v>0</v>
      </c>
    </row>
    <row r="1322" spans="1:4" x14ac:dyDescent="0.3">
      <c r="A1322" t="s">
        <v>8219</v>
      </c>
      <c r="B1322">
        <v>176</v>
      </c>
      <c r="C1322" t="s">
        <v>8221</v>
      </c>
      <c r="D1322">
        <v>2</v>
      </c>
    </row>
    <row r="1323" spans="1:4" x14ac:dyDescent="0.3">
      <c r="A1323" t="s">
        <v>8219</v>
      </c>
      <c r="B1323">
        <v>555</v>
      </c>
      <c r="C1323" t="s">
        <v>8221</v>
      </c>
      <c r="D1323">
        <v>7</v>
      </c>
    </row>
    <row r="1324" spans="1:4" x14ac:dyDescent="0.3">
      <c r="A1324" t="s">
        <v>8219</v>
      </c>
      <c r="B1324">
        <v>116</v>
      </c>
      <c r="C1324" t="s">
        <v>8221</v>
      </c>
      <c r="D1324">
        <v>16</v>
      </c>
    </row>
    <row r="1325" spans="1:4" x14ac:dyDescent="0.3">
      <c r="A1325" t="s">
        <v>8219</v>
      </c>
      <c r="B1325">
        <v>615</v>
      </c>
      <c r="C1325" t="s">
        <v>8221</v>
      </c>
      <c r="D1325">
        <v>4</v>
      </c>
    </row>
    <row r="1326" spans="1:4" x14ac:dyDescent="0.3">
      <c r="A1326" t="s">
        <v>8219</v>
      </c>
      <c r="B1326">
        <v>236</v>
      </c>
      <c r="C1326" t="s">
        <v>8221</v>
      </c>
      <c r="D1326">
        <v>4</v>
      </c>
    </row>
    <row r="1327" spans="1:4" x14ac:dyDescent="0.3">
      <c r="A1327" t="s">
        <v>8219</v>
      </c>
      <c r="B1327">
        <v>145</v>
      </c>
      <c r="C1327" t="s">
        <v>8221</v>
      </c>
      <c r="D1327">
        <v>4</v>
      </c>
    </row>
    <row r="1328" spans="1:4" x14ac:dyDescent="0.3">
      <c r="A1328" t="s">
        <v>8219</v>
      </c>
      <c r="B1328">
        <v>167</v>
      </c>
      <c r="C1328" t="s">
        <v>8221</v>
      </c>
      <c r="D1328">
        <v>3</v>
      </c>
    </row>
    <row r="1329" spans="1:4" x14ac:dyDescent="0.3">
      <c r="A1329" t="s">
        <v>8219</v>
      </c>
      <c r="B1329">
        <v>235</v>
      </c>
      <c r="C1329" t="s">
        <v>8221</v>
      </c>
      <c r="D1329">
        <v>36</v>
      </c>
    </row>
    <row r="1330" spans="1:4" x14ac:dyDescent="0.3">
      <c r="A1330" t="s">
        <v>8219</v>
      </c>
      <c r="B1330">
        <v>452</v>
      </c>
      <c r="C1330" t="s">
        <v>8221</v>
      </c>
      <c r="D1330">
        <v>1</v>
      </c>
    </row>
    <row r="1331" spans="1:4" x14ac:dyDescent="0.3">
      <c r="A1331" t="s">
        <v>8219</v>
      </c>
      <c r="B1331">
        <v>241</v>
      </c>
      <c r="C1331" t="s">
        <v>8221</v>
      </c>
      <c r="D1331">
        <v>7</v>
      </c>
    </row>
    <row r="1332" spans="1:4" x14ac:dyDescent="0.3">
      <c r="A1332" t="s">
        <v>8219</v>
      </c>
      <c r="B1332">
        <v>28</v>
      </c>
      <c r="C1332" t="s">
        <v>8221</v>
      </c>
      <c r="D1332">
        <v>27</v>
      </c>
    </row>
    <row r="1333" spans="1:4" x14ac:dyDescent="0.3">
      <c r="A1333" t="s">
        <v>8219</v>
      </c>
      <c r="B1333">
        <v>140</v>
      </c>
      <c r="C1333" t="s">
        <v>8221</v>
      </c>
      <c r="D1333">
        <v>1</v>
      </c>
    </row>
    <row r="1334" spans="1:4" x14ac:dyDescent="0.3">
      <c r="A1334" t="s">
        <v>8219</v>
      </c>
      <c r="B1334">
        <v>280</v>
      </c>
      <c r="C1334" t="s">
        <v>8221</v>
      </c>
      <c r="D1334">
        <v>0</v>
      </c>
    </row>
    <row r="1335" spans="1:4" x14ac:dyDescent="0.3">
      <c r="A1335" t="s">
        <v>8219</v>
      </c>
      <c r="B1335">
        <v>70</v>
      </c>
      <c r="C1335" t="s">
        <v>8221</v>
      </c>
      <c r="D1335">
        <v>1</v>
      </c>
    </row>
    <row r="1336" spans="1:4" x14ac:dyDescent="0.3">
      <c r="A1336" t="s">
        <v>8219</v>
      </c>
      <c r="B1336">
        <v>160</v>
      </c>
      <c r="C1336" t="s">
        <v>8221</v>
      </c>
      <c r="D1336">
        <v>3</v>
      </c>
    </row>
    <row r="1337" spans="1:4" x14ac:dyDescent="0.3">
      <c r="A1337" t="s">
        <v>8219</v>
      </c>
      <c r="B1337">
        <v>141</v>
      </c>
      <c r="C1337" t="s">
        <v>8221</v>
      </c>
      <c r="D1337">
        <v>3</v>
      </c>
    </row>
    <row r="1338" spans="1:4" x14ac:dyDescent="0.3">
      <c r="A1338" t="s">
        <v>8219</v>
      </c>
      <c r="B1338">
        <v>874</v>
      </c>
      <c r="C1338" t="s">
        <v>8221</v>
      </c>
      <c r="D1338">
        <v>3</v>
      </c>
    </row>
    <row r="1339" spans="1:4" x14ac:dyDescent="0.3">
      <c r="A1339" t="s">
        <v>8219</v>
      </c>
      <c r="B1339">
        <v>73</v>
      </c>
      <c r="C1339" t="s">
        <v>8221</v>
      </c>
      <c r="D1339">
        <v>0</v>
      </c>
    </row>
    <row r="1340" spans="1:4" x14ac:dyDescent="0.3">
      <c r="A1340" t="s">
        <v>8219</v>
      </c>
      <c r="B1340">
        <v>294</v>
      </c>
      <c r="C1340" t="s">
        <v>8221</v>
      </c>
      <c r="D1340">
        <v>6</v>
      </c>
    </row>
    <row r="1341" spans="1:4" x14ac:dyDescent="0.3">
      <c r="A1341" t="s">
        <v>8219</v>
      </c>
      <c r="B1341">
        <v>740</v>
      </c>
      <c r="C1341" t="s">
        <v>8221</v>
      </c>
      <c r="D1341">
        <v>17</v>
      </c>
    </row>
    <row r="1342" spans="1:4" x14ac:dyDescent="0.3">
      <c r="A1342" t="s">
        <v>8219</v>
      </c>
      <c r="B1342">
        <v>369</v>
      </c>
      <c r="C1342" t="s">
        <v>8221</v>
      </c>
      <c r="D1342">
        <v>40</v>
      </c>
    </row>
    <row r="1343" spans="1:4" x14ac:dyDescent="0.3">
      <c r="A1343" t="s">
        <v>8219</v>
      </c>
      <c r="B1343">
        <v>110</v>
      </c>
      <c r="C1343" t="s">
        <v>8221</v>
      </c>
      <c r="D1343">
        <v>3</v>
      </c>
    </row>
    <row r="1344" spans="1:4" x14ac:dyDescent="0.3">
      <c r="A1344" t="s">
        <v>8219</v>
      </c>
      <c r="B1344">
        <v>455</v>
      </c>
      <c r="C1344" t="s">
        <v>8221</v>
      </c>
      <c r="D1344">
        <v>1</v>
      </c>
    </row>
    <row r="1345" spans="1:4" x14ac:dyDescent="0.3">
      <c r="A1345" t="s">
        <v>8219</v>
      </c>
      <c r="B1345">
        <v>224</v>
      </c>
      <c r="C1345" t="s">
        <v>8221</v>
      </c>
      <c r="D1345">
        <v>2</v>
      </c>
    </row>
    <row r="1346" spans="1:4" x14ac:dyDescent="0.3">
      <c r="A1346" t="s">
        <v>8219</v>
      </c>
      <c r="B1346">
        <v>46</v>
      </c>
      <c r="C1346" t="s">
        <v>8221</v>
      </c>
      <c r="D1346">
        <v>7</v>
      </c>
    </row>
    <row r="1347" spans="1:4" x14ac:dyDescent="0.3">
      <c r="A1347" t="s">
        <v>8219</v>
      </c>
      <c r="B1347">
        <v>284</v>
      </c>
      <c r="C1347" t="s">
        <v>8221</v>
      </c>
      <c r="D1347">
        <v>14</v>
      </c>
    </row>
    <row r="1348" spans="1:4" x14ac:dyDescent="0.3">
      <c r="A1348" t="s">
        <v>8219</v>
      </c>
      <c r="B1348">
        <v>98</v>
      </c>
      <c r="C1348" t="s">
        <v>8221</v>
      </c>
      <c r="D1348">
        <v>0</v>
      </c>
    </row>
    <row r="1349" spans="1:4" x14ac:dyDescent="0.3">
      <c r="A1349" t="s">
        <v>8219</v>
      </c>
      <c r="B1349">
        <v>2</v>
      </c>
      <c r="C1349" t="s">
        <v>8221</v>
      </c>
      <c r="D1349">
        <v>0</v>
      </c>
    </row>
    <row r="1350" spans="1:4" x14ac:dyDescent="0.3">
      <c r="A1350" t="s">
        <v>8219</v>
      </c>
      <c r="B1350">
        <v>1</v>
      </c>
      <c r="C1350" t="s">
        <v>8221</v>
      </c>
      <c r="D1350">
        <v>1</v>
      </c>
    </row>
    <row r="1351" spans="1:4" x14ac:dyDescent="0.3">
      <c r="A1351" t="s">
        <v>8219</v>
      </c>
      <c r="B1351">
        <v>1</v>
      </c>
      <c r="C1351" t="s">
        <v>8221</v>
      </c>
      <c r="D1351">
        <v>12</v>
      </c>
    </row>
    <row r="1352" spans="1:4" x14ac:dyDescent="0.3">
      <c r="A1352" t="s">
        <v>8219</v>
      </c>
      <c r="B1352">
        <v>0</v>
      </c>
      <c r="C1352" t="s">
        <v>8221</v>
      </c>
      <c r="D1352">
        <v>12</v>
      </c>
    </row>
    <row r="1353" spans="1:4" x14ac:dyDescent="0.3">
      <c r="A1353" t="s">
        <v>8219</v>
      </c>
      <c r="B1353">
        <v>1</v>
      </c>
      <c r="C1353" t="s">
        <v>8221</v>
      </c>
      <c r="D1353">
        <v>23</v>
      </c>
    </row>
    <row r="1354" spans="1:4" x14ac:dyDescent="0.3">
      <c r="A1354" t="s">
        <v>8219</v>
      </c>
      <c r="B1354">
        <v>11</v>
      </c>
      <c r="C1354" t="s">
        <v>8221</v>
      </c>
      <c r="D1354">
        <v>0</v>
      </c>
    </row>
    <row r="1355" spans="1:4" x14ac:dyDescent="0.3">
      <c r="A1355" t="s">
        <v>8219</v>
      </c>
      <c r="B1355">
        <v>0</v>
      </c>
      <c r="C1355" t="s">
        <v>8221</v>
      </c>
      <c r="D1355">
        <v>10</v>
      </c>
    </row>
    <row r="1356" spans="1:4" x14ac:dyDescent="0.3">
      <c r="A1356" t="s">
        <v>8219</v>
      </c>
      <c r="B1356">
        <v>1</v>
      </c>
      <c r="C1356" t="s">
        <v>8221</v>
      </c>
      <c r="D1356">
        <v>5</v>
      </c>
    </row>
    <row r="1357" spans="1:4" x14ac:dyDescent="0.3">
      <c r="A1357" t="s">
        <v>8219</v>
      </c>
      <c r="B1357">
        <v>6</v>
      </c>
      <c r="C1357" t="s">
        <v>8221</v>
      </c>
      <c r="D1357">
        <v>1</v>
      </c>
    </row>
    <row r="1358" spans="1:4" x14ac:dyDescent="0.3">
      <c r="A1358" t="s">
        <v>8219</v>
      </c>
      <c r="B1358">
        <v>7</v>
      </c>
      <c r="C1358" t="s">
        <v>8221</v>
      </c>
      <c r="D1358">
        <v>2</v>
      </c>
    </row>
    <row r="1359" spans="1:4" x14ac:dyDescent="0.3">
      <c r="A1359" t="s">
        <v>8219</v>
      </c>
      <c r="B1359">
        <v>0</v>
      </c>
      <c r="C1359" t="s">
        <v>8221</v>
      </c>
      <c r="D1359">
        <v>2</v>
      </c>
    </row>
    <row r="1360" spans="1:4" x14ac:dyDescent="0.3">
      <c r="A1360" t="s">
        <v>8219</v>
      </c>
      <c r="B1360">
        <v>16</v>
      </c>
      <c r="C1360" t="s">
        <v>8221</v>
      </c>
      <c r="D1360">
        <v>0</v>
      </c>
    </row>
    <row r="1361" spans="1:4" x14ac:dyDescent="0.3">
      <c r="A1361" t="s">
        <v>8219</v>
      </c>
      <c r="B1361">
        <v>0</v>
      </c>
      <c r="C1361" t="s">
        <v>8221</v>
      </c>
      <c r="D1361">
        <v>13</v>
      </c>
    </row>
    <row r="1362" spans="1:4" x14ac:dyDescent="0.3">
      <c r="A1362" t="s">
        <v>8219</v>
      </c>
      <c r="B1362">
        <v>0</v>
      </c>
      <c r="C1362" t="s">
        <v>8221</v>
      </c>
      <c r="D1362">
        <v>0</v>
      </c>
    </row>
    <row r="1363" spans="1:4" x14ac:dyDescent="0.3">
      <c r="A1363" t="s">
        <v>8219</v>
      </c>
      <c r="B1363">
        <v>0</v>
      </c>
      <c r="C1363" t="s">
        <v>8221</v>
      </c>
      <c r="D1363">
        <v>1</v>
      </c>
    </row>
    <row r="1364" spans="1:4" x14ac:dyDescent="0.3">
      <c r="A1364" t="s">
        <v>8219</v>
      </c>
      <c r="B1364">
        <v>12</v>
      </c>
      <c r="C1364" t="s">
        <v>8221</v>
      </c>
      <c r="D1364">
        <v>5</v>
      </c>
    </row>
    <row r="1365" spans="1:4" x14ac:dyDescent="0.3">
      <c r="A1365" t="s">
        <v>8219</v>
      </c>
      <c r="B1365">
        <v>1</v>
      </c>
      <c r="C1365" t="s">
        <v>8221</v>
      </c>
      <c r="D1365">
        <v>2</v>
      </c>
    </row>
    <row r="1366" spans="1:4" x14ac:dyDescent="0.3">
      <c r="A1366" t="s">
        <v>8219</v>
      </c>
      <c r="B1366">
        <v>3</v>
      </c>
      <c r="C1366" t="s">
        <v>8221</v>
      </c>
      <c r="D1366">
        <v>0</v>
      </c>
    </row>
    <row r="1367" spans="1:4" x14ac:dyDescent="0.3">
      <c r="A1367" t="s">
        <v>8219</v>
      </c>
      <c r="B1367">
        <v>1</v>
      </c>
      <c r="C1367" t="s">
        <v>8221</v>
      </c>
      <c r="D1367">
        <v>32</v>
      </c>
    </row>
    <row r="1368" spans="1:4" x14ac:dyDescent="0.3">
      <c r="A1368" t="s">
        <v>8219</v>
      </c>
      <c r="B1368">
        <v>4</v>
      </c>
      <c r="C1368" t="s">
        <v>8221</v>
      </c>
      <c r="D1368">
        <v>1</v>
      </c>
    </row>
    <row r="1369" spans="1:4" x14ac:dyDescent="0.3">
      <c r="A1369" t="s">
        <v>8219</v>
      </c>
      <c r="B1369">
        <v>1</v>
      </c>
      <c r="C1369" t="s">
        <v>8221</v>
      </c>
      <c r="D1369">
        <v>1</v>
      </c>
    </row>
    <row r="1370" spans="1:4" x14ac:dyDescent="0.3">
      <c r="A1370" t="s">
        <v>8219</v>
      </c>
      <c r="B1370">
        <v>3</v>
      </c>
      <c r="C1370" t="s">
        <v>8221</v>
      </c>
      <c r="D1370">
        <v>1</v>
      </c>
    </row>
    <row r="1371" spans="1:4" x14ac:dyDescent="0.3">
      <c r="A1371" t="s">
        <v>8219</v>
      </c>
      <c r="B1371">
        <v>1</v>
      </c>
      <c r="C1371" t="s">
        <v>8221</v>
      </c>
      <c r="D1371">
        <v>0</v>
      </c>
    </row>
    <row r="1372" spans="1:4" x14ac:dyDescent="0.3">
      <c r="A1372" t="s">
        <v>8219</v>
      </c>
      <c r="B1372">
        <v>0</v>
      </c>
      <c r="C1372" t="s">
        <v>8221</v>
      </c>
      <c r="D1372">
        <v>0</v>
      </c>
    </row>
    <row r="1373" spans="1:4" x14ac:dyDescent="0.3">
      <c r="A1373" t="s">
        <v>8219</v>
      </c>
      <c r="B1373">
        <v>12</v>
      </c>
      <c r="C1373" t="s">
        <v>8221</v>
      </c>
      <c r="D1373">
        <v>8</v>
      </c>
    </row>
    <row r="1374" spans="1:4" x14ac:dyDescent="0.3">
      <c r="A1374" t="s">
        <v>8219</v>
      </c>
      <c r="B1374">
        <v>0</v>
      </c>
      <c r="C1374" t="s">
        <v>8221</v>
      </c>
      <c r="D1374">
        <v>0</v>
      </c>
    </row>
    <row r="1375" spans="1:4" x14ac:dyDescent="0.3">
      <c r="A1375" t="s">
        <v>8219</v>
      </c>
      <c r="B1375">
        <v>1</v>
      </c>
      <c r="C1375" t="s">
        <v>8221</v>
      </c>
      <c r="D1375">
        <v>1</v>
      </c>
    </row>
    <row r="1376" spans="1:4" x14ac:dyDescent="0.3">
      <c r="A1376" t="s">
        <v>8219</v>
      </c>
      <c r="B1376">
        <v>0</v>
      </c>
      <c r="C1376" t="s">
        <v>8221</v>
      </c>
      <c r="D1376">
        <v>16</v>
      </c>
    </row>
    <row r="1377" spans="1:4" x14ac:dyDescent="0.3">
      <c r="A1377" t="s">
        <v>8219</v>
      </c>
      <c r="B1377">
        <v>0</v>
      </c>
      <c r="C1377" t="s">
        <v>8221</v>
      </c>
      <c r="D1377">
        <v>12</v>
      </c>
    </row>
    <row r="1378" spans="1:4" x14ac:dyDescent="0.3">
      <c r="A1378" t="s">
        <v>8219</v>
      </c>
      <c r="B1378">
        <v>2</v>
      </c>
      <c r="C1378" t="s">
        <v>8221</v>
      </c>
      <c r="D1378">
        <v>4</v>
      </c>
    </row>
    <row r="1379" spans="1:4" x14ac:dyDescent="0.3">
      <c r="A1379" t="s">
        <v>8219</v>
      </c>
      <c r="B1379">
        <v>92</v>
      </c>
      <c r="C1379" t="s">
        <v>8221</v>
      </c>
      <c r="D1379">
        <v>2</v>
      </c>
    </row>
    <row r="1380" spans="1:4" x14ac:dyDescent="0.3">
      <c r="A1380" t="s">
        <v>8219</v>
      </c>
      <c r="B1380">
        <v>0</v>
      </c>
      <c r="C1380" t="s">
        <v>8221</v>
      </c>
      <c r="D1380">
        <v>3</v>
      </c>
    </row>
    <row r="1381" spans="1:4" x14ac:dyDescent="0.3">
      <c r="A1381" t="s">
        <v>8219</v>
      </c>
      <c r="B1381">
        <v>3</v>
      </c>
      <c r="C1381" t="s">
        <v>8221</v>
      </c>
      <c r="D1381">
        <v>0</v>
      </c>
    </row>
    <row r="1382" spans="1:4" x14ac:dyDescent="0.3">
      <c r="A1382" t="s">
        <v>8219</v>
      </c>
      <c r="B1382">
        <v>10</v>
      </c>
      <c r="C1382" t="s">
        <v>8221</v>
      </c>
      <c r="D1382">
        <v>3</v>
      </c>
    </row>
    <row r="1383" spans="1:4" x14ac:dyDescent="0.3">
      <c r="A1383" t="s">
        <v>8219</v>
      </c>
      <c r="B1383">
        <v>7</v>
      </c>
      <c r="C1383" t="s">
        <v>8221</v>
      </c>
      <c r="D1383">
        <v>4</v>
      </c>
    </row>
    <row r="1384" spans="1:4" x14ac:dyDescent="0.3">
      <c r="A1384" t="s">
        <v>8219</v>
      </c>
      <c r="B1384">
        <v>3</v>
      </c>
      <c r="C1384" t="s">
        <v>8221</v>
      </c>
      <c r="D1384">
        <v>2</v>
      </c>
    </row>
    <row r="1385" spans="1:4" x14ac:dyDescent="0.3">
      <c r="A1385" t="s">
        <v>8219</v>
      </c>
      <c r="B1385">
        <v>0</v>
      </c>
      <c r="C1385" t="s">
        <v>8221</v>
      </c>
      <c r="D1385">
        <v>10</v>
      </c>
    </row>
    <row r="1386" spans="1:4" x14ac:dyDescent="0.3">
      <c r="A1386" t="s">
        <v>8219</v>
      </c>
      <c r="B1386">
        <v>1</v>
      </c>
      <c r="C1386" t="s">
        <v>8221</v>
      </c>
      <c r="D1386">
        <v>11</v>
      </c>
    </row>
    <row r="1387" spans="1:4" x14ac:dyDescent="0.3">
      <c r="A1387" t="s">
        <v>8219</v>
      </c>
      <c r="B1387">
        <v>0</v>
      </c>
      <c r="C1387" t="s">
        <v>8221</v>
      </c>
      <c r="D1387">
        <v>6</v>
      </c>
    </row>
    <row r="1388" spans="1:4" x14ac:dyDescent="0.3">
      <c r="A1388" t="s">
        <v>8219</v>
      </c>
      <c r="B1388">
        <v>9</v>
      </c>
      <c r="C1388" t="s">
        <v>8221</v>
      </c>
      <c r="D1388">
        <v>2</v>
      </c>
    </row>
    <row r="1389" spans="1:4" x14ac:dyDescent="0.3">
      <c r="A1389" t="s">
        <v>8219</v>
      </c>
      <c r="B1389">
        <v>56</v>
      </c>
      <c r="C1389" t="s">
        <v>8221</v>
      </c>
      <c r="D1389">
        <v>6</v>
      </c>
    </row>
    <row r="1390" spans="1:4" x14ac:dyDescent="0.3">
      <c r="A1390" t="s">
        <v>8219</v>
      </c>
      <c r="B1390">
        <v>32</v>
      </c>
      <c r="C1390" t="s">
        <v>8221</v>
      </c>
      <c r="D1390">
        <v>8</v>
      </c>
    </row>
    <row r="1391" spans="1:4" x14ac:dyDescent="0.3">
      <c r="A1391" t="s">
        <v>8219</v>
      </c>
      <c r="B1391">
        <v>30</v>
      </c>
      <c r="C1391" t="s">
        <v>8221</v>
      </c>
      <c r="D1391">
        <v>37</v>
      </c>
    </row>
    <row r="1392" spans="1:4" x14ac:dyDescent="0.3">
      <c r="A1392" t="s">
        <v>8219</v>
      </c>
      <c r="B1392">
        <v>70</v>
      </c>
      <c r="C1392" t="s">
        <v>8221</v>
      </c>
      <c r="D1392">
        <v>11</v>
      </c>
    </row>
    <row r="1393" spans="1:4" x14ac:dyDescent="0.3">
      <c r="A1393" t="s">
        <v>8219</v>
      </c>
      <c r="B1393">
        <v>44</v>
      </c>
      <c r="C1393" t="s">
        <v>8221</v>
      </c>
      <c r="D1393">
        <v>0</v>
      </c>
    </row>
    <row r="1394" spans="1:4" x14ac:dyDescent="0.3">
      <c r="A1394" t="s">
        <v>8219</v>
      </c>
      <c r="B1394">
        <v>92</v>
      </c>
      <c r="C1394" t="s">
        <v>8221</v>
      </c>
      <c r="D1394">
        <v>10</v>
      </c>
    </row>
    <row r="1395" spans="1:4" x14ac:dyDescent="0.3">
      <c r="A1395" t="s">
        <v>8219</v>
      </c>
      <c r="B1395">
        <v>205</v>
      </c>
      <c r="C1395" t="s">
        <v>8221</v>
      </c>
      <c r="D1395">
        <v>6</v>
      </c>
    </row>
    <row r="1396" spans="1:4" x14ac:dyDescent="0.3">
      <c r="A1396" t="s">
        <v>8219</v>
      </c>
      <c r="B1396">
        <v>23</v>
      </c>
      <c r="C1396" t="s">
        <v>8221</v>
      </c>
      <c r="D1396">
        <v>8</v>
      </c>
    </row>
    <row r="1397" spans="1:4" x14ac:dyDescent="0.3">
      <c r="A1397" t="s">
        <v>8219</v>
      </c>
      <c r="B1397">
        <v>4</v>
      </c>
      <c r="C1397" t="s">
        <v>8221</v>
      </c>
      <c r="D1397">
        <v>6</v>
      </c>
    </row>
    <row r="1398" spans="1:4" x14ac:dyDescent="0.3">
      <c r="A1398" t="s">
        <v>8219</v>
      </c>
      <c r="B1398">
        <v>112</v>
      </c>
      <c r="C1398" t="s">
        <v>8221</v>
      </c>
      <c r="D1398">
        <v>7</v>
      </c>
    </row>
    <row r="1399" spans="1:4" x14ac:dyDescent="0.3">
      <c r="A1399" t="s">
        <v>8219</v>
      </c>
      <c r="B1399">
        <v>27</v>
      </c>
      <c r="C1399" t="s">
        <v>8221</v>
      </c>
      <c r="D1399">
        <v>7</v>
      </c>
    </row>
    <row r="1400" spans="1:4" x14ac:dyDescent="0.3">
      <c r="A1400" t="s">
        <v>8219</v>
      </c>
      <c r="B1400">
        <v>11</v>
      </c>
      <c r="C1400" t="s">
        <v>8221</v>
      </c>
      <c r="D1400">
        <v>5</v>
      </c>
    </row>
    <row r="1401" spans="1:4" x14ac:dyDescent="0.3">
      <c r="A1401" t="s">
        <v>8219</v>
      </c>
      <c r="B1401">
        <v>26</v>
      </c>
      <c r="C1401" t="s">
        <v>8221</v>
      </c>
      <c r="D1401">
        <v>46</v>
      </c>
    </row>
    <row r="1402" spans="1:4" x14ac:dyDescent="0.3">
      <c r="A1402" t="s">
        <v>8219</v>
      </c>
      <c r="B1402">
        <v>77</v>
      </c>
      <c r="C1402" t="s">
        <v>8221</v>
      </c>
      <c r="D1402">
        <v>10</v>
      </c>
    </row>
    <row r="1403" spans="1:4" x14ac:dyDescent="0.3">
      <c r="A1403" t="s">
        <v>8219</v>
      </c>
      <c r="B1403">
        <v>136</v>
      </c>
      <c r="C1403" t="s">
        <v>8221</v>
      </c>
      <c r="D1403">
        <v>19</v>
      </c>
    </row>
    <row r="1404" spans="1:4" x14ac:dyDescent="0.3">
      <c r="A1404" t="s">
        <v>8219</v>
      </c>
      <c r="B1404">
        <v>157</v>
      </c>
      <c r="C1404" t="s">
        <v>8221</v>
      </c>
      <c r="D1404">
        <v>13</v>
      </c>
    </row>
    <row r="1405" spans="1:4" x14ac:dyDescent="0.3">
      <c r="A1405" t="s">
        <v>8219</v>
      </c>
      <c r="B1405">
        <v>158</v>
      </c>
      <c r="C1405" t="s">
        <v>8221</v>
      </c>
      <c r="D1405">
        <v>13</v>
      </c>
    </row>
    <row r="1406" spans="1:4" x14ac:dyDescent="0.3">
      <c r="A1406" t="s">
        <v>8219</v>
      </c>
      <c r="B1406">
        <v>27</v>
      </c>
      <c r="C1406" t="s">
        <v>8221</v>
      </c>
      <c r="D1406">
        <v>4</v>
      </c>
    </row>
    <row r="1407" spans="1:4" x14ac:dyDescent="0.3">
      <c r="A1407" t="s">
        <v>8219</v>
      </c>
      <c r="B1407">
        <v>23</v>
      </c>
      <c r="C1407" t="s">
        <v>8221</v>
      </c>
      <c r="D1407">
        <v>0</v>
      </c>
    </row>
    <row r="1408" spans="1:4" x14ac:dyDescent="0.3">
      <c r="A1408" t="s">
        <v>8219</v>
      </c>
      <c r="B1408">
        <v>17</v>
      </c>
      <c r="C1408" t="s">
        <v>8221</v>
      </c>
      <c r="D1408">
        <v>3</v>
      </c>
    </row>
    <row r="1409" spans="1:4" x14ac:dyDescent="0.3">
      <c r="A1409" t="s">
        <v>8219</v>
      </c>
      <c r="B1409">
        <v>37</v>
      </c>
      <c r="C1409" t="s">
        <v>8221</v>
      </c>
      <c r="D1409">
        <v>1</v>
      </c>
    </row>
    <row r="1410" spans="1:4" x14ac:dyDescent="0.3">
      <c r="A1410" t="s">
        <v>8219</v>
      </c>
      <c r="B1410">
        <v>65</v>
      </c>
      <c r="C1410" t="s">
        <v>8221</v>
      </c>
      <c r="D1410">
        <v>9</v>
      </c>
    </row>
    <row r="1411" spans="1:4" x14ac:dyDescent="0.3">
      <c r="A1411" t="s">
        <v>8219</v>
      </c>
      <c r="B1411">
        <v>18</v>
      </c>
      <c r="C1411" t="s">
        <v>8221</v>
      </c>
      <c r="D1411">
        <v>1</v>
      </c>
    </row>
    <row r="1412" spans="1:4" x14ac:dyDescent="0.3">
      <c r="A1412" t="s">
        <v>8219</v>
      </c>
      <c r="B1412">
        <v>25</v>
      </c>
      <c r="C1412" t="s">
        <v>8221</v>
      </c>
      <c r="D1412">
        <v>1</v>
      </c>
    </row>
    <row r="1413" spans="1:4" x14ac:dyDescent="0.3">
      <c r="A1413" t="s">
        <v>8219</v>
      </c>
      <c r="B1413">
        <v>104</v>
      </c>
      <c r="C1413" t="s">
        <v>8221</v>
      </c>
      <c r="D1413">
        <v>4</v>
      </c>
    </row>
    <row r="1414" spans="1:4" x14ac:dyDescent="0.3">
      <c r="A1414" t="s">
        <v>8219</v>
      </c>
      <c r="B1414">
        <v>108</v>
      </c>
      <c r="C1414" t="s">
        <v>8221</v>
      </c>
      <c r="D1414">
        <v>17</v>
      </c>
    </row>
    <row r="1415" spans="1:4" x14ac:dyDescent="0.3">
      <c r="A1415" t="s">
        <v>8219</v>
      </c>
      <c r="B1415">
        <v>38</v>
      </c>
      <c r="C1415" t="s">
        <v>8221</v>
      </c>
      <c r="D1415">
        <v>0</v>
      </c>
    </row>
    <row r="1416" spans="1:4" x14ac:dyDescent="0.3">
      <c r="A1416" t="s">
        <v>8219</v>
      </c>
      <c r="B1416">
        <v>88</v>
      </c>
      <c r="C1416" t="s">
        <v>8221</v>
      </c>
      <c r="D1416">
        <v>12</v>
      </c>
    </row>
    <row r="1417" spans="1:4" x14ac:dyDescent="0.3">
      <c r="A1417" t="s">
        <v>8219</v>
      </c>
      <c r="B1417">
        <v>82</v>
      </c>
      <c r="C1417" t="s">
        <v>8221</v>
      </c>
      <c r="D1417">
        <v>14</v>
      </c>
    </row>
    <row r="1418" spans="1:4" x14ac:dyDescent="0.3">
      <c r="A1418" t="s">
        <v>8219</v>
      </c>
      <c r="B1418">
        <v>126</v>
      </c>
      <c r="C1418" t="s">
        <v>8221</v>
      </c>
      <c r="D1418">
        <v>1</v>
      </c>
    </row>
    <row r="1419" spans="1:4" x14ac:dyDescent="0.3">
      <c r="A1419" t="s">
        <v>8219</v>
      </c>
      <c r="B1419">
        <v>133</v>
      </c>
      <c r="C1419" t="s">
        <v>8221</v>
      </c>
      <c r="D1419">
        <v>14</v>
      </c>
    </row>
    <row r="1420" spans="1:4" x14ac:dyDescent="0.3">
      <c r="A1420" t="s">
        <v>8219</v>
      </c>
      <c r="B1420">
        <v>47</v>
      </c>
      <c r="C1420" t="s">
        <v>8221</v>
      </c>
      <c r="D1420">
        <v>4</v>
      </c>
    </row>
    <row r="1421" spans="1:4" x14ac:dyDescent="0.3">
      <c r="A1421" t="s">
        <v>8219</v>
      </c>
      <c r="B1421">
        <v>58</v>
      </c>
      <c r="C1421" t="s">
        <v>8221</v>
      </c>
      <c r="D1421">
        <v>2</v>
      </c>
    </row>
    <row r="1422" spans="1:4" x14ac:dyDescent="0.3">
      <c r="A1422" t="s">
        <v>8219</v>
      </c>
      <c r="B1422">
        <v>32</v>
      </c>
      <c r="C1422" t="s">
        <v>8221</v>
      </c>
      <c r="D1422">
        <v>1</v>
      </c>
    </row>
    <row r="1423" spans="1:4" x14ac:dyDescent="0.3">
      <c r="A1423" t="s">
        <v>8219</v>
      </c>
      <c r="B1423">
        <v>37</v>
      </c>
      <c r="C1423" t="s">
        <v>8221</v>
      </c>
      <c r="D1423">
        <v>2</v>
      </c>
    </row>
    <row r="1424" spans="1:4" x14ac:dyDescent="0.3">
      <c r="A1424" t="s">
        <v>8219</v>
      </c>
      <c r="B1424">
        <v>87</v>
      </c>
      <c r="C1424" t="s">
        <v>8221</v>
      </c>
      <c r="D1424">
        <v>1</v>
      </c>
    </row>
    <row r="1425" spans="1:4" x14ac:dyDescent="0.3">
      <c r="A1425" t="s">
        <v>8219</v>
      </c>
      <c r="B1425">
        <v>15</v>
      </c>
      <c r="C1425" t="s">
        <v>8221</v>
      </c>
      <c r="D1425">
        <v>1</v>
      </c>
    </row>
    <row r="1426" spans="1:4" x14ac:dyDescent="0.3">
      <c r="A1426" t="s">
        <v>8219</v>
      </c>
      <c r="B1426">
        <v>27</v>
      </c>
      <c r="C1426" t="s">
        <v>8221</v>
      </c>
      <c r="D1426">
        <v>4</v>
      </c>
    </row>
    <row r="1427" spans="1:4" x14ac:dyDescent="0.3">
      <c r="A1427" t="s">
        <v>8219</v>
      </c>
      <c r="B1427">
        <v>19</v>
      </c>
      <c r="C1427" t="s">
        <v>8221</v>
      </c>
      <c r="D1427">
        <v>3</v>
      </c>
    </row>
    <row r="1428" spans="1:4" x14ac:dyDescent="0.3">
      <c r="A1428" t="s">
        <v>8219</v>
      </c>
      <c r="B1428">
        <v>17</v>
      </c>
      <c r="C1428" t="s">
        <v>8221</v>
      </c>
      <c r="D1428">
        <v>38</v>
      </c>
    </row>
    <row r="1429" spans="1:4" x14ac:dyDescent="0.3">
      <c r="A1429" t="s">
        <v>8219</v>
      </c>
      <c r="B1429">
        <v>26</v>
      </c>
      <c r="C1429" t="s">
        <v>8221</v>
      </c>
      <c r="D1429">
        <v>4</v>
      </c>
    </row>
    <row r="1430" spans="1:4" x14ac:dyDescent="0.3">
      <c r="A1430" t="s">
        <v>8219</v>
      </c>
      <c r="B1430">
        <v>28</v>
      </c>
      <c r="C1430" t="s">
        <v>8221</v>
      </c>
      <c r="D1430">
        <v>0</v>
      </c>
    </row>
    <row r="1431" spans="1:4" x14ac:dyDescent="0.3">
      <c r="A1431" t="s">
        <v>8219</v>
      </c>
      <c r="B1431">
        <v>37</v>
      </c>
      <c r="C1431" t="s">
        <v>8221</v>
      </c>
      <c r="D1431">
        <v>2</v>
      </c>
    </row>
    <row r="1432" spans="1:4" x14ac:dyDescent="0.3">
      <c r="A1432" t="s">
        <v>8219</v>
      </c>
      <c r="B1432">
        <v>128</v>
      </c>
      <c r="C1432" t="s">
        <v>8221</v>
      </c>
      <c r="D1432">
        <v>0</v>
      </c>
    </row>
    <row r="1433" spans="1:4" x14ac:dyDescent="0.3">
      <c r="A1433" t="s">
        <v>8219</v>
      </c>
      <c r="B1433">
        <v>10</v>
      </c>
      <c r="C1433" t="s">
        <v>8221</v>
      </c>
      <c r="D1433">
        <v>1</v>
      </c>
    </row>
    <row r="1434" spans="1:4" x14ac:dyDescent="0.3">
      <c r="A1434" t="s">
        <v>8219</v>
      </c>
      <c r="B1434">
        <v>83</v>
      </c>
      <c r="C1434" t="s">
        <v>8221</v>
      </c>
      <c r="D1434">
        <v>7</v>
      </c>
    </row>
    <row r="1435" spans="1:4" x14ac:dyDescent="0.3">
      <c r="A1435" t="s">
        <v>8219</v>
      </c>
      <c r="B1435">
        <v>46</v>
      </c>
      <c r="C1435" t="s">
        <v>8221</v>
      </c>
      <c r="D1435">
        <v>2</v>
      </c>
    </row>
    <row r="1436" spans="1:4" x14ac:dyDescent="0.3">
      <c r="A1436" t="s">
        <v>8219</v>
      </c>
      <c r="B1436">
        <v>90</v>
      </c>
      <c r="C1436" t="s">
        <v>8221</v>
      </c>
      <c r="D1436">
        <v>4</v>
      </c>
    </row>
    <row r="1437" spans="1:4" x14ac:dyDescent="0.3">
      <c r="A1437" t="s">
        <v>8219</v>
      </c>
      <c r="B1437">
        <v>81</v>
      </c>
      <c r="C1437" t="s">
        <v>8221</v>
      </c>
      <c r="D1437">
        <v>4</v>
      </c>
    </row>
    <row r="1438" spans="1:4" x14ac:dyDescent="0.3">
      <c r="A1438" t="s">
        <v>8219</v>
      </c>
      <c r="B1438">
        <v>32</v>
      </c>
      <c r="C1438" t="s">
        <v>8221</v>
      </c>
      <c r="D1438">
        <v>3</v>
      </c>
    </row>
    <row r="1439" spans="1:4" x14ac:dyDescent="0.3">
      <c r="A1439" t="s">
        <v>8219</v>
      </c>
      <c r="B1439">
        <v>20</v>
      </c>
      <c r="C1439" t="s">
        <v>8221</v>
      </c>
      <c r="D1439">
        <v>2</v>
      </c>
    </row>
    <row r="1440" spans="1:4" x14ac:dyDescent="0.3">
      <c r="A1440" t="s">
        <v>8219</v>
      </c>
      <c r="B1440">
        <v>70</v>
      </c>
      <c r="C1440" t="s">
        <v>8221</v>
      </c>
      <c r="D1440">
        <v>197</v>
      </c>
    </row>
    <row r="1441" spans="1:4" x14ac:dyDescent="0.3">
      <c r="A1441" t="s">
        <v>8219</v>
      </c>
      <c r="B1441">
        <v>168</v>
      </c>
      <c r="C1441" t="s">
        <v>8221</v>
      </c>
      <c r="D1441">
        <v>0</v>
      </c>
    </row>
    <row r="1442" spans="1:4" x14ac:dyDescent="0.3">
      <c r="A1442" t="s">
        <v>8219</v>
      </c>
      <c r="B1442">
        <v>34</v>
      </c>
      <c r="C1442" t="s">
        <v>8221</v>
      </c>
      <c r="D1442">
        <v>1</v>
      </c>
    </row>
    <row r="1443" spans="1:4" x14ac:dyDescent="0.3">
      <c r="A1443" t="s">
        <v>8219</v>
      </c>
      <c r="B1443">
        <v>48</v>
      </c>
      <c r="C1443" t="s">
        <v>8221</v>
      </c>
      <c r="D1443">
        <v>4</v>
      </c>
    </row>
    <row r="1444" spans="1:4" x14ac:dyDescent="0.3">
      <c r="A1444" t="s">
        <v>8219</v>
      </c>
      <c r="B1444">
        <v>48</v>
      </c>
      <c r="C1444" t="s">
        <v>8221</v>
      </c>
      <c r="D1444">
        <v>0</v>
      </c>
    </row>
    <row r="1445" spans="1:4" x14ac:dyDescent="0.3">
      <c r="A1445" t="s">
        <v>8219</v>
      </c>
      <c r="B1445">
        <v>221</v>
      </c>
      <c r="C1445" t="s">
        <v>8221</v>
      </c>
      <c r="D1445">
        <v>7</v>
      </c>
    </row>
    <row r="1446" spans="1:4" x14ac:dyDescent="0.3">
      <c r="A1446" t="s">
        <v>8219</v>
      </c>
      <c r="B1446">
        <v>107</v>
      </c>
      <c r="C1446" t="s">
        <v>8221</v>
      </c>
      <c r="D1446">
        <v>11</v>
      </c>
    </row>
    <row r="1447" spans="1:4" x14ac:dyDescent="0.3">
      <c r="A1447" t="s">
        <v>8219</v>
      </c>
      <c r="B1447">
        <v>45</v>
      </c>
      <c r="C1447" t="s">
        <v>8221</v>
      </c>
      <c r="D1447">
        <v>0</v>
      </c>
    </row>
    <row r="1448" spans="1:4" x14ac:dyDescent="0.3">
      <c r="A1448" t="s">
        <v>8219</v>
      </c>
      <c r="B1448">
        <v>36</v>
      </c>
      <c r="C1448" t="s">
        <v>8221</v>
      </c>
      <c r="D1448">
        <v>6</v>
      </c>
    </row>
    <row r="1449" spans="1:4" x14ac:dyDescent="0.3">
      <c r="A1449" t="s">
        <v>8219</v>
      </c>
      <c r="B1449">
        <v>101</v>
      </c>
      <c r="C1449" t="s">
        <v>8221</v>
      </c>
      <c r="D1449">
        <v>0</v>
      </c>
    </row>
    <row r="1450" spans="1:4" x14ac:dyDescent="0.3">
      <c r="A1450" t="s">
        <v>8219</v>
      </c>
      <c r="B1450">
        <v>62</v>
      </c>
      <c r="C1450" t="s">
        <v>8221</v>
      </c>
      <c r="D1450">
        <v>7</v>
      </c>
    </row>
    <row r="1451" spans="1:4" x14ac:dyDescent="0.3">
      <c r="A1451" t="s">
        <v>8219</v>
      </c>
      <c r="B1451">
        <v>32</v>
      </c>
      <c r="C1451" t="s">
        <v>8221</v>
      </c>
      <c r="D1451">
        <v>94</v>
      </c>
    </row>
    <row r="1452" spans="1:4" x14ac:dyDescent="0.3">
      <c r="A1452" t="s">
        <v>8219</v>
      </c>
      <c r="B1452">
        <v>89</v>
      </c>
      <c r="C1452" t="s">
        <v>8221</v>
      </c>
      <c r="D1452">
        <v>2</v>
      </c>
    </row>
    <row r="1453" spans="1:4" x14ac:dyDescent="0.3">
      <c r="A1453" t="s">
        <v>8219</v>
      </c>
      <c r="B1453">
        <v>93</v>
      </c>
      <c r="C1453" t="s">
        <v>8221</v>
      </c>
      <c r="D1453">
        <v>25</v>
      </c>
    </row>
    <row r="1454" spans="1:4" x14ac:dyDescent="0.3">
      <c r="A1454" t="s">
        <v>8219</v>
      </c>
      <c r="B1454">
        <v>98</v>
      </c>
      <c r="C1454" t="s">
        <v>8221</v>
      </c>
      <c r="D1454">
        <v>17</v>
      </c>
    </row>
    <row r="1455" spans="1:4" x14ac:dyDescent="0.3">
      <c r="A1455" t="s">
        <v>8219</v>
      </c>
      <c r="B1455">
        <v>82</v>
      </c>
      <c r="C1455" t="s">
        <v>8221</v>
      </c>
      <c r="D1455">
        <v>2</v>
      </c>
    </row>
    <row r="1456" spans="1:4" x14ac:dyDescent="0.3">
      <c r="A1456" t="s">
        <v>8219</v>
      </c>
      <c r="B1456">
        <v>116</v>
      </c>
      <c r="C1456" t="s">
        <v>8221</v>
      </c>
      <c r="D1456">
        <v>4</v>
      </c>
    </row>
    <row r="1457" spans="1:4" x14ac:dyDescent="0.3">
      <c r="A1457" t="s">
        <v>8219</v>
      </c>
      <c r="B1457">
        <v>52</v>
      </c>
      <c r="C1457" t="s">
        <v>8221</v>
      </c>
      <c r="D1457">
        <v>5</v>
      </c>
    </row>
    <row r="1458" spans="1:4" x14ac:dyDescent="0.3">
      <c r="A1458" t="s">
        <v>8219</v>
      </c>
      <c r="B1458">
        <v>23</v>
      </c>
      <c r="C1458" t="s">
        <v>8221</v>
      </c>
      <c r="D1458">
        <v>2</v>
      </c>
    </row>
    <row r="1459" spans="1:4" x14ac:dyDescent="0.3">
      <c r="A1459" t="s">
        <v>8219</v>
      </c>
      <c r="B1459">
        <v>77</v>
      </c>
      <c r="C1459" t="s">
        <v>8221</v>
      </c>
      <c r="D1459">
        <v>2</v>
      </c>
    </row>
    <row r="1460" spans="1:4" x14ac:dyDescent="0.3">
      <c r="A1460" t="s">
        <v>8219</v>
      </c>
      <c r="B1460">
        <v>49</v>
      </c>
      <c r="C1460" t="s">
        <v>8221</v>
      </c>
      <c r="D1460">
        <v>3</v>
      </c>
    </row>
    <row r="1461" spans="1:4" x14ac:dyDescent="0.3">
      <c r="A1461" t="s">
        <v>8219</v>
      </c>
      <c r="B1461">
        <v>59</v>
      </c>
      <c r="C1461" t="s">
        <v>8221</v>
      </c>
      <c r="D1461">
        <v>0</v>
      </c>
    </row>
    <row r="1462" spans="1:4" x14ac:dyDescent="0.3">
      <c r="A1462" t="s">
        <v>8219</v>
      </c>
      <c r="B1462">
        <v>113</v>
      </c>
      <c r="C1462" t="s">
        <v>8221</v>
      </c>
      <c r="D1462">
        <v>4</v>
      </c>
    </row>
    <row r="1463" spans="1:4" x14ac:dyDescent="0.3">
      <c r="A1463" t="s">
        <v>8219</v>
      </c>
      <c r="B1463">
        <v>34</v>
      </c>
      <c r="C1463" t="s">
        <v>8221</v>
      </c>
      <c r="D1463">
        <v>1</v>
      </c>
    </row>
    <row r="1464" spans="1:4" x14ac:dyDescent="0.3">
      <c r="A1464" t="s">
        <v>8219</v>
      </c>
      <c r="B1464">
        <v>42</v>
      </c>
      <c r="C1464" t="s">
        <v>8221</v>
      </c>
      <c r="D1464">
        <v>12</v>
      </c>
    </row>
    <row r="1465" spans="1:4" x14ac:dyDescent="0.3">
      <c r="A1465" t="s">
        <v>8219</v>
      </c>
      <c r="B1465">
        <v>42</v>
      </c>
      <c r="C1465" t="s">
        <v>8221</v>
      </c>
      <c r="D1465">
        <v>4</v>
      </c>
    </row>
    <row r="1466" spans="1:4" x14ac:dyDescent="0.3">
      <c r="A1466" t="s">
        <v>8219</v>
      </c>
      <c r="B1466">
        <v>49</v>
      </c>
      <c r="C1466" t="s">
        <v>8221</v>
      </c>
      <c r="D1466">
        <v>91</v>
      </c>
    </row>
    <row r="1467" spans="1:4" x14ac:dyDescent="0.3">
      <c r="A1467" t="s">
        <v>8219</v>
      </c>
      <c r="B1467">
        <v>56</v>
      </c>
      <c r="C1467" t="s">
        <v>8221</v>
      </c>
      <c r="D1467">
        <v>1</v>
      </c>
    </row>
    <row r="1468" spans="1:4" x14ac:dyDescent="0.3">
      <c r="A1468" t="s">
        <v>8219</v>
      </c>
      <c r="B1468">
        <v>25</v>
      </c>
      <c r="C1468" t="s">
        <v>8221</v>
      </c>
      <c r="D1468">
        <v>1</v>
      </c>
    </row>
    <row r="1469" spans="1:4" x14ac:dyDescent="0.3">
      <c r="A1469" t="s">
        <v>8219</v>
      </c>
      <c r="B1469">
        <v>2</v>
      </c>
      <c r="C1469" t="s">
        <v>8221</v>
      </c>
      <c r="D1469">
        <v>0</v>
      </c>
    </row>
    <row r="1470" spans="1:4" x14ac:dyDescent="0.3">
      <c r="A1470" t="s">
        <v>8219</v>
      </c>
      <c r="B1470">
        <v>1</v>
      </c>
      <c r="C1470" t="s">
        <v>8221</v>
      </c>
      <c r="D1470">
        <v>13</v>
      </c>
    </row>
    <row r="1471" spans="1:4" x14ac:dyDescent="0.3">
      <c r="A1471" t="s">
        <v>8219</v>
      </c>
      <c r="B1471">
        <v>2</v>
      </c>
      <c r="C1471" t="s">
        <v>8221</v>
      </c>
      <c r="D1471">
        <v>2</v>
      </c>
    </row>
    <row r="1472" spans="1:4" x14ac:dyDescent="0.3">
      <c r="A1472" t="s">
        <v>8219</v>
      </c>
      <c r="B1472">
        <v>11</v>
      </c>
      <c r="C1472" t="s">
        <v>8221</v>
      </c>
      <c r="D1472">
        <v>0</v>
      </c>
    </row>
    <row r="1473" spans="1:4" x14ac:dyDescent="0.3">
      <c r="A1473" t="s">
        <v>8219</v>
      </c>
      <c r="B1473">
        <v>0</v>
      </c>
      <c r="C1473" t="s">
        <v>8221</v>
      </c>
      <c r="D1473">
        <v>21</v>
      </c>
    </row>
    <row r="1474" spans="1:4" x14ac:dyDescent="0.3">
      <c r="A1474" t="s">
        <v>8219</v>
      </c>
      <c r="B1474">
        <v>0</v>
      </c>
      <c r="C1474" t="s">
        <v>8221</v>
      </c>
      <c r="D1474">
        <v>9</v>
      </c>
    </row>
    <row r="1475" spans="1:4" x14ac:dyDescent="0.3">
      <c r="A1475" t="s">
        <v>8219</v>
      </c>
      <c r="B1475">
        <v>9</v>
      </c>
      <c r="C1475" t="s">
        <v>8221</v>
      </c>
      <c r="D1475">
        <v>6</v>
      </c>
    </row>
    <row r="1476" spans="1:4" x14ac:dyDescent="0.3">
      <c r="A1476" t="s">
        <v>8219</v>
      </c>
      <c r="B1476">
        <v>0</v>
      </c>
      <c r="C1476" t="s">
        <v>8221</v>
      </c>
      <c r="D1476">
        <v>4</v>
      </c>
    </row>
    <row r="1477" spans="1:4" x14ac:dyDescent="0.3">
      <c r="A1477" t="s">
        <v>8219</v>
      </c>
      <c r="B1477">
        <v>4</v>
      </c>
      <c r="C1477" t="s">
        <v>8221</v>
      </c>
      <c r="D1477">
        <v>7</v>
      </c>
    </row>
    <row r="1478" spans="1:4" x14ac:dyDescent="0.3">
      <c r="A1478" t="s">
        <v>8219</v>
      </c>
      <c r="B1478">
        <v>1</v>
      </c>
      <c r="C1478" t="s">
        <v>8221</v>
      </c>
      <c r="D1478">
        <v>5</v>
      </c>
    </row>
    <row r="1479" spans="1:4" x14ac:dyDescent="0.3">
      <c r="A1479" t="s">
        <v>8219</v>
      </c>
      <c r="B1479">
        <v>2</v>
      </c>
      <c r="C1479" t="s">
        <v>8221</v>
      </c>
      <c r="D1479">
        <v>0</v>
      </c>
    </row>
    <row r="1480" spans="1:4" x14ac:dyDescent="0.3">
      <c r="A1480" t="s">
        <v>8219</v>
      </c>
      <c r="B1480">
        <v>0</v>
      </c>
      <c r="C1480" t="s">
        <v>8221</v>
      </c>
      <c r="D1480">
        <v>3</v>
      </c>
    </row>
    <row r="1481" spans="1:4" x14ac:dyDescent="0.3">
      <c r="A1481" t="s">
        <v>8219</v>
      </c>
      <c r="B1481">
        <v>1</v>
      </c>
      <c r="C1481" t="s">
        <v>8221</v>
      </c>
      <c r="D1481">
        <v>9</v>
      </c>
    </row>
    <row r="1482" spans="1:4" x14ac:dyDescent="0.3">
      <c r="A1482" t="s">
        <v>8219</v>
      </c>
      <c r="B1482">
        <v>17</v>
      </c>
      <c r="C1482" t="s">
        <v>8221</v>
      </c>
      <c r="D1482">
        <v>6</v>
      </c>
    </row>
    <row r="1483" spans="1:4" x14ac:dyDescent="0.3">
      <c r="A1483" t="s">
        <v>8219</v>
      </c>
      <c r="B1483">
        <v>2</v>
      </c>
      <c r="C1483" t="s">
        <v>8221</v>
      </c>
      <c r="D1483">
        <v>4</v>
      </c>
    </row>
    <row r="1484" spans="1:4" x14ac:dyDescent="0.3">
      <c r="A1484" t="s">
        <v>8219</v>
      </c>
      <c r="B1484">
        <v>3</v>
      </c>
      <c r="C1484" t="s">
        <v>8221</v>
      </c>
      <c r="D1484">
        <v>1</v>
      </c>
    </row>
    <row r="1485" spans="1:4" x14ac:dyDescent="0.3">
      <c r="A1485" t="s">
        <v>8219</v>
      </c>
      <c r="B1485">
        <v>41</v>
      </c>
      <c r="C1485" t="s">
        <v>8221</v>
      </c>
      <c r="D1485">
        <v>17</v>
      </c>
    </row>
    <row r="1486" spans="1:4" x14ac:dyDescent="0.3">
      <c r="A1486" t="s">
        <v>8219</v>
      </c>
      <c r="B1486">
        <v>2</v>
      </c>
      <c r="C1486" t="s">
        <v>8221</v>
      </c>
      <c r="D1486">
        <v>1</v>
      </c>
    </row>
    <row r="1487" spans="1:4" x14ac:dyDescent="0.3">
      <c r="A1487" t="s">
        <v>8219</v>
      </c>
      <c r="B1487">
        <v>3</v>
      </c>
      <c r="C1487" t="s">
        <v>8221</v>
      </c>
      <c r="D1487">
        <v>13</v>
      </c>
    </row>
    <row r="1488" spans="1:4" x14ac:dyDescent="0.3">
      <c r="A1488" t="s">
        <v>8219</v>
      </c>
      <c r="B1488">
        <v>8</v>
      </c>
      <c r="C1488" t="s">
        <v>8221</v>
      </c>
      <c r="D1488">
        <v>6</v>
      </c>
    </row>
    <row r="1489" spans="1:4" x14ac:dyDescent="0.3">
      <c r="A1489" t="s">
        <v>8219</v>
      </c>
      <c r="B1489">
        <v>0</v>
      </c>
      <c r="C1489" t="s">
        <v>8221</v>
      </c>
      <c r="D1489">
        <v>0</v>
      </c>
    </row>
    <row r="1490" spans="1:4" x14ac:dyDescent="0.3">
      <c r="A1490" t="s">
        <v>8219</v>
      </c>
      <c r="B1490">
        <v>1</v>
      </c>
      <c r="C1490" t="s">
        <v>8221</v>
      </c>
      <c r="D1490">
        <v>2</v>
      </c>
    </row>
    <row r="1491" spans="1:4" x14ac:dyDescent="0.3">
      <c r="A1491" t="s">
        <v>8219</v>
      </c>
      <c r="B1491">
        <v>3</v>
      </c>
      <c r="C1491" t="s">
        <v>8221</v>
      </c>
      <c r="D1491">
        <v>2</v>
      </c>
    </row>
    <row r="1492" spans="1:4" x14ac:dyDescent="0.3">
      <c r="A1492" t="s">
        <v>8219</v>
      </c>
      <c r="B1492">
        <v>4</v>
      </c>
      <c r="C1492" t="s">
        <v>8221</v>
      </c>
      <c r="D1492">
        <v>21</v>
      </c>
    </row>
    <row r="1493" spans="1:4" x14ac:dyDescent="0.3">
      <c r="A1493" t="s">
        <v>8219</v>
      </c>
      <c r="B1493">
        <v>9</v>
      </c>
      <c r="C1493" t="s">
        <v>8221</v>
      </c>
      <c r="D1493">
        <v>13</v>
      </c>
    </row>
    <row r="1494" spans="1:4" x14ac:dyDescent="0.3">
      <c r="A1494" t="s">
        <v>8219</v>
      </c>
      <c r="B1494">
        <v>16</v>
      </c>
      <c r="C1494" t="s">
        <v>8221</v>
      </c>
      <c r="D1494">
        <v>0</v>
      </c>
    </row>
    <row r="1495" spans="1:4" x14ac:dyDescent="0.3">
      <c r="A1495" t="s">
        <v>8219</v>
      </c>
      <c r="B1495">
        <v>1</v>
      </c>
      <c r="C1495" t="s">
        <v>8221</v>
      </c>
      <c r="D1495">
        <v>6</v>
      </c>
    </row>
    <row r="1496" spans="1:4" x14ac:dyDescent="0.3">
      <c r="A1496" t="s">
        <v>8219</v>
      </c>
      <c r="B1496">
        <v>7</v>
      </c>
      <c r="C1496" t="s">
        <v>8221</v>
      </c>
      <c r="D1496">
        <v>0</v>
      </c>
    </row>
    <row r="1497" spans="1:4" x14ac:dyDescent="0.3">
      <c r="A1497" t="s">
        <v>8219</v>
      </c>
      <c r="B1497">
        <v>0</v>
      </c>
      <c r="C1497" t="s">
        <v>8221</v>
      </c>
      <c r="D1497">
        <v>1</v>
      </c>
    </row>
    <row r="1498" spans="1:4" x14ac:dyDescent="0.3">
      <c r="A1498" t="s">
        <v>8219</v>
      </c>
      <c r="B1498">
        <v>0</v>
      </c>
      <c r="C1498" t="s">
        <v>8221</v>
      </c>
      <c r="D1498">
        <v>0</v>
      </c>
    </row>
    <row r="1499" spans="1:4" x14ac:dyDescent="0.3">
      <c r="A1499" t="s">
        <v>8219</v>
      </c>
      <c r="B1499">
        <v>0</v>
      </c>
      <c r="C1499" t="s">
        <v>8221</v>
      </c>
      <c r="D1499">
        <v>12</v>
      </c>
    </row>
    <row r="1500" spans="1:4" x14ac:dyDescent="0.3">
      <c r="A1500" t="s">
        <v>8219</v>
      </c>
      <c r="B1500">
        <v>0</v>
      </c>
      <c r="C1500" t="s">
        <v>8221</v>
      </c>
      <c r="D1500">
        <v>2</v>
      </c>
    </row>
    <row r="1501" spans="1:4" x14ac:dyDescent="0.3">
      <c r="A1501" t="s">
        <v>8219</v>
      </c>
      <c r="B1501">
        <v>0</v>
      </c>
      <c r="C1501" t="s">
        <v>8221</v>
      </c>
      <c r="D1501">
        <v>6</v>
      </c>
    </row>
    <row r="1502" spans="1:4" x14ac:dyDescent="0.3">
      <c r="A1502" t="s">
        <v>8219</v>
      </c>
      <c r="B1502">
        <v>1</v>
      </c>
      <c r="C1502" t="s">
        <v>8221</v>
      </c>
      <c r="D1502">
        <v>1</v>
      </c>
    </row>
    <row r="1503" spans="1:4" x14ac:dyDescent="0.3">
      <c r="A1503" t="s">
        <v>8219</v>
      </c>
      <c r="B1503">
        <v>2</v>
      </c>
      <c r="C1503" t="s">
        <v>8221</v>
      </c>
      <c r="D1503">
        <v>1</v>
      </c>
    </row>
    <row r="1504" spans="1:4" x14ac:dyDescent="0.3">
      <c r="A1504" t="s">
        <v>8219</v>
      </c>
      <c r="B1504">
        <v>1</v>
      </c>
      <c r="C1504" t="s">
        <v>8221</v>
      </c>
      <c r="D1504">
        <v>5</v>
      </c>
    </row>
    <row r="1505" spans="1:4" x14ac:dyDescent="0.3">
      <c r="A1505" t="s">
        <v>8219</v>
      </c>
      <c r="B1505">
        <v>15</v>
      </c>
      <c r="C1505" t="s">
        <v>8221</v>
      </c>
      <c r="D1505">
        <v>0</v>
      </c>
    </row>
    <row r="1506" spans="1:4" x14ac:dyDescent="0.3">
      <c r="A1506" t="s">
        <v>8219</v>
      </c>
      <c r="B1506">
        <v>1</v>
      </c>
      <c r="C1506" t="s">
        <v>8221</v>
      </c>
      <c r="D1506">
        <v>3</v>
      </c>
    </row>
    <row r="1507" spans="1:4" x14ac:dyDescent="0.3">
      <c r="A1507" t="s">
        <v>8219</v>
      </c>
      <c r="B1507">
        <v>1</v>
      </c>
      <c r="C1507" t="s">
        <v>8221</v>
      </c>
      <c r="D1507">
        <v>8</v>
      </c>
    </row>
    <row r="1508" spans="1:4" x14ac:dyDescent="0.3">
      <c r="A1508" t="s">
        <v>8219</v>
      </c>
      <c r="B1508">
        <v>0</v>
      </c>
      <c r="C1508" t="s">
        <v>8221</v>
      </c>
      <c r="D1508">
        <v>3</v>
      </c>
    </row>
    <row r="1509" spans="1:4" x14ac:dyDescent="0.3">
      <c r="A1509" t="s">
        <v>8219</v>
      </c>
      <c r="B1509">
        <v>52</v>
      </c>
      <c r="C1509" t="s">
        <v>8221</v>
      </c>
      <c r="D1509">
        <v>8</v>
      </c>
    </row>
    <row r="1510" spans="1:4" x14ac:dyDescent="0.3">
      <c r="A1510" t="s">
        <v>8219</v>
      </c>
      <c r="B1510">
        <v>34</v>
      </c>
      <c r="C1510" t="s">
        <v>8221</v>
      </c>
      <c r="D1510">
        <v>1</v>
      </c>
    </row>
    <row r="1511" spans="1:4" x14ac:dyDescent="0.3">
      <c r="A1511" t="s">
        <v>8219</v>
      </c>
      <c r="B1511">
        <v>67</v>
      </c>
      <c r="C1511" t="s">
        <v>8221</v>
      </c>
      <c r="D1511">
        <v>4</v>
      </c>
    </row>
    <row r="1512" spans="1:4" x14ac:dyDescent="0.3">
      <c r="A1512" t="s">
        <v>8219</v>
      </c>
      <c r="B1512">
        <v>70</v>
      </c>
      <c r="C1512" t="s">
        <v>8221</v>
      </c>
      <c r="D1512">
        <v>8</v>
      </c>
    </row>
    <row r="1513" spans="1:4" x14ac:dyDescent="0.3">
      <c r="A1513" t="s">
        <v>8219</v>
      </c>
      <c r="B1513">
        <v>89</v>
      </c>
      <c r="C1513" t="s">
        <v>8221</v>
      </c>
      <c r="D1513">
        <v>1</v>
      </c>
    </row>
    <row r="1514" spans="1:4" x14ac:dyDescent="0.3">
      <c r="A1514" t="s">
        <v>8219</v>
      </c>
      <c r="B1514">
        <v>107</v>
      </c>
      <c r="C1514" t="s">
        <v>8221</v>
      </c>
      <c r="D1514">
        <v>5</v>
      </c>
    </row>
    <row r="1515" spans="1:4" x14ac:dyDescent="0.3">
      <c r="A1515" t="s">
        <v>8219</v>
      </c>
      <c r="B1515">
        <v>159</v>
      </c>
      <c r="C1515" t="s">
        <v>8221</v>
      </c>
      <c r="D1515">
        <v>0</v>
      </c>
    </row>
    <row r="1516" spans="1:4" x14ac:dyDescent="0.3">
      <c r="A1516" t="s">
        <v>8219</v>
      </c>
      <c r="B1516">
        <v>181</v>
      </c>
      <c r="C1516" t="s">
        <v>8221</v>
      </c>
      <c r="D1516">
        <v>0</v>
      </c>
    </row>
    <row r="1517" spans="1:4" x14ac:dyDescent="0.3">
      <c r="A1517" t="s">
        <v>8219</v>
      </c>
      <c r="B1517">
        <v>131</v>
      </c>
      <c r="C1517" t="s">
        <v>8221</v>
      </c>
      <c r="D1517">
        <v>1</v>
      </c>
    </row>
    <row r="1518" spans="1:4" x14ac:dyDescent="0.3">
      <c r="A1518" t="s">
        <v>8219</v>
      </c>
      <c r="B1518">
        <v>125</v>
      </c>
      <c r="C1518" t="s">
        <v>8221</v>
      </c>
      <c r="D1518">
        <v>0</v>
      </c>
    </row>
    <row r="1519" spans="1:4" x14ac:dyDescent="0.3">
      <c r="A1519" t="s">
        <v>8219</v>
      </c>
      <c r="B1519">
        <v>61</v>
      </c>
      <c r="C1519" t="s">
        <v>8221</v>
      </c>
      <c r="D1519">
        <v>0</v>
      </c>
    </row>
    <row r="1520" spans="1:4" x14ac:dyDescent="0.3">
      <c r="A1520" t="s">
        <v>8219</v>
      </c>
      <c r="B1520">
        <v>90</v>
      </c>
      <c r="C1520" t="s">
        <v>8221</v>
      </c>
      <c r="D1520">
        <v>6</v>
      </c>
    </row>
    <row r="1521" spans="1:4" x14ac:dyDescent="0.3">
      <c r="A1521" t="s">
        <v>8219</v>
      </c>
      <c r="B1521">
        <v>35</v>
      </c>
      <c r="C1521" t="s">
        <v>8221</v>
      </c>
      <c r="D1521">
        <v>6</v>
      </c>
    </row>
    <row r="1522" spans="1:4" x14ac:dyDescent="0.3">
      <c r="A1522" t="s">
        <v>8219</v>
      </c>
      <c r="B1522">
        <v>90</v>
      </c>
      <c r="C1522" t="s">
        <v>8221</v>
      </c>
      <c r="D1522">
        <v>14</v>
      </c>
    </row>
    <row r="1523" spans="1:4" x14ac:dyDescent="0.3">
      <c r="A1523" t="s">
        <v>8219</v>
      </c>
      <c r="B1523">
        <v>4</v>
      </c>
      <c r="C1523" t="s">
        <v>8221</v>
      </c>
      <c r="D1523">
        <v>6</v>
      </c>
    </row>
    <row r="1524" spans="1:4" x14ac:dyDescent="0.3">
      <c r="A1524" t="s">
        <v>8219</v>
      </c>
      <c r="B1524">
        <v>120</v>
      </c>
      <c r="C1524" t="s">
        <v>8221</v>
      </c>
      <c r="D1524">
        <v>33</v>
      </c>
    </row>
    <row r="1525" spans="1:4" x14ac:dyDescent="0.3">
      <c r="A1525" t="s">
        <v>8219</v>
      </c>
      <c r="B1525">
        <v>14</v>
      </c>
      <c r="C1525" t="s">
        <v>8221</v>
      </c>
      <c r="D1525">
        <v>4</v>
      </c>
    </row>
    <row r="1526" spans="1:4" x14ac:dyDescent="0.3">
      <c r="A1526" t="s">
        <v>8219</v>
      </c>
      <c r="B1526">
        <v>27</v>
      </c>
      <c r="C1526" t="s">
        <v>8221</v>
      </c>
      <c r="D1526">
        <v>1</v>
      </c>
    </row>
    <row r="1527" spans="1:4" x14ac:dyDescent="0.3">
      <c r="A1527" t="s">
        <v>8219</v>
      </c>
      <c r="B1527">
        <v>49</v>
      </c>
      <c r="C1527" t="s">
        <v>8221</v>
      </c>
      <c r="D1527">
        <v>0</v>
      </c>
    </row>
    <row r="1528" spans="1:4" x14ac:dyDescent="0.3">
      <c r="A1528" t="s">
        <v>8219</v>
      </c>
      <c r="B1528">
        <v>102</v>
      </c>
      <c r="C1528" t="s">
        <v>8221</v>
      </c>
      <c r="D1528">
        <v>6</v>
      </c>
    </row>
    <row r="1529" spans="1:4" x14ac:dyDescent="0.3">
      <c r="A1529" t="s">
        <v>8219</v>
      </c>
      <c r="B1529">
        <v>3</v>
      </c>
      <c r="C1529" t="s">
        <v>8221</v>
      </c>
      <c r="D1529">
        <v>6</v>
      </c>
    </row>
    <row r="1530" spans="1:4" x14ac:dyDescent="0.3">
      <c r="A1530" t="s">
        <v>8219</v>
      </c>
      <c r="B1530">
        <v>25</v>
      </c>
      <c r="C1530" t="s">
        <v>8221</v>
      </c>
      <c r="D1530">
        <v>1</v>
      </c>
    </row>
    <row r="1531" spans="1:4" x14ac:dyDescent="0.3">
      <c r="A1531" t="s">
        <v>8219</v>
      </c>
      <c r="B1531">
        <v>118</v>
      </c>
      <c r="C1531" t="s">
        <v>8221</v>
      </c>
      <c r="D1531">
        <v>3</v>
      </c>
    </row>
    <row r="1532" spans="1:4" x14ac:dyDescent="0.3">
      <c r="A1532" t="s">
        <v>8219</v>
      </c>
      <c r="B1532">
        <v>39</v>
      </c>
    </row>
    <row r="1533" spans="1:4" x14ac:dyDescent="0.3">
      <c r="A1533" t="s">
        <v>8219</v>
      </c>
      <c r="B1533">
        <v>103</v>
      </c>
    </row>
    <row r="1534" spans="1:4" x14ac:dyDescent="0.3">
      <c r="A1534" t="s">
        <v>8219</v>
      </c>
      <c r="B1534">
        <v>0</v>
      </c>
    </row>
    <row r="1535" spans="1:4" x14ac:dyDescent="0.3">
      <c r="A1535" t="s">
        <v>8219</v>
      </c>
      <c r="B1535">
        <v>39</v>
      </c>
    </row>
    <row r="1536" spans="1:4" x14ac:dyDescent="0.3">
      <c r="A1536" t="s">
        <v>8219</v>
      </c>
      <c r="B1536">
        <v>15</v>
      </c>
    </row>
    <row r="1537" spans="1:2" x14ac:dyDescent="0.3">
      <c r="A1537" t="s">
        <v>8219</v>
      </c>
      <c r="B1537">
        <v>22</v>
      </c>
    </row>
    <row r="1538" spans="1:2" x14ac:dyDescent="0.3">
      <c r="A1538" t="s">
        <v>8219</v>
      </c>
      <c r="B1538">
        <v>92</v>
      </c>
    </row>
    <row r="1539" spans="1:2" x14ac:dyDescent="0.3">
      <c r="A1539" t="s">
        <v>8219</v>
      </c>
      <c r="B1539">
        <v>25</v>
      </c>
    </row>
    <row r="1540" spans="1:2" x14ac:dyDescent="0.3">
      <c r="A1540" t="s">
        <v>8219</v>
      </c>
      <c r="B1540">
        <v>19</v>
      </c>
    </row>
    <row r="1541" spans="1:2" x14ac:dyDescent="0.3">
      <c r="A1541" t="s">
        <v>8219</v>
      </c>
      <c r="B1541">
        <v>19</v>
      </c>
    </row>
    <row r="1542" spans="1:2" x14ac:dyDescent="0.3">
      <c r="A1542" t="s">
        <v>8219</v>
      </c>
      <c r="B1542">
        <v>13</v>
      </c>
    </row>
    <row r="1543" spans="1:2" x14ac:dyDescent="0.3">
      <c r="A1543" t="s">
        <v>8219</v>
      </c>
      <c r="B1543">
        <v>124</v>
      </c>
    </row>
    <row r="1544" spans="1:2" x14ac:dyDescent="0.3">
      <c r="A1544" t="s">
        <v>8219</v>
      </c>
      <c r="B1544">
        <v>4</v>
      </c>
    </row>
    <row r="1545" spans="1:2" x14ac:dyDescent="0.3">
      <c r="A1545" t="s">
        <v>8219</v>
      </c>
      <c r="B1545">
        <v>10</v>
      </c>
    </row>
    <row r="1546" spans="1:2" x14ac:dyDescent="0.3">
      <c r="A1546" t="s">
        <v>8219</v>
      </c>
      <c r="B1546">
        <v>15</v>
      </c>
    </row>
    <row r="1547" spans="1:2" x14ac:dyDescent="0.3">
      <c r="A1547" t="s">
        <v>8219</v>
      </c>
      <c r="B1547">
        <v>38</v>
      </c>
    </row>
    <row r="1548" spans="1:2" x14ac:dyDescent="0.3">
      <c r="A1548" t="s">
        <v>8219</v>
      </c>
      <c r="B1548">
        <v>152</v>
      </c>
    </row>
    <row r="1549" spans="1:2" x14ac:dyDescent="0.3">
      <c r="A1549" t="s">
        <v>8219</v>
      </c>
      <c r="B1549">
        <v>24</v>
      </c>
    </row>
    <row r="1550" spans="1:2" x14ac:dyDescent="0.3">
      <c r="A1550" t="s">
        <v>8219</v>
      </c>
      <c r="B1550">
        <v>76</v>
      </c>
    </row>
    <row r="1551" spans="1:2" x14ac:dyDescent="0.3">
      <c r="A1551" t="s">
        <v>8219</v>
      </c>
      <c r="B1551">
        <v>185</v>
      </c>
    </row>
    <row r="1552" spans="1:2" x14ac:dyDescent="0.3">
      <c r="A1552" t="s">
        <v>8219</v>
      </c>
      <c r="B1552">
        <v>33</v>
      </c>
    </row>
    <row r="1553" spans="1:2" x14ac:dyDescent="0.3">
      <c r="A1553" t="s">
        <v>8219</v>
      </c>
      <c r="B1553">
        <v>108</v>
      </c>
    </row>
    <row r="1554" spans="1:2" x14ac:dyDescent="0.3">
      <c r="A1554" t="s">
        <v>8219</v>
      </c>
      <c r="B1554">
        <v>29</v>
      </c>
    </row>
    <row r="1555" spans="1:2" x14ac:dyDescent="0.3">
      <c r="A1555" t="s">
        <v>8219</v>
      </c>
      <c r="B1555">
        <v>24</v>
      </c>
    </row>
    <row r="1556" spans="1:2" x14ac:dyDescent="0.3">
      <c r="A1556" t="s">
        <v>8219</v>
      </c>
      <c r="B1556">
        <v>4</v>
      </c>
    </row>
    <row r="1557" spans="1:2" x14ac:dyDescent="0.3">
      <c r="A1557" t="s">
        <v>8219</v>
      </c>
      <c r="B1557">
        <v>4</v>
      </c>
    </row>
    <row r="1558" spans="1:2" x14ac:dyDescent="0.3">
      <c r="A1558" t="s">
        <v>8219</v>
      </c>
      <c r="B1558">
        <v>15</v>
      </c>
    </row>
    <row r="1559" spans="1:2" x14ac:dyDescent="0.3">
      <c r="A1559" t="s">
        <v>8219</v>
      </c>
      <c r="B1559">
        <v>4</v>
      </c>
    </row>
    <row r="1560" spans="1:2" x14ac:dyDescent="0.3">
      <c r="A1560" t="s">
        <v>8219</v>
      </c>
      <c r="B1560">
        <v>139</v>
      </c>
    </row>
    <row r="1561" spans="1:2" x14ac:dyDescent="0.3">
      <c r="A1561" t="s">
        <v>8219</v>
      </c>
      <c r="B1561">
        <v>2</v>
      </c>
    </row>
    <row r="1562" spans="1:2" x14ac:dyDescent="0.3">
      <c r="A1562" t="s">
        <v>8219</v>
      </c>
      <c r="B1562">
        <v>18</v>
      </c>
    </row>
    <row r="1563" spans="1:2" x14ac:dyDescent="0.3">
      <c r="A1563" t="s">
        <v>8219</v>
      </c>
      <c r="B1563">
        <v>81</v>
      </c>
    </row>
    <row r="1564" spans="1:2" x14ac:dyDescent="0.3">
      <c r="A1564" t="s">
        <v>8219</v>
      </c>
      <c r="B1564">
        <v>86</v>
      </c>
    </row>
    <row r="1565" spans="1:2" x14ac:dyDescent="0.3">
      <c r="A1565" t="s">
        <v>8219</v>
      </c>
      <c r="B1565">
        <v>140</v>
      </c>
    </row>
    <row r="1566" spans="1:2" x14ac:dyDescent="0.3">
      <c r="A1566" t="s">
        <v>8219</v>
      </c>
      <c r="B1566">
        <v>37</v>
      </c>
    </row>
    <row r="1567" spans="1:2" x14ac:dyDescent="0.3">
      <c r="A1567" t="s">
        <v>8219</v>
      </c>
      <c r="B1567">
        <v>6</v>
      </c>
    </row>
    <row r="1568" spans="1:2" x14ac:dyDescent="0.3">
      <c r="A1568" t="s">
        <v>8219</v>
      </c>
      <c r="B1568">
        <v>113</v>
      </c>
    </row>
    <row r="1569" spans="1:2" x14ac:dyDescent="0.3">
      <c r="A1569" t="s">
        <v>8219</v>
      </c>
      <c r="B1569">
        <v>37</v>
      </c>
    </row>
    <row r="1570" spans="1:2" x14ac:dyDescent="0.3">
      <c r="A1570" t="s">
        <v>8219</v>
      </c>
      <c r="B1570">
        <v>18</v>
      </c>
    </row>
    <row r="1571" spans="1:2" x14ac:dyDescent="0.3">
      <c r="A1571" t="s">
        <v>8219</v>
      </c>
      <c r="B1571">
        <v>75</v>
      </c>
    </row>
    <row r="1572" spans="1:2" x14ac:dyDescent="0.3">
      <c r="A1572" t="s">
        <v>8219</v>
      </c>
      <c r="B1572">
        <v>52</v>
      </c>
    </row>
    <row r="1573" spans="1:2" x14ac:dyDescent="0.3">
      <c r="A1573" t="s">
        <v>8219</v>
      </c>
      <c r="B1573">
        <v>122</v>
      </c>
    </row>
    <row r="1574" spans="1:2" x14ac:dyDescent="0.3">
      <c r="A1574" t="s">
        <v>8219</v>
      </c>
      <c r="B1574">
        <v>8</v>
      </c>
    </row>
    <row r="1575" spans="1:2" x14ac:dyDescent="0.3">
      <c r="A1575" t="s">
        <v>8219</v>
      </c>
      <c r="B1575">
        <v>8</v>
      </c>
    </row>
    <row r="1576" spans="1:2" x14ac:dyDescent="0.3">
      <c r="A1576" t="s">
        <v>8219</v>
      </c>
      <c r="B1576">
        <v>96</v>
      </c>
    </row>
    <row r="1577" spans="1:2" x14ac:dyDescent="0.3">
      <c r="A1577" t="s">
        <v>8219</v>
      </c>
      <c r="B1577">
        <v>9</v>
      </c>
    </row>
    <row r="1578" spans="1:2" x14ac:dyDescent="0.3">
      <c r="A1578" t="s">
        <v>8219</v>
      </c>
      <c r="B1578">
        <v>2</v>
      </c>
    </row>
    <row r="1579" spans="1:2" x14ac:dyDescent="0.3">
      <c r="A1579" t="s">
        <v>8219</v>
      </c>
      <c r="B1579">
        <v>26</v>
      </c>
    </row>
    <row r="1580" spans="1:2" x14ac:dyDescent="0.3">
      <c r="A1580" t="s">
        <v>8219</v>
      </c>
      <c r="B1580">
        <v>23</v>
      </c>
    </row>
    <row r="1581" spans="1:2" x14ac:dyDescent="0.3">
      <c r="A1581" t="s">
        <v>8219</v>
      </c>
      <c r="B1581">
        <v>0</v>
      </c>
    </row>
    <row r="1582" spans="1:2" x14ac:dyDescent="0.3">
      <c r="A1582" t="s">
        <v>8219</v>
      </c>
      <c r="B1582">
        <v>140</v>
      </c>
    </row>
    <row r="1583" spans="1:2" x14ac:dyDescent="0.3">
      <c r="A1583" t="s">
        <v>8219</v>
      </c>
      <c r="B1583">
        <v>0</v>
      </c>
    </row>
    <row r="1584" spans="1:2" x14ac:dyDescent="0.3">
      <c r="A1584" t="s">
        <v>8219</v>
      </c>
      <c r="B1584">
        <v>6</v>
      </c>
    </row>
    <row r="1585" spans="1:2" x14ac:dyDescent="0.3">
      <c r="A1585" t="s">
        <v>8219</v>
      </c>
      <c r="B1585">
        <v>100</v>
      </c>
    </row>
    <row r="1586" spans="1:2" x14ac:dyDescent="0.3">
      <c r="A1586" t="s">
        <v>8219</v>
      </c>
      <c r="B1586">
        <v>0</v>
      </c>
    </row>
    <row r="1587" spans="1:2" x14ac:dyDescent="0.3">
      <c r="A1587" t="s">
        <v>8219</v>
      </c>
      <c r="B1587">
        <v>4</v>
      </c>
    </row>
    <row r="1588" spans="1:2" x14ac:dyDescent="0.3">
      <c r="A1588" t="s">
        <v>8219</v>
      </c>
      <c r="B1588">
        <v>8</v>
      </c>
    </row>
    <row r="1589" spans="1:2" x14ac:dyDescent="0.3">
      <c r="A1589" t="s">
        <v>8219</v>
      </c>
      <c r="B1589">
        <v>57</v>
      </c>
    </row>
    <row r="1590" spans="1:2" x14ac:dyDescent="0.3">
      <c r="A1590" t="s">
        <v>8219</v>
      </c>
      <c r="B1590">
        <v>11</v>
      </c>
    </row>
    <row r="1591" spans="1:2" x14ac:dyDescent="0.3">
      <c r="A1591" t="s">
        <v>8219</v>
      </c>
      <c r="B1591">
        <v>33</v>
      </c>
    </row>
    <row r="1592" spans="1:2" x14ac:dyDescent="0.3">
      <c r="A1592" t="s">
        <v>8219</v>
      </c>
      <c r="B1592">
        <v>40</v>
      </c>
    </row>
    <row r="1593" spans="1:2" x14ac:dyDescent="0.3">
      <c r="A1593" t="s">
        <v>8219</v>
      </c>
      <c r="B1593">
        <v>50</v>
      </c>
    </row>
    <row r="1594" spans="1:2" x14ac:dyDescent="0.3">
      <c r="A1594" t="s">
        <v>8219</v>
      </c>
      <c r="B1594">
        <v>38</v>
      </c>
    </row>
    <row r="1595" spans="1:2" x14ac:dyDescent="0.3">
      <c r="A1595" t="s">
        <v>8219</v>
      </c>
      <c r="B1595">
        <v>96</v>
      </c>
    </row>
    <row r="1596" spans="1:2" x14ac:dyDescent="0.3">
      <c r="A1596" t="s">
        <v>8219</v>
      </c>
      <c r="B1596">
        <v>48</v>
      </c>
    </row>
    <row r="1597" spans="1:2" x14ac:dyDescent="0.3">
      <c r="A1597" t="s">
        <v>8219</v>
      </c>
      <c r="B1597">
        <v>33</v>
      </c>
    </row>
    <row r="1598" spans="1:2" x14ac:dyDescent="0.3">
      <c r="A1598" t="s">
        <v>8219</v>
      </c>
      <c r="B1598">
        <v>226</v>
      </c>
    </row>
    <row r="1599" spans="1:2" x14ac:dyDescent="0.3">
      <c r="A1599" t="s">
        <v>8219</v>
      </c>
      <c r="B1599">
        <v>14</v>
      </c>
    </row>
    <row r="1600" spans="1:2" x14ac:dyDescent="0.3">
      <c r="A1600" t="s">
        <v>8219</v>
      </c>
      <c r="B1600">
        <v>20</v>
      </c>
    </row>
    <row r="1601" spans="1:2" x14ac:dyDescent="0.3">
      <c r="A1601" t="s">
        <v>8219</v>
      </c>
      <c r="B1601">
        <v>25</v>
      </c>
    </row>
    <row r="1602" spans="1:2" x14ac:dyDescent="0.3">
      <c r="A1602" t="s">
        <v>8219</v>
      </c>
      <c r="B1602">
        <v>90</v>
      </c>
    </row>
    <row r="1603" spans="1:2" x14ac:dyDescent="0.3">
      <c r="A1603" t="s">
        <v>8219</v>
      </c>
      <c r="B1603">
        <v>11</v>
      </c>
    </row>
    <row r="1604" spans="1:2" x14ac:dyDescent="0.3">
      <c r="A1604" t="s">
        <v>8219</v>
      </c>
      <c r="B1604">
        <v>55</v>
      </c>
    </row>
    <row r="1605" spans="1:2" x14ac:dyDescent="0.3">
      <c r="A1605" t="s">
        <v>8219</v>
      </c>
      <c r="B1605">
        <v>30</v>
      </c>
    </row>
    <row r="1606" spans="1:2" x14ac:dyDescent="0.3">
      <c r="A1606" t="s">
        <v>8219</v>
      </c>
      <c r="B1606">
        <v>28</v>
      </c>
    </row>
    <row r="1607" spans="1:2" x14ac:dyDescent="0.3">
      <c r="A1607" t="s">
        <v>8219</v>
      </c>
      <c r="B1607">
        <v>45</v>
      </c>
    </row>
    <row r="1608" spans="1:2" x14ac:dyDescent="0.3">
      <c r="A1608" t="s">
        <v>8219</v>
      </c>
      <c r="B1608">
        <v>13</v>
      </c>
    </row>
    <row r="1609" spans="1:2" x14ac:dyDescent="0.3">
      <c r="A1609" t="s">
        <v>8219</v>
      </c>
      <c r="B1609">
        <v>40</v>
      </c>
    </row>
    <row r="1610" spans="1:2" x14ac:dyDescent="0.3">
      <c r="A1610" t="s">
        <v>8219</v>
      </c>
      <c r="B1610">
        <v>21</v>
      </c>
    </row>
    <row r="1611" spans="1:2" x14ac:dyDescent="0.3">
      <c r="A1611" t="s">
        <v>8219</v>
      </c>
      <c r="B1611">
        <v>134</v>
      </c>
    </row>
    <row r="1612" spans="1:2" x14ac:dyDescent="0.3">
      <c r="A1612" t="s">
        <v>8219</v>
      </c>
      <c r="B1612">
        <v>20</v>
      </c>
    </row>
    <row r="1613" spans="1:2" x14ac:dyDescent="0.3">
      <c r="A1613" t="s">
        <v>8219</v>
      </c>
      <c r="B1613">
        <v>19</v>
      </c>
    </row>
    <row r="1614" spans="1:2" x14ac:dyDescent="0.3">
      <c r="A1614" t="s">
        <v>8219</v>
      </c>
      <c r="B1614">
        <v>209</v>
      </c>
    </row>
    <row r="1615" spans="1:2" x14ac:dyDescent="0.3">
      <c r="A1615" t="s">
        <v>8219</v>
      </c>
      <c r="B1615">
        <v>38</v>
      </c>
    </row>
    <row r="1616" spans="1:2" x14ac:dyDescent="0.3">
      <c r="A1616" t="s">
        <v>8219</v>
      </c>
      <c r="B1616">
        <v>24</v>
      </c>
    </row>
    <row r="1617" spans="1:2" x14ac:dyDescent="0.3">
      <c r="A1617" t="s">
        <v>8219</v>
      </c>
      <c r="B1617">
        <v>8</v>
      </c>
    </row>
    <row r="1618" spans="1:2" x14ac:dyDescent="0.3">
      <c r="A1618" t="s">
        <v>8219</v>
      </c>
      <c r="B1618">
        <v>179</v>
      </c>
    </row>
    <row r="1619" spans="1:2" x14ac:dyDescent="0.3">
      <c r="A1619" t="s">
        <v>8219</v>
      </c>
      <c r="B1619">
        <v>26</v>
      </c>
    </row>
    <row r="1620" spans="1:2" x14ac:dyDescent="0.3">
      <c r="A1620" t="s">
        <v>8219</v>
      </c>
      <c r="B1620">
        <v>131</v>
      </c>
    </row>
    <row r="1621" spans="1:2" x14ac:dyDescent="0.3">
      <c r="A1621" t="s">
        <v>8219</v>
      </c>
      <c r="B1621">
        <v>14</v>
      </c>
    </row>
    <row r="1622" spans="1:2" x14ac:dyDescent="0.3">
      <c r="A1622" t="s">
        <v>8219</v>
      </c>
      <c r="B1622">
        <v>174</v>
      </c>
    </row>
    <row r="1623" spans="1:2" x14ac:dyDescent="0.3">
      <c r="A1623" t="s">
        <v>8219</v>
      </c>
      <c r="B1623">
        <v>191</v>
      </c>
    </row>
    <row r="1624" spans="1:2" x14ac:dyDescent="0.3">
      <c r="A1624" t="s">
        <v>8219</v>
      </c>
      <c r="B1624">
        <v>38</v>
      </c>
    </row>
    <row r="1625" spans="1:2" x14ac:dyDescent="0.3">
      <c r="A1625" t="s">
        <v>8219</v>
      </c>
      <c r="B1625">
        <v>22</v>
      </c>
    </row>
    <row r="1626" spans="1:2" x14ac:dyDescent="0.3">
      <c r="A1626" t="s">
        <v>8219</v>
      </c>
      <c r="B1626">
        <v>149</v>
      </c>
    </row>
    <row r="1627" spans="1:2" x14ac:dyDescent="0.3">
      <c r="A1627" t="s">
        <v>8219</v>
      </c>
      <c r="B1627">
        <v>56</v>
      </c>
    </row>
    <row r="1628" spans="1:2" x14ac:dyDescent="0.3">
      <c r="A1628" t="s">
        <v>8219</v>
      </c>
      <c r="B1628">
        <v>19</v>
      </c>
    </row>
    <row r="1629" spans="1:2" x14ac:dyDescent="0.3">
      <c r="A1629" t="s">
        <v>8219</v>
      </c>
      <c r="B1629">
        <v>0</v>
      </c>
    </row>
    <row r="1630" spans="1:2" x14ac:dyDescent="0.3">
      <c r="A1630" t="s">
        <v>8219</v>
      </c>
      <c r="B1630">
        <v>16</v>
      </c>
    </row>
    <row r="1631" spans="1:2" x14ac:dyDescent="0.3">
      <c r="A1631" t="s">
        <v>8219</v>
      </c>
      <c r="B1631">
        <v>2</v>
      </c>
    </row>
    <row r="1632" spans="1:2" x14ac:dyDescent="0.3">
      <c r="A1632" t="s">
        <v>8219</v>
      </c>
      <c r="B1632">
        <v>48</v>
      </c>
    </row>
    <row r="1633" spans="1:2" x14ac:dyDescent="0.3">
      <c r="A1633" t="s">
        <v>8219</v>
      </c>
      <c r="B1633">
        <v>2</v>
      </c>
    </row>
    <row r="1634" spans="1:2" x14ac:dyDescent="0.3">
      <c r="A1634" t="s">
        <v>8219</v>
      </c>
      <c r="B1634">
        <v>2</v>
      </c>
    </row>
    <row r="1635" spans="1:2" x14ac:dyDescent="0.3">
      <c r="A1635" t="s">
        <v>8219</v>
      </c>
      <c r="B1635">
        <v>1</v>
      </c>
    </row>
    <row r="1636" spans="1:2" x14ac:dyDescent="0.3">
      <c r="A1636" t="s">
        <v>8219</v>
      </c>
      <c r="B1636">
        <v>17</v>
      </c>
    </row>
    <row r="1637" spans="1:2" x14ac:dyDescent="0.3">
      <c r="A1637" t="s">
        <v>8219</v>
      </c>
      <c r="B1637">
        <v>0</v>
      </c>
    </row>
    <row r="1638" spans="1:2" x14ac:dyDescent="0.3">
      <c r="A1638" t="s">
        <v>8219</v>
      </c>
      <c r="B1638">
        <v>11</v>
      </c>
    </row>
    <row r="1639" spans="1:2" x14ac:dyDescent="0.3">
      <c r="A1639" t="s">
        <v>8219</v>
      </c>
      <c r="B1639">
        <v>95</v>
      </c>
    </row>
    <row r="1640" spans="1:2" x14ac:dyDescent="0.3">
      <c r="A1640" t="s">
        <v>8219</v>
      </c>
      <c r="B1640">
        <v>13</v>
      </c>
    </row>
    <row r="1641" spans="1:2" x14ac:dyDescent="0.3">
      <c r="A1641" t="s">
        <v>8219</v>
      </c>
      <c r="B1641">
        <v>2</v>
      </c>
    </row>
    <row r="1642" spans="1:2" x14ac:dyDescent="0.3">
      <c r="A1642" t="s">
        <v>8219</v>
      </c>
      <c r="B1642">
        <v>2</v>
      </c>
    </row>
    <row r="1643" spans="1:2" x14ac:dyDescent="0.3">
      <c r="A1643" t="s">
        <v>8219</v>
      </c>
      <c r="B1643">
        <v>3</v>
      </c>
    </row>
    <row r="1644" spans="1:2" x14ac:dyDescent="0.3">
      <c r="A1644" t="s">
        <v>8219</v>
      </c>
      <c r="B1644">
        <v>0</v>
      </c>
    </row>
    <row r="1645" spans="1:2" x14ac:dyDescent="0.3">
      <c r="A1645" t="s">
        <v>8219</v>
      </c>
      <c r="B1645">
        <v>0</v>
      </c>
    </row>
    <row r="1646" spans="1:2" x14ac:dyDescent="0.3">
      <c r="A1646" t="s">
        <v>8219</v>
      </c>
      <c r="B1646">
        <v>0</v>
      </c>
    </row>
    <row r="1647" spans="1:2" x14ac:dyDescent="0.3">
      <c r="A1647" t="s">
        <v>8219</v>
      </c>
      <c r="B1647">
        <v>2</v>
      </c>
    </row>
    <row r="1648" spans="1:2" x14ac:dyDescent="0.3">
      <c r="A1648" t="s">
        <v>8219</v>
      </c>
      <c r="B1648">
        <v>24</v>
      </c>
    </row>
    <row r="1649" spans="1:2" x14ac:dyDescent="0.3">
      <c r="A1649" t="s">
        <v>8219</v>
      </c>
      <c r="B1649">
        <v>70</v>
      </c>
    </row>
    <row r="1650" spans="1:2" x14ac:dyDescent="0.3">
      <c r="A1650" t="s">
        <v>8219</v>
      </c>
      <c r="B1650">
        <v>81</v>
      </c>
    </row>
    <row r="1651" spans="1:2" x14ac:dyDescent="0.3">
      <c r="A1651" t="s">
        <v>8219</v>
      </c>
      <c r="B1651">
        <v>32</v>
      </c>
    </row>
    <row r="1652" spans="1:2" x14ac:dyDescent="0.3">
      <c r="A1652" t="s">
        <v>8219</v>
      </c>
      <c r="B1652">
        <v>26</v>
      </c>
    </row>
    <row r="1653" spans="1:2" x14ac:dyDescent="0.3">
      <c r="A1653" t="s">
        <v>8219</v>
      </c>
      <c r="B1653">
        <v>105</v>
      </c>
    </row>
    <row r="1654" spans="1:2" x14ac:dyDescent="0.3">
      <c r="A1654" t="s">
        <v>8219</v>
      </c>
      <c r="B1654">
        <v>29</v>
      </c>
    </row>
    <row r="1655" spans="1:2" x14ac:dyDescent="0.3">
      <c r="A1655" t="s">
        <v>8219</v>
      </c>
      <c r="B1655">
        <v>8</v>
      </c>
    </row>
    <row r="1656" spans="1:2" x14ac:dyDescent="0.3">
      <c r="A1656" t="s">
        <v>8219</v>
      </c>
      <c r="B1656">
        <v>89</v>
      </c>
    </row>
    <row r="1657" spans="1:2" x14ac:dyDescent="0.3">
      <c r="A1657" t="s">
        <v>8219</v>
      </c>
      <c r="B1657">
        <v>44</v>
      </c>
    </row>
    <row r="1658" spans="1:2" x14ac:dyDescent="0.3">
      <c r="A1658" t="s">
        <v>8219</v>
      </c>
      <c r="B1658">
        <v>246</v>
      </c>
    </row>
    <row r="1659" spans="1:2" x14ac:dyDescent="0.3">
      <c r="A1659" t="s">
        <v>8219</v>
      </c>
      <c r="B1659">
        <v>120</v>
      </c>
    </row>
    <row r="1660" spans="1:2" x14ac:dyDescent="0.3">
      <c r="A1660" t="s">
        <v>8219</v>
      </c>
      <c r="B1660">
        <v>26</v>
      </c>
    </row>
    <row r="1661" spans="1:2" x14ac:dyDescent="0.3">
      <c r="A1661" t="s">
        <v>8219</v>
      </c>
      <c r="B1661">
        <v>45</v>
      </c>
    </row>
    <row r="1662" spans="1:2" x14ac:dyDescent="0.3">
      <c r="A1662" t="s">
        <v>8219</v>
      </c>
      <c r="B1662">
        <v>20</v>
      </c>
    </row>
    <row r="1663" spans="1:2" x14ac:dyDescent="0.3">
      <c r="A1663" t="s">
        <v>8219</v>
      </c>
      <c r="B1663">
        <v>47</v>
      </c>
    </row>
    <row r="1664" spans="1:2" x14ac:dyDescent="0.3">
      <c r="A1664" t="s">
        <v>8219</v>
      </c>
      <c r="B1664">
        <v>13</v>
      </c>
    </row>
    <row r="1665" spans="1:2" x14ac:dyDescent="0.3">
      <c r="A1665" t="s">
        <v>8219</v>
      </c>
      <c r="B1665">
        <v>183</v>
      </c>
    </row>
    <row r="1666" spans="1:2" x14ac:dyDescent="0.3">
      <c r="A1666" t="s">
        <v>8219</v>
      </c>
      <c r="B1666">
        <v>21</v>
      </c>
    </row>
    <row r="1667" spans="1:2" x14ac:dyDescent="0.3">
      <c r="A1667" t="s">
        <v>8219</v>
      </c>
      <c r="B1667">
        <v>42</v>
      </c>
    </row>
    <row r="1668" spans="1:2" x14ac:dyDescent="0.3">
      <c r="A1668" t="s">
        <v>8219</v>
      </c>
      <c r="B1668">
        <v>54</v>
      </c>
    </row>
    <row r="1669" spans="1:2" x14ac:dyDescent="0.3">
      <c r="A1669" t="s">
        <v>8219</v>
      </c>
      <c r="B1669">
        <v>25</v>
      </c>
    </row>
    <row r="1670" spans="1:2" x14ac:dyDescent="0.3">
      <c r="A1670" t="s">
        <v>8219</v>
      </c>
      <c r="B1670">
        <v>3</v>
      </c>
    </row>
    <row r="1671" spans="1:2" x14ac:dyDescent="0.3">
      <c r="A1671" t="s">
        <v>8219</v>
      </c>
      <c r="B1671">
        <v>41</v>
      </c>
    </row>
    <row r="1672" spans="1:2" x14ac:dyDescent="0.3">
      <c r="A1672" t="s">
        <v>8219</v>
      </c>
      <c r="B1672">
        <v>2</v>
      </c>
    </row>
    <row r="1673" spans="1:2" x14ac:dyDescent="0.3">
      <c r="A1673" t="s">
        <v>8219</v>
      </c>
      <c r="B1673">
        <v>4</v>
      </c>
    </row>
    <row r="1674" spans="1:2" x14ac:dyDescent="0.3">
      <c r="A1674" t="s">
        <v>8219</v>
      </c>
      <c r="B1674">
        <v>99</v>
      </c>
    </row>
    <row r="1675" spans="1:2" x14ac:dyDescent="0.3">
      <c r="A1675" t="s">
        <v>8219</v>
      </c>
      <c r="B1675">
        <v>4</v>
      </c>
    </row>
    <row r="1676" spans="1:2" x14ac:dyDescent="0.3">
      <c r="A1676" t="s">
        <v>8219</v>
      </c>
      <c r="B1676">
        <v>4</v>
      </c>
    </row>
    <row r="1677" spans="1:2" x14ac:dyDescent="0.3">
      <c r="A1677" t="s">
        <v>8219</v>
      </c>
      <c r="B1677">
        <v>38</v>
      </c>
    </row>
    <row r="1678" spans="1:2" x14ac:dyDescent="0.3">
      <c r="A1678" t="s">
        <v>8219</v>
      </c>
      <c r="B1678">
        <v>285</v>
      </c>
    </row>
    <row r="1679" spans="1:2" x14ac:dyDescent="0.3">
      <c r="A1679" t="s">
        <v>8219</v>
      </c>
      <c r="B1679">
        <v>1</v>
      </c>
    </row>
    <row r="1680" spans="1:2" x14ac:dyDescent="0.3">
      <c r="A1680" t="s">
        <v>8219</v>
      </c>
      <c r="B1680">
        <v>42</v>
      </c>
    </row>
    <row r="1681" spans="1:2" x14ac:dyDescent="0.3">
      <c r="A1681" t="s">
        <v>8219</v>
      </c>
      <c r="B1681">
        <v>26</v>
      </c>
    </row>
    <row r="1682" spans="1:2" x14ac:dyDescent="0.3">
      <c r="A1682" t="s">
        <v>8219</v>
      </c>
      <c r="B1682">
        <v>2</v>
      </c>
    </row>
    <row r="1683" spans="1:2" x14ac:dyDescent="0.3">
      <c r="A1683" t="s">
        <v>8219</v>
      </c>
      <c r="B1683">
        <v>4</v>
      </c>
    </row>
    <row r="1684" spans="1:2" x14ac:dyDescent="0.3">
      <c r="A1684" t="s">
        <v>8219</v>
      </c>
      <c r="B1684">
        <v>6</v>
      </c>
    </row>
    <row r="1685" spans="1:2" x14ac:dyDescent="0.3">
      <c r="A1685" t="s">
        <v>8219</v>
      </c>
      <c r="B1685">
        <v>70</v>
      </c>
    </row>
    <row r="1686" spans="1:2" x14ac:dyDescent="0.3">
      <c r="A1686" t="s">
        <v>8219</v>
      </c>
      <c r="B1686">
        <v>9</v>
      </c>
    </row>
    <row r="1687" spans="1:2" x14ac:dyDescent="0.3">
      <c r="A1687" t="s">
        <v>8219</v>
      </c>
      <c r="B1687">
        <v>8</v>
      </c>
    </row>
    <row r="1688" spans="1:2" x14ac:dyDescent="0.3">
      <c r="A1688" t="s">
        <v>8219</v>
      </c>
      <c r="B1688">
        <v>105</v>
      </c>
    </row>
    <row r="1689" spans="1:2" x14ac:dyDescent="0.3">
      <c r="A1689" t="s">
        <v>8219</v>
      </c>
      <c r="B1689">
        <v>38</v>
      </c>
    </row>
    <row r="1690" spans="1:2" x14ac:dyDescent="0.3">
      <c r="A1690" t="s">
        <v>8219</v>
      </c>
      <c r="B1690">
        <v>64</v>
      </c>
    </row>
    <row r="1691" spans="1:2" x14ac:dyDescent="0.3">
      <c r="A1691" t="s">
        <v>8219</v>
      </c>
      <c r="B1691">
        <v>13</v>
      </c>
    </row>
    <row r="1692" spans="1:2" x14ac:dyDescent="0.3">
      <c r="A1692" t="s">
        <v>8219</v>
      </c>
      <c r="B1692">
        <v>33</v>
      </c>
    </row>
    <row r="1693" spans="1:2" x14ac:dyDescent="0.3">
      <c r="A1693" t="s">
        <v>8219</v>
      </c>
      <c r="B1693">
        <v>52</v>
      </c>
    </row>
    <row r="1694" spans="1:2" x14ac:dyDescent="0.3">
      <c r="A1694" t="s">
        <v>8219</v>
      </c>
      <c r="B1694">
        <v>107</v>
      </c>
    </row>
    <row r="1695" spans="1:2" x14ac:dyDescent="0.3">
      <c r="A1695" t="s">
        <v>8219</v>
      </c>
      <c r="B1695">
        <v>11</v>
      </c>
    </row>
    <row r="1696" spans="1:2" x14ac:dyDescent="0.3">
      <c r="A1696" t="s">
        <v>8219</v>
      </c>
      <c r="B1696">
        <v>34</v>
      </c>
    </row>
    <row r="1697" spans="1:2" x14ac:dyDescent="0.3">
      <c r="A1697" t="s">
        <v>8219</v>
      </c>
      <c r="B1697">
        <v>75</v>
      </c>
    </row>
    <row r="1698" spans="1:2" x14ac:dyDescent="0.3">
      <c r="A1698" t="s">
        <v>8219</v>
      </c>
      <c r="B1698">
        <v>26</v>
      </c>
    </row>
    <row r="1699" spans="1:2" x14ac:dyDescent="0.3">
      <c r="A1699" t="s">
        <v>8219</v>
      </c>
      <c r="B1699">
        <v>50</v>
      </c>
    </row>
    <row r="1700" spans="1:2" x14ac:dyDescent="0.3">
      <c r="A1700" t="s">
        <v>8219</v>
      </c>
      <c r="B1700">
        <v>80</v>
      </c>
    </row>
    <row r="1701" spans="1:2" x14ac:dyDescent="0.3">
      <c r="A1701" t="s">
        <v>8219</v>
      </c>
      <c r="B1701">
        <v>110</v>
      </c>
    </row>
    <row r="1702" spans="1:2" x14ac:dyDescent="0.3">
      <c r="A1702" t="s">
        <v>8219</v>
      </c>
      <c r="B1702">
        <v>77</v>
      </c>
    </row>
    <row r="1703" spans="1:2" x14ac:dyDescent="0.3">
      <c r="A1703" t="s">
        <v>8219</v>
      </c>
      <c r="B1703">
        <v>50</v>
      </c>
    </row>
    <row r="1704" spans="1:2" x14ac:dyDescent="0.3">
      <c r="A1704" t="s">
        <v>8219</v>
      </c>
      <c r="B1704">
        <v>145</v>
      </c>
    </row>
    <row r="1705" spans="1:2" x14ac:dyDescent="0.3">
      <c r="A1705" t="s">
        <v>8219</v>
      </c>
      <c r="B1705">
        <v>29</v>
      </c>
    </row>
    <row r="1706" spans="1:2" x14ac:dyDescent="0.3">
      <c r="A1706" t="s">
        <v>8219</v>
      </c>
      <c r="B1706">
        <v>114</v>
      </c>
    </row>
    <row r="1707" spans="1:2" x14ac:dyDescent="0.3">
      <c r="A1707" t="s">
        <v>8219</v>
      </c>
      <c r="B1707">
        <v>96</v>
      </c>
    </row>
    <row r="1708" spans="1:2" x14ac:dyDescent="0.3">
      <c r="A1708" t="s">
        <v>8219</v>
      </c>
      <c r="B1708">
        <v>31</v>
      </c>
    </row>
    <row r="1709" spans="1:2" x14ac:dyDescent="0.3">
      <c r="A1709" t="s">
        <v>8219</v>
      </c>
      <c r="B1709">
        <v>4883</v>
      </c>
    </row>
    <row r="1710" spans="1:2" x14ac:dyDescent="0.3">
      <c r="A1710" t="s">
        <v>8219</v>
      </c>
      <c r="B1710">
        <v>95</v>
      </c>
    </row>
    <row r="1711" spans="1:2" x14ac:dyDescent="0.3">
      <c r="A1711" t="s">
        <v>8219</v>
      </c>
      <c r="B1711">
        <v>2478</v>
      </c>
    </row>
    <row r="1712" spans="1:2" x14ac:dyDescent="0.3">
      <c r="A1712" t="s">
        <v>8219</v>
      </c>
      <c r="B1712">
        <v>1789</v>
      </c>
    </row>
    <row r="1713" spans="1:2" x14ac:dyDescent="0.3">
      <c r="A1713" t="s">
        <v>8219</v>
      </c>
      <c r="B1713">
        <v>680</v>
      </c>
    </row>
    <row r="1714" spans="1:2" x14ac:dyDescent="0.3">
      <c r="A1714" t="s">
        <v>8219</v>
      </c>
      <c r="B1714">
        <v>70</v>
      </c>
    </row>
    <row r="1715" spans="1:2" x14ac:dyDescent="0.3">
      <c r="A1715" t="s">
        <v>8219</v>
      </c>
      <c r="B1715">
        <v>23</v>
      </c>
    </row>
    <row r="1716" spans="1:2" x14ac:dyDescent="0.3">
      <c r="A1716" t="s">
        <v>8219</v>
      </c>
      <c r="B1716">
        <v>4245</v>
      </c>
    </row>
    <row r="1717" spans="1:2" x14ac:dyDescent="0.3">
      <c r="A1717" t="s">
        <v>8219</v>
      </c>
      <c r="B1717">
        <v>943</v>
      </c>
    </row>
    <row r="1718" spans="1:2" x14ac:dyDescent="0.3">
      <c r="A1718" t="s">
        <v>8219</v>
      </c>
      <c r="B1718">
        <v>1876</v>
      </c>
    </row>
    <row r="1719" spans="1:2" x14ac:dyDescent="0.3">
      <c r="A1719" t="s">
        <v>8219</v>
      </c>
      <c r="B1719">
        <v>834</v>
      </c>
    </row>
    <row r="1720" spans="1:2" x14ac:dyDescent="0.3">
      <c r="A1720" t="s">
        <v>8219</v>
      </c>
      <c r="B1720">
        <v>682</v>
      </c>
    </row>
    <row r="1721" spans="1:2" x14ac:dyDescent="0.3">
      <c r="A1721" t="s">
        <v>8219</v>
      </c>
      <c r="B1721">
        <v>147</v>
      </c>
    </row>
    <row r="1722" spans="1:2" x14ac:dyDescent="0.3">
      <c r="A1722" t="s">
        <v>8219</v>
      </c>
      <c r="B1722">
        <v>415</v>
      </c>
    </row>
    <row r="1723" spans="1:2" x14ac:dyDescent="0.3">
      <c r="A1723" t="s">
        <v>8219</v>
      </c>
      <c r="B1723">
        <v>290</v>
      </c>
    </row>
    <row r="1724" spans="1:2" x14ac:dyDescent="0.3">
      <c r="A1724" t="s">
        <v>8219</v>
      </c>
      <c r="B1724">
        <v>365</v>
      </c>
    </row>
    <row r="1725" spans="1:2" x14ac:dyDescent="0.3">
      <c r="A1725" t="s">
        <v>8219</v>
      </c>
      <c r="B1725">
        <v>660</v>
      </c>
    </row>
    <row r="1726" spans="1:2" x14ac:dyDescent="0.3">
      <c r="A1726" t="s">
        <v>8219</v>
      </c>
      <c r="B1726">
        <v>1356</v>
      </c>
    </row>
    <row r="1727" spans="1:2" x14ac:dyDescent="0.3">
      <c r="A1727" t="s">
        <v>8219</v>
      </c>
      <c r="B1727">
        <v>424</v>
      </c>
    </row>
    <row r="1728" spans="1:2" x14ac:dyDescent="0.3">
      <c r="A1728" t="s">
        <v>8219</v>
      </c>
      <c r="B1728">
        <v>33</v>
      </c>
    </row>
    <row r="1729" spans="1:2" x14ac:dyDescent="0.3">
      <c r="A1729" t="s">
        <v>8219</v>
      </c>
      <c r="B1729">
        <v>1633</v>
      </c>
    </row>
    <row r="1730" spans="1:2" x14ac:dyDescent="0.3">
      <c r="A1730" t="s">
        <v>8219</v>
      </c>
      <c r="B1730">
        <v>306</v>
      </c>
    </row>
    <row r="1731" spans="1:2" x14ac:dyDescent="0.3">
      <c r="A1731" t="s">
        <v>8219</v>
      </c>
      <c r="B1731">
        <v>205</v>
      </c>
    </row>
    <row r="1732" spans="1:2" x14ac:dyDescent="0.3">
      <c r="A1732" t="s">
        <v>8219</v>
      </c>
      <c r="B1732">
        <v>1281</v>
      </c>
    </row>
    <row r="1733" spans="1:2" x14ac:dyDescent="0.3">
      <c r="A1733" t="s">
        <v>8219</v>
      </c>
      <c r="B1733">
        <v>103</v>
      </c>
    </row>
    <row r="1734" spans="1:2" x14ac:dyDescent="0.3">
      <c r="A1734" t="s">
        <v>8219</v>
      </c>
      <c r="B1734">
        <v>1513</v>
      </c>
    </row>
    <row r="1735" spans="1:2" x14ac:dyDescent="0.3">
      <c r="A1735" t="s">
        <v>8219</v>
      </c>
      <c r="B1735">
        <v>405</v>
      </c>
    </row>
    <row r="1736" spans="1:2" x14ac:dyDescent="0.3">
      <c r="A1736" t="s">
        <v>8219</v>
      </c>
      <c r="B1736">
        <v>510</v>
      </c>
    </row>
    <row r="1737" spans="1:2" x14ac:dyDescent="0.3">
      <c r="A1737" t="s">
        <v>8219</v>
      </c>
      <c r="B1737">
        <v>1887</v>
      </c>
    </row>
    <row r="1738" spans="1:2" x14ac:dyDescent="0.3">
      <c r="A1738" t="s">
        <v>8219</v>
      </c>
      <c r="B1738">
        <v>701</v>
      </c>
    </row>
    <row r="1739" spans="1:2" x14ac:dyDescent="0.3">
      <c r="A1739" t="s">
        <v>8219</v>
      </c>
      <c r="B1739">
        <v>3863</v>
      </c>
    </row>
    <row r="1740" spans="1:2" x14ac:dyDescent="0.3">
      <c r="A1740" t="s">
        <v>8219</v>
      </c>
      <c r="B1740">
        <v>238</v>
      </c>
    </row>
    <row r="1741" spans="1:2" x14ac:dyDescent="0.3">
      <c r="A1741" t="s">
        <v>8219</v>
      </c>
      <c r="B1741">
        <v>2051</v>
      </c>
    </row>
    <row r="1742" spans="1:2" x14ac:dyDescent="0.3">
      <c r="A1742" t="s">
        <v>8219</v>
      </c>
      <c r="B1742">
        <v>402</v>
      </c>
    </row>
    <row r="1743" spans="1:2" x14ac:dyDescent="0.3">
      <c r="A1743" t="s">
        <v>8219</v>
      </c>
      <c r="B1743">
        <v>253</v>
      </c>
    </row>
    <row r="1744" spans="1:2" x14ac:dyDescent="0.3">
      <c r="A1744" t="s">
        <v>8219</v>
      </c>
      <c r="B1744">
        <v>473</v>
      </c>
    </row>
    <row r="1745" spans="1:2" x14ac:dyDescent="0.3">
      <c r="A1745" t="s">
        <v>8219</v>
      </c>
      <c r="B1745">
        <v>821</v>
      </c>
    </row>
    <row r="1746" spans="1:2" x14ac:dyDescent="0.3">
      <c r="A1746" t="s">
        <v>8219</v>
      </c>
      <c r="B1746">
        <v>388</v>
      </c>
    </row>
    <row r="1747" spans="1:2" x14ac:dyDescent="0.3">
      <c r="A1747" t="s">
        <v>8219</v>
      </c>
      <c r="B1747">
        <v>813</v>
      </c>
    </row>
    <row r="1748" spans="1:2" x14ac:dyDescent="0.3">
      <c r="A1748" t="s">
        <v>8219</v>
      </c>
      <c r="B1748">
        <v>1945</v>
      </c>
    </row>
    <row r="1749" spans="1:2" x14ac:dyDescent="0.3">
      <c r="A1749" t="s">
        <v>8219</v>
      </c>
      <c r="B1749">
        <v>12</v>
      </c>
    </row>
    <row r="1750" spans="1:2" x14ac:dyDescent="0.3">
      <c r="A1750" t="s">
        <v>8219</v>
      </c>
      <c r="B1750">
        <v>0</v>
      </c>
    </row>
    <row r="1751" spans="1:2" x14ac:dyDescent="0.3">
      <c r="A1751" t="s">
        <v>8219</v>
      </c>
      <c r="B1751">
        <v>16</v>
      </c>
    </row>
    <row r="1752" spans="1:2" x14ac:dyDescent="0.3">
      <c r="A1752" t="s">
        <v>8219</v>
      </c>
      <c r="B1752">
        <v>7</v>
      </c>
    </row>
    <row r="1753" spans="1:2" x14ac:dyDescent="0.3">
      <c r="A1753" t="s">
        <v>8219</v>
      </c>
      <c r="B1753">
        <v>4</v>
      </c>
    </row>
    <row r="1754" spans="1:2" x14ac:dyDescent="0.3">
      <c r="A1754" t="s">
        <v>8219</v>
      </c>
      <c r="B1754">
        <v>1</v>
      </c>
    </row>
    <row r="1755" spans="1:2" x14ac:dyDescent="0.3">
      <c r="A1755" t="s">
        <v>8219</v>
      </c>
      <c r="B1755">
        <v>28</v>
      </c>
    </row>
    <row r="1756" spans="1:2" x14ac:dyDescent="0.3">
      <c r="A1756" t="s">
        <v>8219</v>
      </c>
      <c r="B1756">
        <v>1</v>
      </c>
    </row>
    <row r="1757" spans="1:2" x14ac:dyDescent="0.3">
      <c r="A1757" t="s">
        <v>8219</v>
      </c>
      <c r="B1757">
        <v>1</v>
      </c>
    </row>
    <row r="1758" spans="1:2" x14ac:dyDescent="0.3">
      <c r="A1758" t="s">
        <v>8219</v>
      </c>
      <c r="B1758">
        <v>5</v>
      </c>
    </row>
    <row r="1759" spans="1:2" x14ac:dyDescent="0.3">
      <c r="A1759" t="s">
        <v>8219</v>
      </c>
      <c r="B1759">
        <v>3</v>
      </c>
    </row>
    <row r="1760" spans="1:2" x14ac:dyDescent="0.3">
      <c r="A1760" t="s">
        <v>8219</v>
      </c>
      <c r="B1760">
        <v>2</v>
      </c>
    </row>
    <row r="1761" spans="1:2" x14ac:dyDescent="0.3">
      <c r="A1761" t="s">
        <v>8219</v>
      </c>
      <c r="B1761">
        <v>0</v>
      </c>
    </row>
    <row r="1762" spans="1:2" x14ac:dyDescent="0.3">
      <c r="A1762" t="s">
        <v>8219</v>
      </c>
      <c r="B1762">
        <v>0</v>
      </c>
    </row>
    <row r="1763" spans="1:2" x14ac:dyDescent="0.3">
      <c r="A1763" t="s">
        <v>8219</v>
      </c>
      <c r="B1763">
        <v>3</v>
      </c>
    </row>
    <row r="1764" spans="1:2" x14ac:dyDescent="0.3">
      <c r="A1764" t="s">
        <v>8219</v>
      </c>
      <c r="B1764">
        <v>0</v>
      </c>
    </row>
    <row r="1765" spans="1:2" x14ac:dyDescent="0.3">
      <c r="A1765" t="s">
        <v>8219</v>
      </c>
      <c r="B1765">
        <v>0</v>
      </c>
    </row>
    <row r="1766" spans="1:2" x14ac:dyDescent="0.3">
      <c r="A1766" t="s">
        <v>8219</v>
      </c>
      <c r="B1766">
        <v>3</v>
      </c>
    </row>
    <row r="1767" spans="1:2" x14ac:dyDescent="0.3">
      <c r="A1767" t="s">
        <v>8219</v>
      </c>
      <c r="B1767">
        <v>7</v>
      </c>
    </row>
    <row r="1768" spans="1:2" x14ac:dyDescent="0.3">
      <c r="A1768" t="s">
        <v>8219</v>
      </c>
      <c r="B1768">
        <v>25</v>
      </c>
    </row>
    <row r="1769" spans="1:2" x14ac:dyDescent="0.3">
      <c r="A1769" t="s">
        <v>8219</v>
      </c>
      <c r="B1769">
        <v>1637</v>
      </c>
    </row>
    <row r="1770" spans="1:2" x14ac:dyDescent="0.3">
      <c r="A1770" t="s">
        <v>8219</v>
      </c>
      <c r="B1770">
        <v>1375</v>
      </c>
    </row>
    <row r="1771" spans="1:2" x14ac:dyDescent="0.3">
      <c r="A1771" t="s">
        <v>8219</v>
      </c>
      <c r="B1771">
        <v>17</v>
      </c>
    </row>
    <row r="1772" spans="1:2" x14ac:dyDescent="0.3">
      <c r="A1772" t="s">
        <v>8219</v>
      </c>
      <c r="B1772">
        <v>354</v>
      </c>
    </row>
    <row r="1773" spans="1:2" x14ac:dyDescent="0.3">
      <c r="A1773" t="s">
        <v>8219</v>
      </c>
      <c r="B1773">
        <v>191</v>
      </c>
    </row>
    <row r="1774" spans="1:2" x14ac:dyDescent="0.3">
      <c r="A1774" t="s">
        <v>8219</v>
      </c>
      <c r="B1774">
        <v>303</v>
      </c>
    </row>
    <row r="1775" spans="1:2" x14ac:dyDescent="0.3">
      <c r="A1775" t="s">
        <v>8219</v>
      </c>
      <c r="B1775">
        <v>137</v>
      </c>
    </row>
    <row r="1776" spans="1:2" x14ac:dyDescent="0.3">
      <c r="A1776" t="s">
        <v>8219</v>
      </c>
      <c r="B1776">
        <v>41</v>
      </c>
    </row>
    <row r="1777" spans="1:2" x14ac:dyDescent="0.3">
      <c r="A1777" t="s">
        <v>8219</v>
      </c>
      <c r="B1777">
        <v>398</v>
      </c>
    </row>
    <row r="1778" spans="1:2" x14ac:dyDescent="0.3">
      <c r="A1778" t="s">
        <v>8219</v>
      </c>
      <c r="B1778">
        <v>1737</v>
      </c>
    </row>
    <row r="1779" spans="1:2" x14ac:dyDescent="0.3">
      <c r="A1779" t="s">
        <v>8219</v>
      </c>
      <c r="B1779">
        <v>971</v>
      </c>
    </row>
    <row r="1780" spans="1:2" x14ac:dyDescent="0.3">
      <c r="A1780" t="s">
        <v>8219</v>
      </c>
      <c r="B1780">
        <v>183</v>
      </c>
    </row>
    <row r="1781" spans="1:2" x14ac:dyDescent="0.3">
      <c r="A1781" t="s">
        <v>8219</v>
      </c>
      <c r="B1781">
        <v>4562</v>
      </c>
    </row>
    <row r="1782" spans="1:2" x14ac:dyDescent="0.3">
      <c r="A1782" t="s">
        <v>8219</v>
      </c>
      <c r="B1782">
        <v>26457</v>
      </c>
    </row>
    <row r="1783" spans="1:2" x14ac:dyDescent="0.3">
      <c r="A1783" t="s">
        <v>8219</v>
      </c>
      <c r="B1783">
        <v>162</v>
      </c>
    </row>
    <row r="1784" spans="1:2" x14ac:dyDescent="0.3">
      <c r="A1784" t="s">
        <v>8219</v>
      </c>
      <c r="B1784">
        <v>479</v>
      </c>
    </row>
    <row r="1785" spans="1:2" x14ac:dyDescent="0.3">
      <c r="A1785" t="s">
        <v>8219</v>
      </c>
      <c r="B1785">
        <v>426</v>
      </c>
    </row>
    <row r="1786" spans="1:2" x14ac:dyDescent="0.3">
      <c r="A1786" t="s">
        <v>8219</v>
      </c>
      <c r="B1786">
        <v>450</v>
      </c>
    </row>
    <row r="1787" spans="1:2" x14ac:dyDescent="0.3">
      <c r="A1787" t="s">
        <v>8219</v>
      </c>
      <c r="B1787">
        <v>1780</v>
      </c>
    </row>
    <row r="1788" spans="1:2" x14ac:dyDescent="0.3">
      <c r="A1788" t="s">
        <v>8219</v>
      </c>
      <c r="B1788">
        <v>122</v>
      </c>
    </row>
    <row r="1789" spans="1:2" x14ac:dyDescent="0.3">
      <c r="A1789" t="s">
        <v>8219</v>
      </c>
      <c r="B1789">
        <v>95</v>
      </c>
    </row>
    <row r="1790" spans="1:2" x14ac:dyDescent="0.3">
      <c r="A1790" t="s">
        <v>8219</v>
      </c>
      <c r="B1790">
        <v>325</v>
      </c>
    </row>
    <row r="1791" spans="1:2" x14ac:dyDescent="0.3">
      <c r="A1791" t="s">
        <v>8219</v>
      </c>
      <c r="B1791">
        <v>353</v>
      </c>
    </row>
    <row r="1792" spans="1:2" x14ac:dyDescent="0.3">
      <c r="A1792" t="s">
        <v>8219</v>
      </c>
      <c r="B1792">
        <v>105</v>
      </c>
    </row>
    <row r="1793" spans="1:2" x14ac:dyDescent="0.3">
      <c r="A1793" t="s">
        <v>8219</v>
      </c>
      <c r="B1793">
        <v>729</v>
      </c>
    </row>
    <row r="1794" spans="1:2" x14ac:dyDescent="0.3">
      <c r="A1794" t="s">
        <v>8219</v>
      </c>
      <c r="B1794">
        <v>454</v>
      </c>
    </row>
    <row r="1795" spans="1:2" x14ac:dyDescent="0.3">
      <c r="A1795" t="s">
        <v>8219</v>
      </c>
      <c r="B1795">
        <v>539</v>
      </c>
    </row>
    <row r="1796" spans="1:2" x14ac:dyDescent="0.3">
      <c r="A1796" t="s">
        <v>8219</v>
      </c>
      <c r="B1796">
        <v>79</v>
      </c>
    </row>
    <row r="1797" spans="1:2" x14ac:dyDescent="0.3">
      <c r="A1797" t="s">
        <v>8219</v>
      </c>
      <c r="B1797">
        <v>94</v>
      </c>
    </row>
    <row r="1798" spans="1:2" x14ac:dyDescent="0.3">
      <c r="A1798" t="s">
        <v>8219</v>
      </c>
      <c r="B1798">
        <v>625</v>
      </c>
    </row>
    <row r="1799" spans="1:2" x14ac:dyDescent="0.3">
      <c r="A1799" t="s">
        <v>8219</v>
      </c>
      <c r="B1799">
        <v>508</v>
      </c>
    </row>
    <row r="1800" spans="1:2" x14ac:dyDescent="0.3">
      <c r="A1800" t="s">
        <v>8219</v>
      </c>
      <c r="B1800">
        <v>531</v>
      </c>
    </row>
    <row r="1801" spans="1:2" x14ac:dyDescent="0.3">
      <c r="A1801" t="s">
        <v>8219</v>
      </c>
      <c r="B1801">
        <v>158</v>
      </c>
    </row>
    <row r="1802" spans="1:2" x14ac:dyDescent="0.3">
      <c r="A1802" t="s">
        <v>8219</v>
      </c>
      <c r="B1802">
        <v>508</v>
      </c>
    </row>
    <row r="1803" spans="1:2" x14ac:dyDescent="0.3">
      <c r="A1803" t="s">
        <v>8219</v>
      </c>
      <c r="B1803">
        <v>644</v>
      </c>
    </row>
    <row r="1804" spans="1:2" x14ac:dyDescent="0.3">
      <c r="A1804" t="s">
        <v>8219</v>
      </c>
      <c r="B1804">
        <v>848</v>
      </c>
    </row>
    <row r="1805" spans="1:2" x14ac:dyDescent="0.3">
      <c r="A1805" t="s">
        <v>8219</v>
      </c>
      <c r="B1805">
        <v>429</v>
      </c>
    </row>
    <row r="1806" spans="1:2" x14ac:dyDescent="0.3">
      <c r="A1806" t="s">
        <v>8219</v>
      </c>
      <c r="B1806">
        <v>204</v>
      </c>
    </row>
    <row r="1807" spans="1:2" x14ac:dyDescent="0.3">
      <c r="A1807" t="s">
        <v>8219</v>
      </c>
      <c r="B1807">
        <v>379</v>
      </c>
    </row>
    <row r="1808" spans="1:2" x14ac:dyDescent="0.3">
      <c r="A1808" t="s">
        <v>8219</v>
      </c>
      <c r="B1808">
        <v>271</v>
      </c>
    </row>
    <row r="1809" spans="1:2" x14ac:dyDescent="0.3">
      <c r="A1809" t="s">
        <v>8219</v>
      </c>
      <c r="B1809">
        <v>120</v>
      </c>
    </row>
    <row r="1810" spans="1:2" x14ac:dyDescent="0.3">
      <c r="A1810" t="s">
        <v>8219</v>
      </c>
      <c r="B1810">
        <v>140</v>
      </c>
    </row>
    <row r="1811" spans="1:2" x14ac:dyDescent="0.3">
      <c r="A1811" t="s">
        <v>8219</v>
      </c>
      <c r="B1811">
        <v>193</v>
      </c>
    </row>
    <row r="1812" spans="1:2" x14ac:dyDescent="0.3">
      <c r="A1812" t="s">
        <v>8219</v>
      </c>
      <c r="B1812">
        <v>180</v>
      </c>
    </row>
    <row r="1813" spans="1:2" x14ac:dyDescent="0.3">
      <c r="A1813" t="s">
        <v>8219</v>
      </c>
      <c r="B1813">
        <v>263</v>
      </c>
    </row>
    <row r="1814" spans="1:2" x14ac:dyDescent="0.3">
      <c r="A1814" t="s">
        <v>8219</v>
      </c>
      <c r="B1814">
        <v>217</v>
      </c>
    </row>
    <row r="1815" spans="1:2" x14ac:dyDescent="0.3">
      <c r="A1815" t="s">
        <v>8219</v>
      </c>
      <c r="B1815">
        <v>443</v>
      </c>
    </row>
    <row r="1816" spans="1:2" x14ac:dyDescent="0.3">
      <c r="A1816" t="s">
        <v>8219</v>
      </c>
      <c r="B1816">
        <v>1373</v>
      </c>
    </row>
    <row r="1817" spans="1:2" x14ac:dyDescent="0.3">
      <c r="A1817" t="s">
        <v>8219</v>
      </c>
      <c r="B1817">
        <v>742</v>
      </c>
    </row>
    <row r="1818" spans="1:2" x14ac:dyDescent="0.3">
      <c r="A1818" t="s">
        <v>8219</v>
      </c>
      <c r="B1818">
        <v>170</v>
      </c>
    </row>
    <row r="1819" spans="1:2" x14ac:dyDescent="0.3">
      <c r="A1819" t="s">
        <v>8219</v>
      </c>
      <c r="B1819">
        <v>242</v>
      </c>
    </row>
    <row r="1820" spans="1:2" x14ac:dyDescent="0.3">
      <c r="A1820" t="s">
        <v>8219</v>
      </c>
      <c r="B1820">
        <v>541</v>
      </c>
    </row>
    <row r="1821" spans="1:2" x14ac:dyDescent="0.3">
      <c r="A1821" t="s">
        <v>8219</v>
      </c>
      <c r="B1821">
        <v>121</v>
      </c>
    </row>
    <row r="1822" spans="1:2" x14ac:dyDescent="0.3">
      <c r="A1822" t="s">
        <v>8219</v>
      </c>
      <c r="B1822">
        <v>621</v>
      </c>
    </row>
    <row r="1823" spans="1:2" x14ac:dyDescent="0.3">
      <c r="A1823" t="s">
        <v>8219</v>
      </c>
      <c r="B1823">
        <v>101</v>
      </c>
    </row>
    <row r="1824" spans="1:2" x14ac:dyDescent="0.3">
      <c r="A1824" t="s">
        <v>8219</v>
      </c>
      <c r="B1824">
        <v>554</v>
      </c>
    </row>
    <row r="1825" spans="1:2" x14ac:dyDescent="0.3">
      <c r="A1825" t="s">
        <v>8219</v>
      </c>
      <c r="B1825">
        <v>666</v>
      </c>
    </row>
    <row r="1826" spans="1:2" x14ac:dyDescent="0.3">
      <c r="A1826" t="s">
        <v>8219</v>
      </c>
      <c r="B1826">
        <v>410</v>
      </c>
    </row>
    <row r="1827" spans="1:2" x14ac:dyDescent="0.3">
      <c r="A1827" t="s">
        <v>8219</v>
      </c>
      <c r="B1827">
        <v>375</v>
      </c>
    </row>
    <row r="1828" spans="1:2" x14ac:dyDescent="0.3">
      <c r="A1828" t="s">
        <v>8219</v>
      </c>
      <c r="B1828">
        <v>1364</v>
      </c>
    </row>
    <row r="1829" spans="1:2" x14ac:dyDescent="0.3">
      <c r="A1829" t="s">
        <v>8219</v>
      </c>
      <c r="B1829">
        <v>35</v>
      </c>
    </row>
    <row r="1830" spans="1:2" x14ac:dyDescent="0.3">
      <c r="A1830" t="s">
        <v>8219</v>
      </c>
      <c r="B1830">
        <v>203</v>
      </c>
    </row>
    <row r="1831" spans="1:2" x14ac:dyDescent="0.3">
      <c r="A1831" t="s">
        <v>8219</v>
      </c>
      <c r="B1831">
        <v>49</v>
      </c>
    </row>
    <row r="1832" spans="1:2" x14ac:dyDescent="0.3">
      <c r="A1832" t="s">
        <v>8219</v>
      </c>
      <c r="B1832">
        <v>5812</v>
      </c>
    </row>
    <row r="1833" spans="1:2" x14ac:dyDescent="0.3">
      <c r="A1833" t="s">
        <v>8219</v>
      </c>
      <c r="B1833">
        <v>1556</v>
      </c>
    </row>
    <row r="1834" spans="1:2" x14ac:dyDescent="0.3">
      <c r="A1834" t="s">
        <v>8219</v>
      </c>
      <c r="B1834">
        <v>65</v>
      </c>
    </row>
    <row r="1835" spans="1:2" x14ac:dyDescent="0.3">
      <c r="A1835" t="s">
        <v>8219</v>
      </c>
      <c r="B1835">
        <v>10</v>
      </c>
    </row>
    <row r="1836" spans="1:2" x14ac:dyDescent="0.3">
      <c r="A1836" t="s">
        <v>8219</v>
      </c>
      <c r="B1836">
        <v>76</v>
      </c>
    </row>
    <row r="1837" spans="1:2" x14ac:dyDescent="0.3">
      <c r="A1837" t="s">
        <v>8219</v>
      </c>
      <c r="B1837">
        <v>263</v>
      </c>
    </row>
    <row r="1838" spans="1:2" x14ac:dyDescent="0.3">
      <c r="A1838" t="s">
        <v>8219</v>
      </c>
      <c r="B1838">
        <v>1530</v>
      </c>
    </row>
    <row r="1839" spans="1:2" x14ac:dyDescent="0.3">
      <c r="A1839" t="s">
        <v>8219</v>
      </c>
      <c r="B1839">
        <v>278</v>
      </c>
    </row>
    <row r="1840" spans="1:2" x14ac:dyDescent="0.3">
      <c r="A1840" t="s">
        <v>8219</v>
      </c>
      <c r="B1840">
        <v>350</v>
      </c>
    </row>
    <row r="1841" spans="1:2" x14ac:dyDescent="0.3">
      <c r="A1841" t="s">
        <v>8219</v>
      </c>
      <c r="B1841">
        <v>470</v>
      </c>
    </row>
    <row r="1842" spans="1:2" x14ac:dyDescent="0.3">
      <c r="A1842" t="s">
        <v>8219</v>
      </c>
      <c r="B1842">
        <v>3</v>
      </c>
    </row>
    <row r="1843" spans="1:2" x14ac:dyDescent="0.3">
      <c r="A1843" t="s">
        <v>8219</v>
      </c>
      <c r="B1843">
        <v>8200</v>
      </c>
    </row>
    <row r="1844" spans="1:2" x14ac:dyDescent="0.3">
      <c r="A1844" t="s">
        <v>8219</v>
      </c>
      <c r="B1844">
        <v>8359</v>
      </c>
    </row>
    <row r="1845" spans="1:2" x14ac:dyDescent="0.3">
      <c r="A1845" t="s">
        <v>8219</v>
      </c>
      <c r="B1845">
        <v>188</v>
      </c>
    </row>
    <row r="1846" spans="1:2" x14ac:dyDescent="0.3">
      <c r="A1846" t="s">
        <v>8219</v>
      </c>
      <c r="B1846">
        <v>48</v>
      </c>
    </row>
    <row r="1847" spans="1:2" x14ac:dyDescent="0.3">
      <c r="A1847" t="s">
        <v>8219</v>
      </c>
      <c r="B1847">
        <v>607</v>
      </c>
    </row>
    <row r="1848" spans="1:2" x14ac:dyDescent="0.3">
      <c r="A1848" t="s">
        <v>8219</v>
      </c>
      <c r="B1848">
        <v>50</v>
      </c>
    </row>
    <row r="1849" spans="1:2" x14ac:dyDescent="0.3">
      <c r="A1849" t="s">
        <v>8219</v>
      </c>
      <c r="B1849">
        <v>55</v>
      </c>
    </row>
    <row r="1850" spans="1:2" x14ac:dyDescent="0.3">
      <c r="A1850" t="s">
        <v>8219</v>
      </c>
      <c r="B1850">
        <v>38</v>
      </c>
    </row>
    <row r="1851" spans="1:2" x14ac:dyDescent="0.3">
      <c r="A1851" t="s">
        <v>8219</v>
      </c>
      <c r="B1851">
        <v>25</v>
      </c>
    </row>
    <row r="1852" spans="1:2" x14ac:dyDescent="0.3">
      <c r="A1852" t="s">
        <v>8219</v>
      </c>
      <c r="B1852">
        <v>46</v>
      </c>
    </row>
    <row r="1853" spans="1:2" x14ac:dyDescent="0.3">
      <c r="A1853" t="s">
        <v>8219</v>
      </c>
      <c r="B1853">
        <v>83</v>
      </c>
    </row>
    <row r="1854" spans="1:2" x14ac:dyDescent="0.3">
      <c r="A1854" t="s">
        <v>8219</v>
      </c>
      <c r="B1854">
        <v>35</v>
      </c>
    </row>
    <row r="1855" spans="1:2" x14ac:dyDescent="0.3">
      <c r="A1855" t="s">
        <v>8219</v>
      </c>
      <c r="B1855">
        <v>25</v>
      </c>
    </row>
    <row r="1856" spans="1:2" x14ac:dyDescent="0.3">
      <c r="A1856" t="s">
        <v>8219</v>
      </c>
      <c r="B1856">
        <v>75</v>
      </c>
    </row>
    <row r="1857" spans="1:2" x14ac:dyDescent="0.3">
      <c r="A1857" t="s">
        <v>8219</v>
      </c>
      <c r="B1857">
        <v>62</v>
      </c>
    </row>
    <row r="1858" spans="1:2" x14ac:dyDescent="0.3">
      <c r="A1858" t="s">
        <v>8219</v>
      </c>
      <c r="B1858">
        <v>160</v>
      </c>
    </row>
    <row r="1859" spans="1:2" x14ac:dyDescent="0.3">
      <c r="A1859" t="s">
        <v>8219</v>
      </c>
      <c r="B1859">
        <v>246</v>
      </c>
    </row>
    <row r="1860" spans="1:2" x14ac:dyDescent="0.3">
      <c r="A1860" t="s">
        <v>8219</v>
      </c>
      <c r="B1860">
        <v>55</v>
      </c>
    </row>
    <row r="1861" spans="1:2" x14ac:dyDescent="0.3">
      <c r="A1861" t="s">
        <v>8219</v>
      </c>
      <c r="B1861">
        <v>23</v>
      </c>
    </row>
    <row r="1862" spans="1:2" x14ac:dyDescent="0.3">
      <c r="A1862" t="s">
        <v>8219</v>
      </c>
      <c r="B1862">
        <v>72</v>
      </c>
    </row>
    <row r="1863" spans="1:2" x14ac:dyDescent="0.3">
      <c r="A1863" t="s">
        <v>8219</v>
      </c>
      <c r="B1863">
        <v>22</v>
      </c>
    </row>
    <row r="1864" spans="1:2" x14ac:dyDescent="0.3">
      <c r="A1864" t="s">
        <v>8219</v>
      </c>
      <c r="B1864">
        <v>14</v>
      </c>
    </row>
    <row r="1865" spans="1:2" x14ac:dyDescent="0.3">
      <c r="A1865" t="s">
        <v>8219</v>
      </c>
      <c r="B1865">
        <v>38</v>
      </c>
    </row>
    <row r="1866" spans="1:2" x14ac:dyDescent="0.3">
      <c r="A1866" t="s">
        <v>8219</v>
      </c>
      <c r="B1866">
        <v>32</v>
      </c>
    </row>
    <row r="1867" spans="1:2" x14ac:dyDescent="0.3">
      <c r="A1867" t="s">
        <v>8219</v>
      </c>
      <c r="B1867">
        <v>63</v>
      </c>
    </row>
    <row r="1868" spans="1:2" x14ac:dyDescent="0.3">
      <c r="A1868" t="s">
        <v>8219</v>
      </c>
      <c r="B1868">
        <v>27</v>
      </c>
    </row>
    <row r="1869" spans="1:2" x14ac:dyDescent="0.3">
      <c r="A1869" t="s">
        <v>8219</v>
      </c>
      <c r="B1869">
        <v>44</v>
      </c>
    </row>
    <row r="1870" spans="1:2" x14ac:dyDescent="0.3">
      <c r="A1870" t="s">
        <v>8219</v>
      </c>
      <c r="B1870">
        <v>38</v>
      </c>
    </row>
    <row r="1871" spans="1:2" x14ac:dyDescent="0.3">
      <c r="A1871" t="s">
        <v>8219</v>
      </c>
      <c r="B1871">
        <v>115</v>
      </c>
    </row>
    <row r="1872" spans="1:2" x14ac:dyDescent="0.3">
      <c r="A1872" t="s">
        <v>8219</v>
      </c>
      <c r="B1872">
        <v>37</v>
      </c>
    </row>
    <row r="1873" spans="1:2" x14ac:dyDescent="0.3">
      <c r="A1873" t="s">
        <v>8219</v>
      </c>
      <c r="B1873">
        <v>99</v>
      </c>
    </row>
    <row r="1874" spans="1:2" x14ac:dyDescent="0.3">
      <c r="A1874" t="s">
        <v>8219</v>
      </c>
      <c r="B1874">
        <v>44</v>
      </c>
    </row>
    <row r="1875" spans="1:2" x14ac:dyDescent="0.3">
      <c r="A1875" t="s">
        <v>8219</v>
      </c>
      <c r="B1875">
        <v>58</v>
      </c>
    </row>
    <row r="1876" spans="1:2" x14ac:dyDescent="0.3">
      <c r="A1876" t="s">
        <v>8219</v>
      </c>
      <c r="B1876">
        <v>191</v>
      </c>
    </row>
    <row r="1877" spans="1:2" x14ac:dyDescent="0.3">
      <c r="A1877" t="s">
        <v>8219</v>
      </c>
      <c r="B1877">
        <v>40</v>
      </c>
    </row>
    <row r="1878" spans="1:2" x14ac:dyDescent="0.3">
      <c r="A1878" t="s">
        <v>8219</v>
      </c>
      <c r="B1878">
        <v>38</v>
      </c>
    </row>
    <row r="1879" spans="1:2" x14ac:dyDescent="0.3">
      <c r="A1879" t="s">
        <v>8219</v>
      </c>
      <c r="B1879">
        <v>39</v>
      </c>
    </row>
    <row r="1880" spans="1:2" x14ac:dyDescent="0.3">
      <c r="A1880" t="s">
        <v>8219</v>
      </c>
      <c r="B1880">
        <v>11</v>
      </c>
    </row>
    <row r="1881" spans="1:2" x14ac:dyDescent="0.3">
      <c r="A1881" t="s">
        <v>8219</v>
      </c>
      <c r="B1881">
        <v>107</v>
      </c>
    </row>
    <row r="1882" spans="1:2" x14ac:dyDescent="0.3">
      <c r="A1882" t="s">
        <v>8219</v>
      </c>
      <c r="B1882">
        <v>147</v>
      </c>
    </row>
    <row r="1883" spans="1:2" x14ac:dyDescent="0.3">
      <c r="A1883" t="s">
        <v>8219</v>
      </c>
      <c r="B1883">
        <v>36</v>
      </c>
    </row>
    <row r="1884" spans="1:2" x14ac:dyDescent="0.3">
      <c r="A1884" t="s">
        <v>8219</v>
      </c>
      <c r="B1884">
        <v>92</v>
      </c>
    </row>
    <row r="1885" spans="1:2" x14ac:dyDescent="0.3">
      <c r="A1885" t="s">
        <v>8219</v>
      </c>
      <c r="B1885">
        <v>35</v>
      </c>
    </row>
    <row r="1886" spans="1:2" x14ac:dyDescent="0.3">
      <c r="A1886" t="s">
        <v>8219</v>
      </c>
      <c r="B1886">
        <v>17</v>
      </c>
    </row>
    <row r="1887" spans="1:2" x14ac:dyDescent="0.3">
      <c r="A1887" t="s">
        <v>8219</v>
      </c>
      <c r="B1887">
        <v>22</v>
      </c>
    </row>
    <row r="1888" spans="1:2" x14ac:dyDescent="0.3">
      <c r="A1888" t="s">
        <v>8219</v>
      </c>
      <c r="B1888">
        <v>69</v>
      </c>
    </row>
    <row r="1889" spans="1:2" x14ac:dyDescent="0.3">
      <c r="A1889" t="s">
        <v>8219</v>
      </c>
      <c r="B1889">
        <v>10</v>
      </c>
    </row>
    <row r="1890" spans="1:2" x14ac:dyDescent="0.3">
      <c r="A1890" t="s">
        <v>8219</v>
      </c>
      <c r="B1890">
        <v>3</v>
      </c>
    </row>
    <row r="1891" spans="1:2" x14ac:dyDescent="0.3">
      <c r="A1891" t="s">
        <v>8219</v>
      </c>
      <c r="B1891">
        <v>5</v>
      </c>
    </row>
    <row r="1892" spans="1:2" x14ac:dyDescent="0.3">
      <c r="A1892" t="s">
        <v>8219</v>
      </c>
      <c r="B1892">
        <v>5</v>
      </c>
    </row>
    <row r="1893" spans="1:2" x14ac:dyDescent="0.3">
      <c r="A1893" t="s">
        <v>8219</v>
      </c>
      <c r="B1893">
        <v>27</v>
      </c>
    </row>
    <row r="1894" spans="1:2" x14ac:dyDescent="0.3">
      <c r="A1894" t="s">
        <v>8219</v>
      </c>
      <c r="B1894">
        <v>2</v>
      </c>
    </row>
    <row r="1895" spans="1:2" x14ac:dyDescent="0.3">
      <c r="A1895" t="s">
        <v>8219</v>
      </c>
      <c r="B1895">
        <v>236</v>
      </c>
    </row>
    <row r="1896" spans="1:2" x14ac:dyDescent="0.3">
      <c r="A1896" t="s">
        <v>8219</v>
      </c>
      <c r="B1896">
        <v>1</v>
      </c>
    </row>
    <row r="1897" spans="1:2" x14ac:dyDescent="0.3">
      <c r="A1897" t="s">
        <v>8219</v>
      </c>
      <c r="B1897">
        <v>12</v>
      </c>
    </row>
    <row r="1898" spans="1:2" x14ac:dyDescent="0.3">
      <c r="A1898" t="s">
        <v>8219</v>
      </c>
      <c r="B1898">
        <v>4</v>
      </c>
    </row>
    <row r="1899" spans="1:2" x14ac:dyDescent="0.3">
      <c r="A1899" t="s">
        <v>8219</v>
      </c>
      <c r="B1899">
        <v>3</v>
      </c>
    </row>
    <row r="1900" spans="1:2" x14ac:dyDescent="0.3">
      <c r="A1900" t="s">
        <v>8219</v>
      </c>
      <c r="B1900">
        <v>99</v>
      </c>
    </row>
    <row r="1901" spans="1:2" x14ac:dyDescent="0.3">
      <c r="A1901" t="s">
        <v>8219</v>
      </c>
      <c r="B1901">
        <v>3</v>
      </c>
    </row>
    <row r="1902" spans="1:2" x14ac:dyDescent="0.3">
      <c r="A1902" t="s">
        <v>8219</v>
      </c>
      <c r="B1902">
        <v>3</v>
      </c>
    </row>
    <row r="1903" spans="1:2" x14ac:dyDescent="0.3">
      <c r="A1903" t="s">
        <v>8219</v>
      </c>
      <c r="B1903">
        <v>22</v>
      </c>
    </row>
    <row r="1904" spans="1:2" x14ac:dyDescent="0.3">
      <c r="A1904" t="s">
        <v>8219</v>
      </c>
      <c r="B1904">
        <v>4</v>
      </c>
    </row>
    <row r="1905" spans="1:2" x14ac:dyDescent="0.3">
      <c r="A1905" t="s">
        <v>8219</v>
      </c>
      <c r="B1905">
        <v>534</v>
      </c>
    </row>
    <row r="1906" spans="1:2" x14ac:dyDescent="0.3">
      <c r="A1906" t="s">
        <v>8219</v>
      </c>
      <c r="B1906">
        <v>12</v>
      </c>
    </row>
    <row r="1907" spans="1:2" x14ac:dyDescent="0.3">
      <c r="A1907" t="s">
        <v>8219</v>
      </c>
      <c r="B1907">
        <v>56</v>
      </c>
    </row>
    <row r="1908" spans="1:2" x14ac:dyDescent="0.3">
      <c r="A1908" t="s">
        <v>8219</v>
      </c>
      <c r="B1908">
        <v>11</v>
      </c>
    </row>
    <row r="1909" spans="1:2" x14ac:dyDescent="0.3">
      <c r="A1909" t="s">
        <v>8219</v>
      </c>
      <c r="B1909">
        <v>0</v>
      </c>
    </row>
    <row r="1910" spans="1:2" x14ac:dyDescent="0.3">
      <c r="A1910" t="s">
        <v>8219</v>
      </c>
      <c r="B1910">
        <v>12</v>
      </c>
    </row>
    <row r="1911" spans="1:2" x14ac:dyDescent="0.3">
      <c r="A1911" t="s">
        <v>8219</v>
      </c>
      <c r="B1911">
        <v>5</v>
      </c>
    </row>
    <row r="1912" spans="1:2" x14ac:dyDescent="0.3">
      <c r="A1912" t="s">
        <v>8219</v>
      </c>
      <c r="B1912">
        <v>24</v>
      </c>
    </row>
    <row r="1913" spans="1:2" x14ac:dyDescent="0.3">
      <c r="A1913" t="s">
        <v>8219</v>
      </c>
      <c r="B1913">
        <v>89</v>
      </c>
    </row>
    <row r="1914" spans="1:2" x14ac:dyDescent="0.3">
      <c r="A1914" t="s">
        <v>8219</v>
      </c>
      <c r="B1914">
        <v>1</v>
      </c>
    </row>
    <row r="1915" spans="1:2" x14ac:dyDescent="0.3">
      <c r="A1915" t="s">
        <v>8219</v>
      </c>
      <c r="B1915">
        <v>55</v>
      </c>
    </row>
    <row r="1916" spans="1:2" x14ac:dyDescent="0.3">
      <c r="A1916" t="s">
        <v>8219</v>
      </c>
      <c r="B1916">
        <v>2</v>
      </c>
    </row>
    <row r="1917" spans="1:2" x14ac:dyDescent="0.3">
      <c r="A1917" t="s">
        <v>8219</v>
      </c>
      <c r="B1917">
        <v>0</v>
      </c>
    </row>
    <row r="1918" spans="1:2" x14ac:dyDescent="0.3">
      <c r="A1918" t="s">
        <v>8219</v>
      </c>
      <c r="B1918">
        <v>4</v>
      </c>
    </row>
    <row r="1919" spans="1:2" x14ac:dyDescent="0.3">
      <c r="A1919" t="s">
        <v>8219</v>
      </c>
      <c r="B1919">
        <v>6</v>
      </c>
    </row>
    <row r="1920" spans="1:2" x14ac:dyDescent="0.3">
      <c r="A1920" t="s">
        <v>8219</v>
      </c>
      <c r="B1920">
        <v>4</v>
      </c>
    </row>
    <row r="1921" spans="1:2" x14ac:dyDescent="0.3">
      <c r="A1921" t="s">
        <v>8219</v>
      </c>
      <c r="B1921">
        <v>4</v>
      </c>
    </row>
    <row r="1922" spans="1:2" x14ac:dyDescent="0.3">
      <c r="A1922" t="s">
        <v>8219</v>
      </c>
      <c r="B1922">
        <v>2</v>
      </c>
    </row>
    <row r="1923" spans="1:2" x14ac:dyDescent="0.3">
      <c r="A1923" t="s">
        <v>8219</v>
      </c>
      <c r="B1923">
        <v>5</v>
      </c>
    </row>
    <row r="1924" spans="1:2" x14ac:dyDescent="0.3">
      <c r="A1924" t="s">
        <v>8219</v>
      </c>
      <c r="B1924">
        <v>83</v>
      </c>
    </row>
    <row r="1925" spans="1:2" x14ac:dyDescent="0.3">
      <c r="A1925" t="s">
        <v>8219</v>
      </c>
      <c r="B1925">
        <v>57</v>
      </c>
    </row>
    <row r="1926" spans="1:2" x14ac:dyDescent="0.3">
      <c r="A1926" t="s">
        <v>8219</v>
      </c>
      <c r="B1926">
        <v>311</v>
      </c>
    </row>
    <row r="1927" spans="1:2" x14ac:dyDescent="0.3">
      <c r="A1927" t="s">
        <v>8219</v>
      </c>
      <c r="B1927">
        <v>2</v>
      </c>
    </row>
    <row r="1928" spans="1:2" x14ac:dyDescent="0.3">
      <c r="A1928" t="s">
        <v>8219</v>
      </c>
      <c r="B1928">
        <v>16</v>
      </c>
    </row>
    <row r="1929" spans="1:2" x14ac:dyDescent="0.3">
      <c r="A1929" t="s">
        <v>8219</v>
      </c>
      <c r="B1929">
        <v>13</v>
      </c>
    </row>
    <row r="1930" spans="1:2" x14ac:dyDescent="0.3">
      <c r="A1930" t="s">
        <v>8219</v>
      </c>
      <c r="B1930">
        <v>58</v>
      </c>
    </row>
    <row r="1931" spans="1:2" x14ac:dyDescent="0.3">
      <c r="A1931" t="s">
        <v>8219</v>
      </c>
      <c r="B1931">
        <v>44</v>
      </c>
    </row>
    <row r="1932" spans="1:2" x14ac:dyDescent="0.3">
      <c r="A1932" t="s">
        <v>8219</v>
      </c>
      <c r="B1932">
        <v>83</v>
      </c>
    </row>
    <row r="1933" spans="1:2" x14ac:dyDescent="0.3">
      <c r="A1933" t="s">
        <v>8219</v>
      </c>
      <c r="B1933">
        <v>117</v>
      </c>
    </row>
    <row r="1934" spans="1:2" x14ac:dyDescent="0.3">
      <c r="A1934" t="s">
        <v>8219</v>
      </c>
      <c r="B1934">
        <v>32</v>
      </c>
    </row>
    <row r="1935" spans="1:2" x14ac:dyDescent="0.3">
      <c r="A1935" t="s">
        <v>8219</v>
      </c>
      <c r="B1935">
        <v>8</v>
      </c>
    </row>
    <row r="1936" spans="1:2" x14ac:dyDescent="0.3">
      <c r="A1936" t="s">
        <v>8219</v>
      </c>
      <c r="B1936">
        <v>340</v>
      </c>
    </row>
    <row r="1937" spans="1:2" x14ac:dyDescent="0.3">
      <c r="A1937" t="s">
        <v>8219</v>
      </c>
      <c r="B1937">
        <v>7</v>
      </c>
    </row>
    <row r="1938" spans="1:2" x14ac:dyDescent="0.3">
      <c r="A1938" t="s">
        <v>8219</v>
      </c>
      <c r="B1938">
        <v>19</v>
      </c>
    </row>
    <row r="1939" spans="1:2" x14ac:dyDescent="0.3">
      <c r="A1939" t="s">
        <v>8219</v>
      </c>
      <c r="B1939">
        <v>47</v>
      </c>
    </row>
    <row r="1940" spans="1:2" x14ac:dyDescent="0.3">
      <c r="A1940" t="s">
        <v>8219</v>
      </c>
      <c r="B1940">
        <v>13</v>
      </c>
    </row>
    <row r="1941" spans="1:2" x14ac:dyDescent="0.3">
      <c r="A1941" t="s">
        <v>8219</v>
      </c>
      <c r="B1941">
        <v>90</v>
      </c>
    </row>
    <row r="1942" spans="1:2" x14ac:dyDescent="0.3">
      <c r="A1942" t="s">
        <v>8219</v>
      </c>
      <c r="B1942">
        <v>63</v>
      </c>
    </row>
    <row r="1943" spans="1:2" x14ac:dyDescent="0.3">
      <c r="A1943" t="s">
        <v>8219</v>
      </c>
      <c r="B1943">
        <v>26</v>
      </c>
    </row>
    <row r="1944" spans="1:2" x14ac:dyDescent="0.3">
      <c r="A1944" t="s">
        <v>8219</v>
      </c>
      <c r="B1944">
        <v>71</v>
      </c>
    </row>
    <row r="1945" spans="1:2" x14ac:dyDescent="0.3">
      <c r="A1945" t="s">
        <v>8219</v>
      </c>
      <c r="B1945">
        <v>38</v>
      </c>
    </row>
    <row r="1946" spans="1:2" x14ac:dyDescent="0.3">
      <c r="A1946" t="s">
        <v>8219</v>
      </c>
      <c r="B1946">
        <v>859</v>
      </c>
    </row>
    <row r="1947" spans="1:2" x14ac:dyDescent="0.3">
      <c r="A1947" t="s">
        <v>8219</v>
      </c>
      <c r="B1947">
        <v>21</v>
      </c>
    </row>
    <row r="1948" spans="1:2" x14ac:dyDescent="0.3">
      <c r="A1948" t="s">
        <v>8219</v>
      </c>
      <c r="B1948">
        <v>78</v>
      </c>
    </row>
    <row r="1949" spans="1:2" x14ac:dyDescent="0.3">
      <c r="A1949" t="s">
        <v>8219</v>
      </c>
      <c r="B1949">
        <v>53</v>
      </c>
    </row>
    <row r="1950" spans="1:2" x14ac:dyDescent="0.3">
      <c r="A1950" t="s">
        <v>8219</v>
      </c>
      <c r="B1950">
        <v>356</v>
      </c>
    </row>
    <row r="1951" spans="1:2" x14ac:dyDescent="0.3">
      <c r="A1951" t="s">
        <v>8219</v>
      </c>
      <c r="B1951">
        <v>279</v>
      </c>
    </row>
    <row r="1952" spans="1:2" x14ac:dyDescent="0.3">
      <c r="A1952" t="s">
        <v>8219</v>
      </c>
      <c r="B1952">
        <v>266</v>
      </c>
    </row>
    <row r="1953" spans="1:2" x14ac:dyDescent="0.3">
      <c r="A1953" t="s">
        <v>8219</v>
      </c>
      <c r="B1953">
        <v>623</v>
      </c>
    </row>
    <row r="1954" spans="1:2" x14ac:dyDescent="0.3">
      <c r="A1954" t="s">
        <v>8219</v>
      </c>
      <c r="B1954">
        <v>392</v>
      </c>
    </row>
    <row r="1955" spans="1:2" x14ac:dyDescent="0.3">
      <c r="A1955" t="s">
        <v>8219</v>
      </c>
      <c r="B1955">
        <v>3562</v>
      </c>
    </row>
    <row r="1956" spans="1:2" x14ac:dyDescent="0.3">
      <c r="A1956" t="s">
        <v>8219</v>
      </c>
      <c r="B1956">
        <v>514</v>
      </c>
    </row>
    <row r="1957" spans="1:2" x14ac:dyDescent="0.3">
      <c r="A1957" t="s">
        <v>8219</v>
      </c>
      <c r="B1957">
        <v>88</v>
      </c>
    </row>
    <row r="1958" spans="1:2" x14ac:dyDescent="0.3">
      <c r="A1958" t="s">
        <v>8219</v>
      </c>
      <c r="B1958">
        <v>537</v>
      </c>
    </row>
    <row r="1959" spans="1:2" x14ac:dyDescent="0.3">
      <c r="A1959" t="s">
        <v>8219</v>
      </c>
      <c r="B1959">
        <v>25</v>
      </c>
    </row>
    <row r="1960" spans="1:2" x14ac:dyDescent="0.3">
      <c r="A1960" t="s">
        <v>8219</v>
      </c>
      <c r="B1960">
        <v>3238</v>
      </c>
    </row>
    <row r="1961" spans="1:2" x14ac:dyDescent="0.3">
      <c r="A1961" t="s">
        <v>8219</v>
      </c>
      <c r="B1961">
        <v>897</v>
      </c>
    </row>
    <row r="1962" spans="1:2" x14ac:dyDescent="0.3">
      <c r="A1962" t="s">
        <v>8219</v>
      </c>
      <c r="B1962">
        <v>878</v>
      </c>
    </row>
    <row r="1963" spans="1:2" x14ac:dyDescent="0.3">
      <c r="A1963" t="s">
        <v>8219</v>
      </c>
      <c r="B1963">
        <v>115</v>
      </c>
    </row>
    <row r="1964" spans="1:2" x14ac:dyDescent="0.3">
      <c r="A1964" t="s">
        <v>8219</v>
      </c>
      <c r="B1964">
        <v>234</v>
      </c>
    </row>
    <row r="1965" spans="1:2" x14ac:dyDescent="0.3">
      <c r="A1965" t="s">
        <v>8219</v>
      </c>
      <c r="B1965">
        <v>4330</v>
      </c>
    </row>
    <row r="1966" spans="1:2" x14ac:dyDescent="0.3">
      <c r="A1966" t="s">
        <v>8219</v>
      </c>
      <c r="B1966">
        <v>651</v>
      </c>
    </row>
    <row r="1967" spans="1:2" x14ac:dyDescent="0.3">
      <c r="A1967" t="s">
        <v>8219</v>
      </c>
      <c r="B1967">
        <v>251</v>
      </c>
    </row>
    <row r="1968" spans="1:2" x14ac:dyDescent="0.3">
      <c r="A1968" t="s">
        <v>8219</v>
      </c>
      <c r="B1968">
        <v>263</v>
      </c>
    </row>
    <row r="1969" spans="1:2" x14ac:dyDescent="0.3">
      <c r="A1969" t="s">
        <v>8219</v>
      </c>
      <c r="B1969">
        <v>28</v>
      </c>
    </row>
    <row r="1970" spans="1:2" x14ac:dyDescent="0.3">
      <c r="A1970" t="s">
        <v>8219</v>
      </c>
      <c r="B1970">
        <v>721</v>
      </c>
    </row>
    <row r="1971" spans="1:2" x14ac:dyDescent="0.3">
      <c r="A1971" t="s">
        <v>8219</v>
      </c>
      <c r="B1971">
        <v>50</v>
      </c>
    </row>
    <row r="1972" spans="1:2" x14ac:dyDescent="0.3">
      <c r="A1972" t="s">
        <v>8219</v>
      </c>
      <c r="B1972">
        <v>73</v>
      </c>
    </row>
    <row r="1973" spans="1:2" x14ac:dyDescent="0.3">
      <c r="A1973" t="s">
        <v>8219</v>
      </c>
      <c r="B1973">
        <v>27</v>
      </c>
    </row>
    <row r="1974" spans="1:2" x14ac:dyDescent="0.3">
      <c r="A1974" t="s">
        <v>8219</v>
      </c>
      <c r="B1974">
        <v>34</v>
      </c>
    </row>
    <row r="1975" spans="1:2" x14ac:dyDescent="0.3">
      <c r="A1975" t="s">
        <v>8219</v>
      </c>
      <c r="B1975">
        <v>7</v>
      </c>
    </row>
    <row r="1976" spans="1:2" x14ac:dyDescent="0.3">
      <c r="A1976" t="s">
        <v>8219</v>
      </c>
      <c r="B1976">
        <v>24</v>
      </c>
    </row>
    <row r="1977" spans="1:2" x14ac:dyDescent="0.3">
      <c r="A1977" t="s">
        <v>8219</v>
      </c>
      <c r="B1977">
        <v>15</v>
      </c>
    </row>
    <row r="1978" spans="1:2" x14ac:dyDescent="0.3">
      <c r="A1978" t="s">
        <v>8219</v>
      </c>
      <c r="B1978">
        <v>72</v>
      </c>
    </row>
    <row r="1979" spans="1:2" x14ac:dyDescent="0.3">
      <c r="A1979" t="s">
        <v>8219</v>
      </c>
      <c r="B1979">
        <v>120</v>
      </c>
    </row>
    <row r="1980" spans="1:2" x14ac:dyDescent="0.3">
      <c r="A1980" t="s">
        <v>8219</v>
      </c>
      <c r="B1980">
        <v>123</v>
      </c>
    </row>
    <row r="1981" spans="1:2" x14ac:dyDescent="0.3">
      <c r="A1981" t="s">
        <v>8219</v>
      </c>
      <c r="B1981">
        <v>1</v>
      </c>
    </row>
    <row r="1982" spans="1:2" x14ac:dyDescent="0.3">
      <c r="A1982" t="s">
        <v>8219</v>
      </c>
      <c r="B1982">
        <v>24</v>
      </c>
    </row>
    <row r="1983" spans="1:2" x14ac:dyDescent="0.3">
      <c r="A1983" t="s">
        <v>8219</v>
      </c>
      <c r="B1983">
        <v>33</v>
      </c>
    </row>
    <row r="1984" spans="1:2" x14ac:dyDescent="0.3">
      <c r="A1984" t="s">
        <v>8219</v>
      </c>
      <c r="B1984">
        <v>14</v>
      </c>
    </row>
    <row r="1985" spans="1:2" x14ac:dyDescent="0.3">
      <c r="A1985" t="s">
        <v>8219</v>
      </c>
      <c r="B1985">
        <v>9</v>
      </c>
    </row>
    <row r="1986" spans="1:2" x14ac:dyDescent="0.3">
      <c r="A1986" t="s">
        <v>8219</v>
      </c>
      <c r="B1986">
        <v>76</v>
      </c>
    </row>
    <row r="1987" spans="1:2" x14ac:dyDescent="0.3">
      <c r="A1987" t="s">
        <v>8219</v>
      </c>
      <c r="B1987">
        <v>19</v>
      </c>
    </row>
    <row r="1988" spans="1:2" x14ac:dyDescent="0.3">
      <c r="A1988" t="s">
        <v>8219</v>
      </c>
      <c r="B1988">
        <v>69</v>
      </c>
    </row>
    <row r="1989" spans="1:2" x14ac:dyDescent="0.3">
      <c r="A1989" t="s">
        <v>8219</v>
      </c>
      <c r="B1989">
        <v>218</v>
      </c>
    </row>
    <row r="1990" spans="1:2" x14ac:dyDescent="0.3">
      <c r="A1990" t="s">
        <v>8219</v>
      </c>
      <c r="B1990">
        <v>30</v>
      </c>
    </row>
    <row r="1991" spans="1:2" x14ac:dyDescent="0.3">
      <c r="A1991" t="s">
        <v>8219</v>
      </c>
      <c r="B1991">
        <v>100</v>
      </c>
    </row>
    <row r="1992" spans="1:2" x14ac:dyDescent="0.3">
      <c r="A1992" t="s">
        <v>8219</v>
      </c>
      <c r="B1992">
        <v>296</v>
      </c>
    </row>
    <row r="1993" spans="1:2" x14ac:dyDescent="0.3">
      <c r="A1993" t="s">
        <v>8219</v>
      </c>
      <c r="B1993">
        <v>1204</v>
      </c>
    </row>
    <row r="1994" spans="1:2" x14ac:dyDescent="0.3">
      <c r="A1994" t="s">
        <v>8219</v>
      </c>
      <c r="B1994">
        <v>321</v>
      </c>
    </row>
    <row r="1995" spans="1:2" x14ac:dyDescent="0.3">
      <c r="A1995" t="s">
        <v>8219</v>
      </c>
      <c r="B1995">
        <v>301</v>
      </c>
    </row>
    <row r="1996" spans="1:2" x14ac:dyDescent="0.3">
      <c r="A1996" t="s">
        <v>8219</v>
      </c>
      <c r="B1996">
        <v>144</v>
      </c>
    </row>
    <row r="1997" spans="1:2" x14ac:dyDescent="0.3">
      <c r="A1997" t="s">
        <v>8219</v>
      </c>
      <c r="B1997">
        <v>539</v>
      </c>
    </row>
    <row r="1998" spans="1:2" x14ac:dyDescent="0.3">
      <c r="A1998" t="s">
        <v>8219</v>
      </c>
      <c r="B1998">
        <v>498</v>
      </c>
    </row>
    <row r="1999" spans="1:2" x14ac:dyDescent="0.3">
      <c r="A1999" t="s">
        <v>8219</v>
      </c>
      <c r="B1999">
        <v>1113</v>
      </c>
    </row>
    <row r="2000" spans="1:2" x14ac:dyDescent="0.3">
      <c r="A2000" t="s">
        <v>8219</v>
      </c>
      <c r="B2000">
        <v>988</v>
      </c>
    </row>
    <row r="2001" spans="1:2" x14ac:dyDescent="0.3">
      <c r="A2001" t="s">
        <v>8219</v>
      </c>
      <c r="B2001">
        <v>391</v>
      </c>
    </row>
    <row r="2002" spans="1:2" x14ac:dyDescent="0.3">
      <c r="A2002" t="s">
        <v>8219</v>
      </c>
      <c r="B2002">
        <v>28</v>
      </c>
    </row>
    <row r="2003" spans="1:2" x14ac:dyDescent="0.3">
      <c r="A2003" t="s">
        <v>8219</v>
      </c>
      <c r="B2003">
        <v>147</v>
      </c>
    </row>
    <row r="2004" spans="1:2" x14ac:dyDescent="0.3">
      <c r="A2004" t="s">
        <v>8219</v>
      </c>
      <c r="B2004">
        <v>680</v>
      </c>
    </row>
    <row r="2005" spans="1:2" x14ac:dyDescent="0.3">
      <c r="A2005" t="s">
        <v>8219</v>
      </c>
      <c r="B2005">
        <v>983</v>
      </c>
    </row>
    <row r="2006" spans="1:2" x14ac:dyDescent="0.3">
      <c r="A2006" t="s">
        <v>8219</v>
      </c>
      <c r="B2006">
        <v>79</v>
      </c>
    </row>
    <row r="2007" spans="1:2" x14ac:dyDescent="0.3">
      <c r="A2007" t="s">
        <v>8219</v>
      </c>
      <c r="B2007">
        <v>426</v>
      </c>
    </row>
    <row r="2008" spans="1:2" x14ac:dyDescent="0.3">
      <c r="A2008" t="s">
        <v>8219</v>
      </c>
      <c r="B2008">
        <v>96</v>
      </c>
    </row>
    <row r="2009" spans="1:2" x14ac:dyDescent="0.3">
      <c r="A2009" t="s">
        <v>8219</v>
      </c>
      <c r="B2009">
        <v>163</v>
      </c>
    </row>
    <row r="2010" spans="1:2" x14ac:dyDescent="0.3">
      <c r="A2010" t="s">
        <v>8219</v>
      </c>
      <c r="B2010">
        <v>2525</v>
      </c>
    </row>
    <row r="2011" spans="1:2" x14ac:dyDescent="0.3">
      <c r="A2011" t="s">
        <v>8219</v>
      </c>
      <c r="B2011">
        <v>2035</v>
      </c>
    </row>
    <row r="2012" spans="1:2" x14ac:dyDescent="0.3">
      <c r="A2012" t="s">
        <v>8219</v>
      </c>
      <c r="B2012">
        <v>290</v>
      </c>
    </row>
    <row r="2013" spans="1:2" x14ac:dyDescent="0.3">
      <c r="A2013" t="s">
        <v>8219</v>
      </c>
      <c r="B2013">
        <v>1980</v>
      </c>
    </row>
    <row r="2014" spans="1:2" x14ac:dyDescent="0.3">
      <c r="A2014" t="s">
        <v>8219</v>
      </c>
      <c r="B2014">
        <v>57</v>
      </c>
    </row>
    <row r="2015" spans="1:2" x14ac:dyDescent="0.3">
      <c r="A2015" t="s">
        <v>8219</v>
      </c>
      <c r="B2015">
        <v>380</v>
      </c>
    </row>
    <row r="2016" spans="1:2" x14ac:dyDescent="0.3">
      <c r="A2016" t="s">
        <v>8219</v>
      </c>
      <c r="B2016">
        <v>128</v>
      </c>
    </row>
    <row r="2017" spans="1:2" x14ac:dyDescent="0.3">
      <c r="A2017" t="s">
        <v>8219</v>
      </c>
      <c r="B2017">
        <v>180</v>
      </c>
    </row>
    <row r="2018" spans="1:2" x14ac:dyDescent="0.3">
      <c r="A2018" t="s">
        <v>8219</v>
      </c>
      <c r="B2018">
        <v>571</v>
      </c>
    </row>
    <row r="2019" spans="1:2" x14ac:dyDescent="0.3">
      <c r="A2019" t="s">
        <v>8219</v>
      </c>
      <c r="B2019">
        <v>480</v>
      </c>
    </row>
    <row r="2020" spans="1:2" x14ac:dyDescent="0.3">
      <c r="A2020" t="s">
        <v>8219</v>
      </c>
      <c r="B2020">
        <v>249</v>
      </c>
    </row>
    <row r="2021" spans="1:2" x14ac:dyDescent="0.3">
      <c r="A2021" t="s">
        <v>8219</v>
      </c>
      <c r="B2021">
        <v>84</v>
      </c>
    </row>
    <row r="2022" spans="1:2" x14ac:dyDescent="0.3">
      <c r="A2022" t="s">
        <v>8219</v>
      </c>
      <c r="B2022">
        <v>197</v>
      </c>
    </row>
    <row r="2023" spans="1:2" x14ac:dyDescent="0.3">
      <c r="A2023" t="s">
        <v>8219</v>
      </c>
      <c r="B2023">
        <v>271</v>
      </c>
    </row>
    <row r="2024" spans="1:2" x14ac:dyDescent="0.3">
      <c r="A2024" t="s">
        <v>8219</v>
      </c>
      <c r="B2024">
        <v>50</v>
      </c>
    </row>
    <row r="2025" spans="1:2" x14ac:dyDescent="0.3">
      <c r="A2025" t="s">
        <v>8219</v>
      </c>
      <c r="B2025">
        <v>169</v>
      </c>
    </row>
    <row r="2026" spans="1:2" x14ac:dyDescent="0.3">
      <c r="A2026" t="s">
        <v>8219</v>
      </c>
      <c r="B2026">
        <v>205</v>
      </c>
    </row>
    <row r="2027" spans="1:2" x14ac:dyDescent="0.3">
      <c r="A2027" t="s">
        <v>8219</v>
      </c>
      <c r="B2027">
        <v>206</v>
      </c>
    </row>
    <row r="2028" spans="1:2" x14ac:dyDescent="0.3">
      <c r="A2028" t="s">
        <v>8219</v>
      </c>
      <c r="B2028">
        <v>84</v>
      </c>
    </row>
    <row r="2029" spans="1:2" x14ac:dyDescent="0.3">
      <c r="A2029" t="s">
        <v>8219</v>
      </c>
      <c r="B2029">
        <v>210</v>
      </c>
    </row>
    <row r="2030" spans="1:2" x14ac:dyDescent="0.3">
      <c r="A2030" t="s">
        <v>8219</v>
      </c>
      <c r="B2030">
        <v>181</v>
      </c>
    </row>
    <row r="2031" spans="1:2" x14ac:dyDescent="0.3">
      <c r="A2031" t="s">
        <v>8219</v>
      </c>
      <c r="B2031">
        <v>60</v>
      </c>
    </row>
    <row r="2032" spans="1:2" x14ac:dyDescent="0.3">
      <c r="A2032" t="s">
        <v>8219</v>
      </c>
      <c r="B2032">
        <v>445</v>
      </c>
    </row>
    <row r="2033" spans="1:2" x14ac:dyDescent="0.3">
      <c r="A2033" t="s">
        <v>8219</v>
      </c>
      <c r="B2033">
        <v>17</v>
      </c>
    </row>
    <row r="2034" spans="1:2" x14ac:dyDescent="0.3">
      <c r="A2034" t="s">
        <v>8219</v>
      </c>
      <c r="B2034">
        <v>194</v>
      </c>
    </row>
    <row r="2035" spans="1:2" x14ac:dyDescent="0.3">
      <c r="A2035" t="s">
        <v>8219</v>
      </c>
      <c r="B2035">
        <v>404</v>
      </c>
    </row>
    <row r="2036" spans="1:2" x14ac:dyDescent="0.3">
      <c r="A2036" t="s">
        <v>8219</v>
      </c>
      <c r="B2036">
        <v>194</v>
      </c>
    </row>
    <row r="2037" spans="1:2" x14ac:dyDescent="0.3">
      <c r="A2037" t="s">
        <v>8219</v>
      </c>
      <c r="B2037">
        <v>902</v>
      </c>
    </row>
    <row r="2038" spans="1:2" x14ac:dyDescent="0.3">
      <c r="A2038" t="s">
        <v>8219</v>
      </c>
      <c r="B2038">
        <v>1670</v>
      </c>
    </row>
    <row r="2039" spans="1:2" x14ac:dyDescent="0.3">
      <c r="A2039" t="s">
        <v>8219</v>
      </c>
      <c r="B2039">
        <v>1328</v>
      </c>
    </row>
    <row r="2040" spans="1:2" x14ac:dyDescent="0.3">
      <c r="A2040" t="s">
        <v>8219</v>
      </c>
      <c r="B2040">
        <v>944</v>
      </c>
    </row>
    <row r="2041" spans="1:2" x14ac:dyDescent="0.3">
      <c r="A2041" t="s">
        <v>8219</v>
      </c>
      <c r="B2041">
        <v>147</v>
      </c>
    </row>
    <row r="2042" spans="1:2" x14ac:dyDescent="0.3">
      <c r="A2042" t="s">
        <v>8219</v>
      </c>
      <c r="B2042">
        <v>99</v>
      </c>
    </row>
    <row r="2043" spans="1:2" x14ac:dyDescent="0.3">
      <c r="A2043" t="s">
        <v>8219</v>
      </c>
      <c r="B2043">
        <v>79</v>
      </c>
    </row>
    <row r="2044" spans="1:2" x14ac:dyDescent="0.3">
      <c r="A2044" t="s">
        <v>8219</v>
      </c>
      <c r="B2044">
        <v>75</v>
      </c>
    </row>
    <row r="2045" spans="1:2" x14ac:dyDescent="0.3">
      <c r="A2045" t="s">
        <v>8219</v>
      </c>
      <c r="B2045">
        <v>207</v>
      </c>
    </row>
    <row r="2046" spans="1:2" x14ac:dyDescent="0.3">
      <c r="A2046" t="s">
        <v>8219</v>
      </c>
      <c r="B2046">
        <v>102</v>
      </c>
    </row>
    <row r="2047" spans="1:2" x14ac:dyDescent="0.3">
      <c r="A2047" t="s">
        <v>8219</v>
      </c>
      <c r="B2047">
        <v>32</v>
      </c>
    </row>
    <row r="2048" spans="1:2" x14ac:dyDescent="0.3">
      <c r="A2048" t="s">
        <v>8219</v>
      </c>
      <c r="B2048">
        <v>480</v>
      </c>
    </row>
    <row r="2049" spans="1:2" x14ac:dyDescent="0.3">
      <c r="A2049" t="s">
        <v>8219</v>
      </c>
      <c r="B2049">
        <v>11</v>
      </c>
    </row>
    <row r="2050" spans="1:2" x14ac:dyDescent="0.3">
      <c r="A2050" t="s">
        <v>8219</v>
      </c>
      <c r="B2050">
        <v>12</v>
      </c>
    </row>
    <row r="2051" spans="1:2" x14ac:dyDescent="0.3">
      <c r="A2051" t="s">
        <v>8219</v>
      </c>
      <c r="B2051">
        <v>48</v>
      </c>
    </row>
    <row r="2052" spans="1:2" x14ac:dyDescent="0.3">
      <c r="A2052" t="s">
        <v>8219</v>
      </c>
      <c r="B2052">
        <v>59</v>
      </c>
    </row>
    <row r="2053" spans="1:2" x14ac:dyDescent="0.3">
      <c r="A2053" t="s">
        <v>8219</v>
      </c>
      <c r="B2053">
        <v>79</v>
      </c>
    </row>
    <row r="2054" spans="1:2" x14ac:dyDescent="0.3">
      <c r="A2054" t="s">
        <v>8219</v>
      </c>
      <c r="B2054">
        <v>14</v>
      </c>
    </row>
    <row r="2055" spans="1:2" x14ac:dyDescent="0.3">
      <c r="A2055" t="s">
        <v>8219</v>
      </c>
      <c r="B2055">
        <v>106</v>
      </c>
    </row>
    <row r="2056" spans="1:2" x14ac:dyDescent="0.3">
      <c r="A2056" t="s">
        <v>8219</v>
      </c>
      <c r="B2056">
        <v>25</v>
      </c>
    </row>
    <row r="2057" spans="1:2" x14ac:dyDescent="0.3">
      <c r="A2057" t="s">
        <v>8219</v>
      </c>
      <c r="B2057">
        <v>25</v>
      </c>
    </row>
    <row r="2058" spans="1:2" x14ac:dyDescent="0.3">
      <c r="A2058" t="s">
        <v>8219</v>
      </c>
      <c r="B2058">
        <v>29</v>
      </c>
    </row>
    <row r="2059" spans="1:2" x14ac:dyDescent="0.3">
      <c r="A2059" t="s">
        <v>8219</v>
      </c>
      <c r="B2059">
        <v>43</v>
      </c>
    </row>
    <row r="2060" spans="1:2" x14ac:dyDescent="0.3">
      <c r="A2060" t="s">
        <v>8219</v>
      </c>
      <c r="B2060">
        <v>46</v>
      </c>
    </row>
    <row r="2061" spans="1:2" x14ac:dyDescent="0.3">
      <c r="A2061" t="s">
        <v>8219</v>
      </c>
      <c r="B2061">
        <v>27</v>
      </c>
    </row>
    <row r="2062" spans="1:2" x14ac:dyDescent="0.3">
      <c r="A2062" t="s">
        <v>8219</v>
      </c>
      <c r="B2062">
        <v>112</v>
      </c>
    </row>
    <row r="2063" spans="1:2" x14ac:dyDescent="0.3">
      <c r="A2063" t="s">
        <v>8219</v>
      </c>
      <c r="B2063">
        <v>34</v>
      </c>
    </row>
    <row r="2064" spans="1:2" x14ac:dyDescent="0.3">
      <c r="A2064" t="s">
        <v>8219</v>
      </c>
      <c r="B2064">
        <v>145</v>
      </c>
    </row>
    <row r="2065" spans="1:2" x14ac:dyDescent="0.3">
      <c r="A2065" t="s">
        <v>8219</v>
      </c>
      <c r="B2065">
        <v>19</v>
      </c>
    </row>
    <row r="2066" spans="1:2" x14ac:dyDescent="0.3">
      <c r="A2066" t="s">
        <v>8219</v>
      </c>
      <c r="B2066">
        <v>288</v>
      </c>
    </row>
    <row r="2067" spans="1:2" x14ac:dyDescent="0.3">
      <c r="A2067" t="s">
        <v>8219</v>
      </c>
      <c r="B2067">
        <v>14</v>
      </c>
    </row>
    <row r="2068" spans="1:2" x14ac:dyDescent="0.3">
      <c r="A2068" t="s">
        <v>8219</v>
      </c>
      <c r="B2068">
        <v>7</v>
      </c>
    </row>
    <row r="2069" spans="1:2" x14ac:dyDescent="0.3">
      <c r="A2069" t="s">
        <v>8219</v>
      </c>
      <c r="B2069">
        <v>211</v>
      </c>
    </row>
    <row r="2070" spans="1:2" x14ac:dyDescent="0.3">
      <c r="A2070" t="s">
        <v>8219</v>
      </c>
      <c r="B2070">
        <v>85</v>
      </c>
    </row>
    <row r="2071" spans="1:2" x14ac:dyDescent="0.3">
      <c r="A2071" t="s">
        <v>8219</v>
      </c>
      <c r="B2071">
        <v>103</v>
      </c>
    </row>
    <row r="2072" spans="1:2" x14ac:dyDescent="0.3">
      <c r="A2072" t="s">
        <v>8219</v>
      </c>
      <c r="B2072">
        <v>113</v>
      </c>
    </row>
    <row r="2073" spans="1:2" x14ac:dyDescent="0.3">
      <c r="A2073" t="s">
        <v>8219</v>
      </c>
      <c r="B2073">
        <v>167</v>
      </c>
    </row>
    <row r="2074" spans="1:2" x14ac:dyDescent="0.3">
      <c r="A2074" t="s">
        <v>8219</v>
      </c>
      <c r="B2074">
        <v>73</v>
      </c>
    </row>
    <row r="2075" spans="1:2" x14ac:dyDescent="0.3">
      <c r="A2075" t="s">
        <v>8219</v>
      </c>
      <c r="B2075">
        <v>75</v>
      </c>
    </row>
    <row r="2076" spans="1:2" x14ac:dyDescent="0.3">
      <c r="A2076" t="s">
        <v>8219</v>
      </c>
      <c r="B2076">
        <v>614</v>
      </c>
    </row>
    <row r="2077" spans="1:2" x14ac:dyDescent="0.3">
      <c r="A2077" t="s">
        <v>8219</v>
      </c>
      <c r="B2077">
        <v>107</v>
      </c>
    </row>
    <row r="2078" spans="1:2" x14ac:dyDescent="0.3">
      <c r="A2078" t="s">
        <v>8219</v>
      </c>
      <c r="B2078">
        <v>1224</v>
      </c>
    </row>
    <row r="2079" spans="1:2" x14ac:dyDescent="0.3">
      <c r="A2079" t="s">
        <v>8219</v>
      </c>
      <c r="B2079">
        <v>104</v>
      </c>
    </row>
    <row r="2080" spans="1:2" x14ac:dyDescent="0.3">
      <c r="A2080" t="s">
        <v>8219</v>
      </c>
      <c r="B2080">
        <v>79</v>
      </c>
    </row>
    <row r="2081" spans="1:2" x14ac:dyDescent="0.3">
      <c r="A2081" t="s">
        <v>8219</v>
      </c>
      <c r="B2081">
        <v>157</v>
      </c>
    </row>
    <row r="2082" spans="1:2" x14ac:dyDescent="0.3">
      <c r="A2082" t="s">
        <v>8219</v>
      </c>
      <c r="B2082">
        <v>50</v>
      </c>
    </row>
    <row r="2083" spans="1:2" x14ac:dyDescent="0.3">
      <c r="A2083" t="s">
        <v>8219</v>
      </c>
      <c r="B2083">
        <v>64</v>
      </c>
    </row>
    <row r="2084" spans="1:2" x14ac:dyDescent="0.3">
      <c r="A2084" t="s">
        <v>8219</v>
      </c>
      <c r="B2084">
        <v>200</v>
      </c>
    </row>
    <row r="2085" spans="1:2" x14ac:dyDescent="0.3">
      <c r="A2085" t="s">
        <v>8219</v>
      </c>
      <c r="B2085">
        <v>22</v>
      </c>
    </row>
    <row r="2086" spans="1:2" x14ac:dyDescent="0.3">
      <c r="A2086" t="s">
        <v>8219</v>
      </c>
      <c r="B2086">
        <v>163</v>
      </c>
    </row>
    <row r="2087" spans="1:2" x14ac:dyDescent="0.3">
      <c r="A2087" t="s">
        <v>8219</v>
      </c>
      <c r="B2087">
        <v>77</v>
      </c>
    </row>
    <row r="2088" spans="1:2" x14ac:dyDescent="0.3">
      <c r="A2088" t="s">
        <v>8219</v>
      </c>
      <c r="B2088">
        <v>89</v>
      </c>
    </row>
    <row r="2089" spans="1:2" x14ac:dyDescent="0.3">
      <c r="A2089" t="s">
        <v>8219</v>
      </c>
      <c r="B2089">
        <v>3355</v>
      </c>
    </row>
    <row r="2090" spans="1:2" x14ac:dyDescent="0.3">
      <c r="A2090" t="s">
        <v>8219</v>
      </c>
      <c r="B2090">
        <v>537</v>
      </c>
    </row>
    <row r="2091" spans="1:2" x14ac:dyDescent="0.3">
      <c r="A2091" t="s">
        <v>8219</v>
      </c>
      <c r="B2091">
        <v>125</v>
      </c>
    </row>
    <row r="2092" spans="1:2" x14ac:dyDescent="0.3">
      <c r="A2092" t="s">
        <v>8219</v>
      </c>
      <c r="B2092">
        <v>163</v>
      </c>
    </row>
    <row r="2093" spans="1:2" x14ac:dyDescent="0.3">
      <c r="A2093" t="s">
        <v>8219</v>
      </c>
      <c r="B2093">
        <v>283</v>
      </c>
    </row>
    <row r="2094" spans="1:2" x14ac:dyDescent="0.3">
      <c r="A2094" t="s">
        <v>8219</v>
      </c>
      <c r="B2094">
        <v>352</v>
      </c>
    </row>
    <row r="2095" spans="1:2" x14ac:dyDescent="0.3">
      <c r="A2095" t="s">
        <v>8219</v>
      </c>
      <c r="B2095">
        <v>94</v>
      </c>
    </row>
    <row r="2096" spans="1:2" x14ac:dyDescent="0.3">
      <c r="A2096" t="s">
        <v>8219</v>
      </c>
      <c r="B2096">
        <v>67</v>
      </c>
    </row>
    <row r="2097" spans="1:2" x14ac:dyDescent="0.3">
      <c r="A2097" t="s">
        <v>8219</v>
      </c>
      <c r="B2097">
        <v>221</v>
      </c>
    </row>
    <row r="2098" spans="1:2" x14ac:dyDescent="0.3">
      <c r="A2098" t="s">
        <v>8219</v>
      </c>
      <c r="B2098">
        <v>2165</v>
      </c>
    </row>
    <row r="2099" spans="1:2" x14ac:dyDescent="0.3">
      <c r="A2099" t="s">
        <v>8219</v>
      </c>
      <c r="B2099">
        <v>179</v>
      </c>
    </row>
    <row r="2100" spans="1:2" x14ac:dyDescent="0.3">
      <c r="A2100" t="s">
        <v>8219</v>
      </c>
      <c r="B2100">
        <v>123</v>
      </c>
    </row>
    <row r="2101" spans="1:2" x14ac:dyDescent="0.3">
      <c r="A2101" t="s">
        <v>8219</v>
      </c>
      <c r="B2101">
        <v>1104</v>
      </c>
    </row>
    <row r="2102" spans="1:2" x14ac:dyDescent="0.3">
      <c r="A2102" t="s">
        <v>8219</v>
      </c>
      <c r="B2102">
        <v>403</v>
      </c>
    </row>
    <row r="2103" spans="1:2" x14ac:dyDescent="0.3">
      <c r="A2103" t="s">
        <v>8219</v>
      </c>
      <c r="B2103">
        <v>9</v>
      </c>
    </row>
    <row r="2104" spans="1:2" x14ac:dyDescent="0.3">
      <c r="A2104" t="s">
        <v>8219</v>
      </c>
      <c r="B2104">
        <v>1</v>
      </c>
    </row>
    <row r="2105" spans="1:2" x14ac:dyDescent="0.3">
      <c r="A2105" t="s">
        <v>8219</v>
      </c>
      <c r="B2105">
        <v>12</v>
      </c>
    </row>
    <row r="2106" spans="1:2" x14ac:dyDescent="0.3">
      <c r="A2106" t="s">
        <v>8219</v>
      </c>
      <c r="B2106">
        <v>0</v>
      </c>
    </row>
    <row r="2107" spans="1:2" x14ac:dyDescent="0.3">
      <c r="A2107" t="s">
        <v>8219</v>
      </c>
      <c r="B2107">
        <v>20</v>
      </c>
    </row>
    <row r="2108" spans="1:2" x14ac:dyDescent="0.3">
      <c r="A2108" t="s">
        <v>8219</v>
      </c>
      <c r="B2108">
        <v>16</v>
      </c>
    </row>
    <row r="2109" spans="1:2" x14ac:dyDescent="0.3">
      <c r="A2109" t="s">
        <v>8219</v>
      </c>
      <c r="B2109">
        <v>33</v>
      </c>
    </row>
    <row r="2110" spans="1:2" x14ac:dyDescent="0.3">
      <c r="A2110" t="s">
        <v>8219</v>
      </c>
      <c r="B2110">
        <v>2</v>
      </c>
    </row>
    <row r="2111" spans="1:2" x14ac:dyDescent="0.3">
      <c r="A2111" t="s">
        <v>8219</v>
      </c>
      <c r="B2111">
        <v>6</v>
      </c>
    </row>
    <row r="2112" spans="1:2" x14ac:dyDescent="0.3">
      <c r="A2112" t="s">
        <v>8219</v>
      </c>
      <c r="B2112">
        <v>0</v>
      </c>
    </row>
    <row r="2113" spans="1:2" x14ac:dyDescent="0.3">
      <c r="A2113" t="s">
        <v>8219</v>
      </c>
      <c r="B2113">
        <v>3</v>
      </c>
    </row>
    <row r="2114" spans="1:2" x14ac:dyDescent="0.3">
      <c r="A2114" t="s">
        <v>8219</v>
      </c>
      <c r="B2114">
        <v>0</v>
      </c>
    </row>
    <row r="2115" spans="1:2" x14ac:dyDescent="0.3">
      <c r="A2115" t="s">
        <v>8219</v>
      </c>
      <c r="B2115">
        <v>3</v>
      </c>
    </row>
    <row r="2116" spans="1:2" x14ac:dyDescent="0.3">
      <c r="A2116" t="s">
        <v>8219</v>
      </c>
      <c r="B2116">
        <v>13</v>
      </c>
    </row>
    <row r="2117" spans="1:2" x14ac:dyDescent="0.3">
      <c r="A2117" t="s">
        <v>8219</v>
      </c>
      <c r="B2117">
        <v>6</v>
      </c>
    </row>
    <row r="2118" spans="1:2" x14ac:dyDescent="0.3">
      <c r="A2118" t="s">
        <v>8219</v>
      </c>
      <c r="B2118">
        <v>1</v>
      </c>
    </row>
    <row r="2119" spans="1:2" x14ac:dyDescent="0.3">
      <c r="A2119" t="s">
        <v>8219</v>
      </c>
      <c r="B2119">
        <v>0</v>
      </c>
    </row>
    <row r="2120" spans="1:2" x14ac:dyDescent="0.3">
      <c r="A2120" t="s">
        <v>8219</v>
      </c>
      <c r="B2120">
        <v>5</v>
      </c>
    </row>
    <row r="2121" spans="1:2" x14ac:dyDescent="0.3">
      <c r="A2121" t="s">
        <v>8219</v>
      </c>
      <c r="B2121">
        <v>0</v>
      </c>
    </row>
    <row r="2122" spans="1:2" x14ac:dyDescent="0.3">
      <c r="A2122" t="s">
        <v>8219</v>
      </c>
      <c r="B2122">
        <v>36</v>
      </c>
    </row>
    <row r="2123" spans="1:2" x14ac:dyDescent="0.3">
      <c r="A2123" t="s">
        <v>8219</v>
      </c>
      <c r="B2123">
        <v>1</v>
      </c>
    </row>
    <row r="2124" spans="1:2" x14ac:dyDescent="0.3">
      <c r="A2124" t="s">
        <v>8219</v>
      </c>
      <c r="B2124">
        <v>1</v>
      </c>
    </row>
    <row r="2125" spans="1:2" x14ac:dyDescent="0.3">
      <c r="A2125" t="s">
        <v>8219</v>
      </c>
      <c r="B2125">
        <v>1</v>
      </c>
    </row>
    <row r="2126" spans="1:2" x14ac:dyDescent="0.3">
      <c r="A2126" t="s">
        <v>8219</v>
      </c>
      <c r="B2126">
        <v>9</v>
      </c>
    </row>
    <row r="2127" spans="1:2" x14ac:dyDescent="0.3">
      <c r="A2127" t="s">
        <v>8219</v>
      </c>
      <c r="B2127">
        <v>1</v>
      </c>
    </row>
    <row r="2128" spans="1:2" x14ac:dyDescent="0.3">
      <c r="A2128" t="s">
        <v>8219</v>
      </c>
      <c r="B2128">
        <v>0</v>
      </c>
    </row>
    <row r="2129" spans="1:2" x14ac:dyDescent="0.3">
      <c r="A2129" t="s">
        <v>8219</v>
      </c>
      <c r="B2129">
        <v>1</v>
      </c>
    </row>
    <row r="2130" spans="1:2" x14ac:dyDescent="0.3">
      <c r="A2130" t="s">
        <v>8219</v>
      </c>
      <c r="B2130">
        <v>1</v>
      </c>
    </row>
    <row r="2131" spans="1:2" x14ac:dyDescent="0.3">
      <c r="A2131" t="s">
        <v>8219</v>
      </c>
      <c r="B2131">
        <v>4</v>
      </c>
    </row>
    <row r="2132" spans="1:2" x14ac:dyDescent="0.3">
      <c r="A2132" t="s">
        <v>8219</v>
      </c>
      <c r="B2132">
        <v>2</v>
      </c>
    </row>
    <row r="2133" spans="1:2" x14ac:dyDescent="0.3">
      <c r="A2133" t="s">
        <v>8219</v>
      </c>
      <c r="B2133">
        <v>2</v>
      </c>
    </row>
    <row r="2134" spans="1:2" x14ac:dyDescent="0.3">
      <c r="A2134" t="s">
        <v>8219</v>
      </c>
      <c r="B2134">
        <v>2</v>
      </c>
    </row>
    <row r="2135" spans="1:2" x14ac:dyDescent="0.3">
      <c r="A2135" t="s">
        <v>8219</v>
      </c>
      <c r="B2135">
        <v>0</v>
      </c>
    </row>
    <row r="2136" spans="1:2" x14ac:dyDescent="0.3">
      <c r="A2136" t="s">
        <v>8219</v>
      </c>
      <c r="B2136">
        <v>2</v>
      </c>
    </row>
    <row r="2137" spans="1:2" x14ac:dyDescent="0.3">
      <c r="A2137" t="s">
        <v>8219</v>
      </c>
      <c r="B2137">
        <v>4</v>
      </c>
    </row>
    <row r="2138" spans="1:2" x14ac:dyDescent="0.3">
      <c r="A2138" t="s">
        <v>8219</v>
      </c>
      <c r="B2138">
        <v>2</v>
      </c>
    </row>
    <row r="2139" spans="1:2" x14ac:dyDescent="0.3">
      <c r="A2139" t="s">
        <v>8219</v>
      </c>
      <c r="B2139">
        <v>0</v>
      </c>
    </row>
    <row r="2140" spans="1:2" x14ac:dyDescent="0.3">
      <c r="A2140" t="s">
        <v>8219</v>
      </c>
      <c r="B2140">
        <v>1</v>
      </c>
    </row>
    <row r="2141" spans="1:2" x14ac:dyDescent="0.3">
      <c r="A2141" t="s">
        <v>8219</v>
      </c>
      <c r="B2141">
        <v>0</v>
      </c>
    </row>
    <row r="2142" spans="1:2" x14ac:dyDescent="0.3">
      <c r="A2142" t="s">
        <v>8219</v>
      </c>
      <c r="B2142">
        <v>2</v>
      </c>
    </row>
    <row r="2143" spans="1:2" x14ac:dyDescent="0.3">
      <c r="A2143" t="s">
        <v>8219</v>
      </c>
      <c r="B2143">
        <v>109</v>
      </c>
    </row>
    <row r="2144" spans="1:2" x14ac:dyDescent="0.3">
      <c r="A2144" t="s">
        <v>8219</v>
      </c>
      <c r="B2144">
        <v>372</v>
      </c>
    </row>
    <row r="2145" spans="1:2" x14ac:dyDescent="0.3">
      <c r="A2145" t="s">
        <v>8219</v>
      </c>
      <c r="B2145">
        <v>311</v>
      </c>
    </row>
    <row r="2146" spans="1:2" x14ac:dyDescent="0.3">
      <c r="A2146" t="s">
        <v>8219</v>
      </c>
      <c r="B2146">
        <v>61</v>
      </c>
    </row>
    <row r="2147" spans="1:2" x14ac:dyDescent="0.3">
      <c r="A2147" t="s">
        <v>8219</v>
      </c>
      <c r="B2147">
        <v>115</v>
      </c>
    </row>
    <row r="2148" spans="1:2" x14ac:dyDescent="0.3">
      <c r="A2148" t="s">
        <v>8219</v>
      </c>
      <c r="B2148">
        <v>111</v>
      </c>
    </row>
    <row r="2149" spans="1:2" x14ac:dyDescent="0.3">
      <c r="A2149" t="s">
        <v>8219</v>
      </c>
      <c r="B2149">
        <v>337</v>
      </c>
    </row>
    <row r="2150" spans="1:2" x14ac:dyDescent="0.3">
      <c r="A2150" t="s">
        <v>8219</v>
      </c>
      <c r="B2150">
        <v>9</v>
      </c>
    </row>
    <row r="2151" spans="1:2" x14ac:dyDescent="0.3">
      <c r="A2151" t="s">
        <v>8219</v>
      </c>
      <c r="B2151">
        <v>120</v>
      </c>
    </row>
    <row r="2152" spans="1:2" x14ac:dyDescent="0.3">
      <c r="A2152" t="s">
        <v>8219</v>
      </c>
      <c r="B2152">
        <v>102</v>
      </c>
    </row>
    <row r="2153" spans="1:2" x14ac:dyDescent="0.3">
      <c r="A2153" t="s">
        <v>8219</v>
      </c>
      <c r="B2153">
        <v>186</v>
      </c>
    </row>
    <row r="2154" spans="1:2" x14ac:dyDescent="0.3">
      <c r="A2154" t="s">
        <v>8219</v>
      </c>
      <c r="B2154">
        <v>15</v>
      </c>
    </row>
    <row r="2155" spans="1:2" x14ac:dyDescent="0.3">
      <c r="A2155" t="s">
        <v>8219</v>
      </c>
      <c r="B2155">
        <v>67</v>
      </c>
    </row>
    <row r="2156" spans="1:2" x14ac:dyDescent="0.3">
      <c r="A2156" t="s">
        <v>8219</v>
      </c>
      <c r="B2156">
        <v>130</v>
      </c>
    </row>
    <row r="2157" spans="1:2" x14ac:dyDescent="0.3">
      <c r="A2157" t="s">
        <v>8219</v>
      </c>
      <c r="B2157">
        <v>16</v>
      </c>
    </row>
    <row r="2158" spans="1:2" x14ac:dyDescent="0.3">
      <c r="A2158" t="s">
        <v>8219</v>
      </c>
      <c r="B2158">
        <v>67</v>
      </c>
    </row>
    <row r="2159" spans="1:2" x14ac:dyDescent="0.3">
      <c r="A2159" t="s">
        <v>8219</v>
      </c>
      <c r="B2159">
        <v>124</v>
      </c>
    </row>
    <row r="2160" spans="1:2" x14ac:dyDescent="0.3">
      <c r="A2160" t="s">
        <v>8219</v>
      </c>
      <c r="B2160">
        <v>80</v>
      </c>
    </row>
    <row r="2161" spans="1:2" x14ac:dyDescent="0.3">
      <c r="A2161" t="s">
        <v>8219</v>
      </c>
      <c r="B2161">
        <v>282</v>
      </c>
    </row>
    <row r="2162" spans="1:2" x14ac:dyDescent="0.3">
      <c r="A2162" t="s">
        <v>8219</v>
      </c>
      <c r="B2162">
        <v>68</v>
      </c>
    </row>
    <row r="2163" spans="1:2" x14ac:dyDescent="0.3">
      <c r="A2163" t="s">
        <v>8219</v>
      </c>
      <c r="B2163">
        <v>86</v>
      </c>
    </row>
    <row r="2164" spans="1:2" x14ac:dyDescent="0.3">
      <c r="A2164" t="s">
        <v>8219</v>
      </c>
      <c r="B2164">
        <v>115</v>
      </c>
    </row>
    <row r="2165" spans="1:2" x14ac:dyDescent="0.3">
      <c r="A2165" t="s">
        <v>8219</v>
      </c>
      <c r="B2165">
        <v>75</v>
      </c>
    </row>
    <row r="2166" spans="1:2" x14ac:dyDescent="0.3">
      <c r="A2166" t="s">
        <v>8219</v>
      </c>
      <c r="B2166">
        <v>43</v>
      </c>
    </row>
    <row r="2167" spans="1:2" x14ac:dyDescent="0.3">
      <c r="A2167" t="s">
        <v>8219</v>
      </c>
      <c r="B2167">
        <v>48</v>
      </c>
    </row>
    <row r="2168" spans="1:2" x14ac:dyDescent="0.3">
      <c r="A2168" t="s">
        <v>8219</v>
      </c>
      <c r="B2168">
        <v>52</v>
      </c>
    </row>
    <row r="2169" spans="1:2" x14ac:dyDescent="0.3">
      <c r="A2169" t="s">
        <v>8219</v>
      </c>
      <c r="B2169">
        <v>43</v>
      </c>
    </row>
    <row r="2170" spans="1:2" x14ac:dyDescent="0.3">
      <c r="A2170" t="s">
        <v>8219</v>
      </c>
      <c r="B2170">
        <v>58</v>
      </c>
    </row>
    <row r="2171" spans="1:2" x14ac:dyDescent="0.3">
      <c r="A2171" t="s">
        <v>8219</v>
      </c>
      <c r="B2171">
        <v>47</v>
      </c>
    </row>
    <row r="2172" spans="1:2" x14ac:dyDescent="0.3">
      <c r="A2172" t="s">
        <v>8219</v>
      </c>
      <c r="B2172">
        <v>36</v>
      </c>
    </row>
    <row r="2173" spans="1:2" x14ac:dyDescent="0.3">
      <c r="A2173" t="s">
        <v>8219</v>
      </c>
      <c r="B2173">
        <v>17</v>
      </c>
    </row>
    <row r="2174" spans="1:2" x14ac:dyDescent="0.3">
      <c r="A2174" t="s">
        <v>8219</v>
      </c>
      <c r="B2174">
        <v>104</v>
      </c>
    </row>
    <row r="2175" spans="1:2" x14ac:dyDescent="0.3">
      <c r="A2175" t="s">
        <v>8219</v>
      </c>
      <c r="B2175">
        <v>47</v>
      </c>
    </row>
    <row r="2176" spans="1:2" x14ac:dyDescent="0.3">
      <c r="A2176" t="s">
        <v>8219</v>
      </c>
      <c r="B2176">
        <v>38</v>
      </c>
    </row>
    <row r="2177" spans="1:2" x14ac:dyDescent="0.3">
      <c r="A2177" t="s">
        <v>8219</v>
      </c>
      <c r="B2177">
        <v>81</v>
      </c>
    </row>
    <row r="2178" spans="1:2" x14ac:dyDescent="0.3">
      <c r="A2178" t="s">
        <v>8219</v>
      </c>
      <c r="B2178">
        <v>55</v>
      </c>
    </row>
    <row r="2179" spans="1:2" x14ac:dyDescent="0.3">
      <c r="A2179" t="s">
        <v>8219</v>
      </c>
      <c r="B2179">
        <v>41</v>
      </c>
    </row>
    <row r="2180" spans="1:2" x14ac:dyDescent="0.3">
      <c r="A2180" t="s">
        <v>8219</v>
      </c>
      <c r="B2180">
        <v>79</v>
      </c>
    </row>
    <row r="2181" spans="1:2" x14ac:dyDescent="0.3">
      <c r="A2181" t="s">
        <v>8219</v>
      </c>
      <c r="B2181">
        <v>16</v>
      </c>
    </row>
    <row r="2182" spans="1:2" x14ac:dyDescent="0.3">
      <c r="A2182" t="s">
        <v>8219</v>
      </c>
      <c r="B2182">
        <v>8</v>
      </c>
    </row>
    <row r="2183" spans="1:2" x14ac:dyDescent="0.3">
      <c r="A2183" t="s">
        <v>8219</v>
      </c>
      <c r="B2183">
        <v>95</v>
      </c>
    </row>
    <row r="2184" spans="1:2" x14ac:dyDescent="0.3">
      <c r="A2184" t="s">
        <v>8219</v>
      </c>
      <c r="B2184">
        <v>25</v>
      </c>
    </row>
    <row r="2185" spans="1:2" x14ac:dyDescent="0.3">
      <c r="A2185" t="s">
        <v>8219</v>
      </c>
      <c r="B2185">
        <v>19</v>
      </c>
    </row>
    <row r="2186" spans="1:2" x14ac:dyDescent="0.3">
      <c r="A2186" t="s">
        <v>8219</v>
      </c>
      <c r="B2186">
        <v>90</v>
      </c>
    </row>
    <row r="2187" spans="1:2" x14ac:dyDescent="0.3">
      <c r="B2187">
        <v>41</v>
      </c>
    </row>
    <row r="2188" spans="1:2" x14ac:dyDescent="0.3">
      <c r="B2188">
        <v>30</v>
      </c>
    </row>
    <row r="2189" spans="1:2" x14ac:dyDescent="0.3">
      <c r="B2189">
        <v>38</v>
      </c>
    </row>
    <row r="2190" spans="1:2" x14ac:dyDescent="0.3">
      <c r="B2190">
        <v>65</v>
      </c>
    </row>
    <row r="2191" spans="1:2" x14ac:dyDescent="0.3">
      <c r="B2191">
        <v>75</v>
      </c>
    </row>
    <row r="2192" spans="1:2" x14ac:dyDescent="0.3">
      <c r="B2192">
        <v>16</v>
      </c>
    </row>
    <row r="2193" spans="2:2" x14ac:dyDescent="0.3">
      <c r="B2193">
        <v>10</v>
      </c>
    </row>
    <row r="2194" spans="2:2" x14ac:dyDescent="0.3">
      <c r="B2194">
        <v>27</v>
      </c>
    </row>
    <row r="2195" spans="2:2" x14ac:dyDescent="0.3">
      <c r="B2195">
        <v>259</v>
      </c>
    </row>
    <row r="2196" spans="2:2" x14ac:dyDescent="0.3">
      <c r="B2196">
        <v>39</v>
      </c>
    </row>
    <row r="2197" spans="2:2" x14ac:dyDescent="0.3">
      <c r="B2197">
        <v>42</v>
      </c>
    </row>
    <row r="2198" spans="2:2" x14ac:dyDescent="0.3">
      <c r="B2198">
        <v>10</v>
      </c>
    </row>
    <row r="2199" spans="2:2" x14ac:dyDescent="0.3">
      <c r="B2199">
        <v>56</v>
      </c>
    </row>
    <row r="2200" spans="2:2" x14ac:dyDescent="0.3">
      <c r="B2200">
        <v>20</v>
      </c>
    </row>
    <row r="2201" spans="2:2" x14ac:dyDescent="0.3">
      <c r="B2201">
        <v>170</v>
      </c>
    </row>
    <row r="2202" spans="2:2" x14ac:dyDescent="0.3">
      <c r="B2202">
        <v>29</v>
      </c>
    </row>
    <row r="2203" spans="2:2" x14ac:dyDescent="0.3">
      <c r="B2203">
        <v>7</v>
      </c>
    </row>
    <row r="2204" spans="2:2" x14ac:dyDescent="0.3">
      <c r="B2204">
        <v>5</v>
      </c>
    </row>
    <row r="2205" spans="2:2" x14ac:dyDescent="0.3">
      <c r="B2205">
        <v>0</v>
      </c>
    </row>
    <row r="2206" spans="2:2" x14ac:dyDescent="0.3">
      <c r="B2206">
        <v>0</v>
      </c>
    </row>
    <row r="2207" spans="2:2" x14ac:dyDescent="0.3">
      <c r="B2207">
        <v>0</v>
      </c>
    </row>
    <row r="2208" spans="2:2" x14ac:dyDescent="0.3">
      <c r="B2208">
        <v>2</v>
      </c>
    </row>
    <row r="2209" spans="2:2" x14ac:dyDescent="0.3">
      <c r="B2209">
        <v>0</v>
      </c>
    </row>
    <row r="2210" spans="2:2" x14ac:dyDescent="0.3">
      <c r="B2210">
        <v>0</v>
      </c>
    </row>
    <row r="2211" spans="2:2" x14ac:dyDescent="0.3">
      <c r="B2211">
        <v>28</v>
      </c>
    </row>
    <row r="2212" spans="2:2" x14ac:dyDescent="0.3">
      <c r="B2212">
        <v>2</v>
      </c>
    </row>
    <row r="2213" spans="2:2" x14ac:dyDescent="0.3">
      <c r="B2213">
        <v>0</v>
      </c>
    </row>
    <row r="2214" spans="2:2" x14ac:dyDescent="0.3">
      <c r="B2214">
        <v>0</v>
      </c>
    </row>
    <row r="2215" spans="2:2" x14ac:dyDescent="0.3">
      <c r="B2215">
        <v>0</v>
      </c>
    </row>
    <row r="2216" spans="2:2" x14ac:dyDescent="0.3">
      <c r="B2216">
        <v>4</v>
      </c>
    </row>
    <row r="2217" spans="2:2" x14ac:dyDescent="0.3">
      <c r="B2217">
        <v>12</v>
      </c>
    </row>
    <row r="2218" spans="2:2" x14ac:dyDescent="0.3">
      <c r="B2218">
        <v>0</v>
      </c>
    </row>
    <row r="2219" spans="2:2" x14ac:dyDescent="0.3">
      <c r="B2219">
        <v>33</v>
      </c>
    </row>
    <row r="2220" spans="2:2" x14ac:dyDescent="0.3">
      <c r="B2220">
        <v>0</v>
      </c>
    </row>
    <row r="2221" spans="2:2" x14ac:dyDescent="0.3">
      <c r="B2221">
        <v>4</v>
      </c>
    </row>
    <row r="2222" spans="2:2" x14ac:dyDescent="0.3">
      <c r="B2222">
        <v>0</v>
      </c>
    </row>
    <row r="2223" spans="2:2" x14ac:dyDescent="0.3">
      <c r="B2223">
        <v>132</v>
      </c>
    </row>
    <row r="2224" spans="2:2" x14ac:dyDescent="0.3">
      <c r="B2224">
        <v>27</v>
      </c>
    </row>
    <row r="2225" spans="2:2" x14ac:dyDescent="0.3">
      <c r="B2225">
        <v>26</v>
      </c>
    </row>
    <row r="2226" spans="2:2" x14ac:dyDescent="0.3">
      <c r="B2226">
        <v>43</v>
      </c>
    </row>
    <row r="2227" spans="2:2" x14ac:dyDescent="0.3">
      <c r="B2227">
        <v>80</v>
      </c>
    </row>
    <row r="2228" spans="2:2" x14ac:dyDescent="0.3">
      <c r="B2228">
        <v>33</v>
      </c>
    </row>
    <row r="2229" spans="2:2" x14ac:dyDescent="0.3">
      <c r="B2229">
        <v>71</v>
      </c>
    </row>
    <row r="2230" spans="2:2" x14ac:dyDescent="0.3">
      <c r="B2230">
        <v>81</v>
      </c>
    </row>
    <row r="2231" spans="2:2" x14ac:dyDescent="0.3">
      <c r="B2231">
        <v>76</v>
      </c>
    </row>
    <row r="2232" spans="2:2" x14ac:dyDescent="0.3">
      <c r="B2232">
        <v>48</v>
      </c>
    </row>
    <row r="2233" spans="2:2" x14ac:dyDescent="0.3">
      <c r="B2233">
        <v>61</v>
      </c>
    </row>
    <row r="2234" spans="2:2" x14ac:dyDescent="0.3">
      <c r="B2234">
        <v>60</v>
      </c>
    </row>
    <row r="2235" spans="2:2" x14ac:dyDescent="0.3">
      <c r="B2235">
        <v>136</v>
      </c>
    </row>
    <row r="2236" spans="2:2" x14ac:dyDescent="0.3">
      <c r="B2236">
        <v>14</v>
      </c>
    </row>
    <row r="2237" spans="2:2" x14ac:dyDescent="0.3">
      <c r="B2237">
        <v>78</v>
      </c>
    </row>
    <row r="2238" spans="2:2" x14ac:dyDescent="0.3">
      <c r="B2238">
        <v>4</v>
      </c>
    </row>
    <row r="2239" spans="2:2" x14ac:dyDescent="0.3">
      <c r="B2239">
        <v>11</v>
      </c>
    </row>
    <row r="2240" spans="2:2" x14ac:dyDescent="0.3">
      <c r="B2240">
        <v>185</v>
      </c>
    </row>
    <row r="2241" spans="2:2" x14ac:dyDescent="0.3">
      <c r="B2241">
        <v>59</v>
      </c>
    </row>
    <row r="2242" spans="2:2" x14ac:dyDescent="0.3">
      <c r="B2242">
        <v>27</v>
      </c>
    </row>
    <row r="2243" spans="2:2" x14ac:dyDescent="0.3">
      <c r="B2243">
        <v>63</v>
      </c>
    </row>
    <row r="2244" spans="2:2" x14ac:dyDescent="0.3">
      <c r="B2244">
        <v>13</v>
      </c>
    </row>
    <row r="2245" spans="2:2" x14ac:dyDescent="0.3">
      <c r="B2245">
        <v>13</v>
      </c>
    </row>
    <row r="2246" spans="2:2" x14ac:dyDescent="0.3">
      <c r="B2246">
        <v>57</v>
      </c>
    </row>
    <row r="2247" spans="2:2" x14ac:dyDescent="0.3">
      <c r="B2247">
        <v>61</v>
      </c>
    </row>
    <row r="2248" spans="2:2" x14ac:dyDescent="0.3">
      <c r="B2248">
        <v>65</v>
      </c>
    </row>
    <row r="2249" spans="2:2" x14ac:dyDescent="0.3">
      <c r="B2249">
        <v>134</v>
      </c>
    </row>
    <row r="2250" spans="2:2" x14ac:dyDescent="0.3">
      <c r="B2250">
        <v>37</v>
      </c>
    </row>
    <row r="2251" spans="2:2" x14ac:dyDescent="0.3">
      <c r="B2251">
        <v>37</v>
      </c>
    </row>
    <row r="2252" spans="2:2" x14ac:dyDescent="0.3">
      <c r="B2252">
        <v>150</v>
      </c>
    </row>
    <row r="2253" spans="2:2" x14ac:dyDescent="0.3">
      <c r="B2253">
        <v>56</v>
      </c>
    </row>
    <row r="2254" spans="2:2" x14ac:dyDescent="0.3">
      <c r="B2254">
        <v>18</v>
      </c>
    </row>
    <row r="2255" spans="2:2" x14ac:dyDescent="0.3">
      <c r="B2255">
        <v>60</v>
      </c>
    </row>
    <row r="2256" spans="2:2" x14ac:dyDescent="0.3">
      <c r="B2256">
        <v>67</v>
      </c>
    </row>
    <row r="2257" spans="2:2" x14ac:dyDescent="0.3">
      <c r="B2257">
        <v>35</v>
      </c>
    </row>
    <row r="2258" spans="2:2" x14ac:dyDescent="0.3">
      <c r="B2258">
        <v>34</v>
      </c>
    </row>
    <row r="2259" spans="2:2" x14ac:dyDescent="0.3">
      <c r="B2259">
        <v>36</v>
      </c>
    </row>
    <row r="2260" spans="2:2" x14ac:dyDescent="0.3">
      <c r="B2260">
        <v>18</v>
      </c>
    </row>
    <row r="2261" spans="2:2" x14ac:dyDescent="0.3">
      <c r="B2261">
        <v>25</v>
      </c>
    </row>
    <row r="2262" spans="2:2" x14ac:dyDescent="0.3">
      <c r="B2262">
        <v>21</v>
      </c>
    </row>
    <row r="2263" spans="2:2" x14ac:dyDescent="0.3">
      <c r="B2263">
        <v>11</v>
      </c>
    </row>
    <row r="2264" spans="2:2" x14ac:dyDescent="0.3">
      <c r="B2264">
        <v>1</v>
      </c>
    </row>
    <row r="2265" spans="2:2" x14ac:dyDescent="0.3">
      <c r="B2265">
        <v>5</v>
      </c>
    </row>
    <row r="2266" spans="2:2" x14ac:dyDescent="0.3">
      <c r="B2266">
        <v>0</v>
      </c>
    </row>
    <row r="2267" spans="2:2" x14ac:dyDescent="0.3">
      <c r="B2267">
        <v>1</v>
      </c>
    </row>
    <row r="2268" spans="2:2" x14ac:dyDescent="0.3">
      <c r="B2268">
        <v>1</v>
      </c>
    </row>
    <row r="2269" spans="2:2" x14ac:dyDescent="0.3">
      <c r="B2269">
        <v>6</v>
      </c>
    </row>
    <row r="2270" spans="2:2" x14ac:dyDescent="0.3">
      <c r="B2270">
        <v>8</v>
      </c>
    </row>
    <row r="2271" spans="2:2" x14ac:dyDescent="0.3">
      <c r="B2271">
        <v>1</v>
      </c>
    </row>
    <row r="2272" spans="2:2" x14ac:dyDescent="0.3">
      <c r="B2272">
        <v>0</v>
      </c>
    </row>
    <row r="2273" spans="2:2" x14ac:dyDescent="0.3">
      <c r="B2273">
        <v>2</v>
      </c>
    </row>
    <row r="2274" spans="2:2" x14ac:dyDescent="0.3">
      <c r="B2274">
        <v>1</v>
      </c>
    </row>
    <row r="2275" spans="2:2" x14ac:dyDescent="0.3">
      <c r="B2275">
        <v>0</v>
      </c>
    </row>
    <row r="2276" spans="2:2" x14ac:dyDescent="0.3">
      <c r="B2276">
        <v>1</v>
      </c>
    </row>
    <row r="2277" spans="2:2" x14ac:dyDescent="0.3">
      <c r="B2277">
        <v>19</v>
      </c>
    </row>
    <row r="2278" spans="2:2" x14ac:dyDescent="0.3">
      <c r="B2278">
        <v>27</v>
      </c>
    </row>
    <row r="2279" spans="2:2" x14ac:dyDescent="0.3">
      <c r="B2279">
        <v>7</v>
      </c>
    </row>
    <row r="2280" spans="2:2" x14ac:dyDescent="0.3">
      <c r="B2280">
        <v>14</v>
      </c>
    </row>
    <row r="2281" spans="2:2" x14ac:dyDescent="0.3">
      <c r="B2281">
        <v>5</v>
      </c>
    </row>
    <row r="2282" spans="2:2" x14ac:dyDescent="0.3">
      <c r="B2282">
        <v>30</v>
      </c>
    </row>
    <row r="2283" spans="2:2" x14ac:dyDescent="0.3">
      <c r="B2283">
        <v>151</v>
      </c>
    </row>
    <row r="2284" spans="2:2" x14ac:dyDescent="0.3">
      <c r="B2284">
        <v>489</v>
      </c>
    </row>
    <row r="2285" spans="2:2" x14ac:dyDescent="0.3">
      <c r="B2285">
        <v>50</v>
      </c>
    </row>
    <row r="2286" spans="2:2" x14ac:dyDescent="0.3">
      <c r="B2286">
        <v>321</v>
      </c>
    </row>
    <row r="2287" spans="2:2" x14ac:dyDescent="0.3">
      <c r="B2287">
        <v>1762</v>
      </c>
    </row>
    <row r="2288" spans="2:2" x14ac:dyDescent="0.3">
      <c r="B2288">
        <v>385</v>
      </c>
    </row>
    <row r="2289" spans="2:2" x14ac:dyDescent="0.3">
      <c r="B2289">
        <v>398</v>
      </c>
    </row>
    <row r="2290" spans="2:2" x14ac:dyDescent="0.3">
      <c r="B2290">
        <v>304</v>
      </c>
    </row>
    <row r="2291" spans="2:2" x14ac:dyDescent="0.3">
      <c r="B2291">
        <v>676</v>
      </c>
    </row>
    <row r="2292" spans="2:2" x14ac:dyDescent="0.3">
      <c r="B2292">
        <v>577</v>
      </c>
    </row>
    <row r="2293" spans="2:2" x14ac:dyDescent="0.3">
      <c r="B2293">
        <v>3663</v>
      </c>
    </row>
    <row r="2294" spans="2:2" x14ac:dyDescent="0.3">
      <c r="B2294">
        <v>294</v>
      </c>
    </row>
    <row r="2295" spans="2:2" x14ac:dyDescent="0.3">
      <c r="B2295">
        <v>28</v>
      </c>
    </row>
    <row r="2296" spans="2:2" x14ac:dyDescent="0.3">
      <c r="B2296">
        <v>100</v>
      </c>
    </row>
    <row r="2297" spans="2:2" x14ac:dyDescent="0.3">
      <c r="B2297">
        <v>72</v>
      </c>
    </row>
    <row r="2298" spans="2:2" x14ac:dyDescent="0.3">
      <c r="B2298">
        <v>238</v>
      </c>
    </row>
    <row r="2299" spans="2:2" x14ac:dyDescent="0.3">
      <c r="B2299">
        <v>159</v>
      </c>
    </row>
    <row r="2300" spans="2:2" x14ac:dyDescent="0.3">
      <c r="B2300">
        <v>77</v>
      </c>
    </row>
    <row r="2301" spans="2:2" x14ac:dyDescent="0.3">
      <c r="B2301">
        <v>53</v>
      </c>
    </row>
    <row r="2302" spans="2:2" x14ac:dyDescent="0.3">
      <c r="B2302">
        <v>1251</v>
      </c>
    </row>
    <row r="2303" spans="2:2" x14ac:dyDescent="0.3">
      <c r="B2303">
        <v>465</v>
      </c>
    </row>
    <row r="2304" spans="2:2" x14ac:dyDescent="0.3">
      <c r="B2304">
        <v>74</v>
      </c>
    </row>
    <row r="2305" spans="2:2" x14ac:dyDescent="0.3">
      <c r="B2305">
        <v>62</v>
      </c>
    </row>
    <row r="2306" spans="2:2" x14ac:dyDescent="0.3">
      <c r="B2306">
        <v>3468</v>
      </c>
    </row>
    <row r="2307" spans="2:2" x14ac:dyDescent="0.3">
      <c r="B2307">
        <v>52</v>
      </c>
    </row>
    <row r="2308" spans="2:2" x14ac:dyDescent="0.3">
      <c r="B2308">
        <v>50</v>
      </c>
    </row>
    <row r="2309" spans="2:2" x14ac:dyDescent="0.3">
      <c r="B2309">
        <v>45</v>
      </c>
    </row>
    <row r="2310" spans="2:2" x14ac:dyDescent="0.3">
      <c r="B2310">
        <v>21</v>
      </c>
    </row>
    <row r="2311" spans="2:2" x14ac:dyDescent="0.3">
      <c r="B2311">
        <v>100</v>
      </c>
    </row>
    <row r="2312" spans="2:2" x14ac:dyDescent="0.3">
      <c r="B2312">
        <v>81</v>
      </c>
    </row>
    <row r="2313" spans="2:2" x14ac:dyDescent="0.3">
      <c r="B2313">
        <v>286</v>
      </c>
    </row>
    <row r="2314" spans="2:2" x14ac:dyDescent="0.3">
      <c r="B2314">
        <v>42</v>
      </c>
    </row>
    <row r="2315" spans="2:2" x14ac:dyDescent="0.3">
      <c r="B2315">
        <v>199</v>
      </c>
    </row>
    <row r="2316" spans="2:2" x14ac:dyDescent="0.3">
      <c r="B2316">
        <v>25</v>
      </c>
    </row>
    <row r="2317" spans="2:2" x14ac:dyDescent="0.3">
      <c r="B2317">
        <v>84</v>
      </c>
    </row>
    <row r="2318" spans="2:2" x14ac:dyDescent="0.3">
      <c r="B2318">
        <v>50</v>
      </c>
    </row>
    <row r="2319" spans="2:2" x14ac:dyDescent="0.3">
      <c r="B2319">
        <v>26</v>
      </c>
    </row>
    <row r="2320" spans="2:2" x14ac:dyDescent="0.3">
      <c r="B2320">
        <v>14</v>
      </c>
    </row>
    <row r="2321" spans="2:2" x14ac:dyDescent="0.3">
      <c r="B2321">
        <v>49</v>
      </c>
    </row>
    <row r="2322" spans="2:2" x14ac:dyDescent="0.3">
      <c r="B2322">
        <v>69</v>
      </c>
    </row>
    <row r="2323" spans="2:2" x14ac:dyDescent="0.3">
      <c r="B2323">
        <v>1</v>
      </c>
    </row>
    <row r="2324" spans="2:2" x14ac:dyDescent="0.3">
      <c r="B2324">
        <v>0</v>
      </c>
    </row>
    <row r="2325" spans="2:2" x14ac:dyDescent="0.3">
      <c r="B2325">
        <v>60</v>
      </c>
    </row>
    <row r="2326" spans="2:2" x14ac:dyDescent="0.3">
      <c r="B2326">
        <v>80</v>
      </c>
    </row>
    <row r="2327" spans="2:2" x14ac:dyDescent="0.3">
      <c r="B2327">
        <v>56</v>
      </c>
    </row>
    <row r="2328" spans="2:2" x14ac:dyDescent="0.3">
      <c r="B2328">
        <v>104</v>
      </c>
    </row>
    <row r="2329" spans="2:2" x14ac:dyDescent="0.3">
      <c r="B2329">
        <v>46</v>
      </c>
    </row>
    <row r="2330" spans="2:2" x14ac:dyDescent="0.3">
      <c r="B2330">
        <v>206</v>
      </c>
    </row>
    <row r="2331" spans="2:2" x14ac:dyDescent="0.3">
      <c r="B2331">
        <v>18</v>
      </c>
    </row>
    <row r="2332" spans="2:2" x14ac:dyDescent="0.3">
      <c r="B2332">
        <v>28</v>
      </c>
    </row>
    <row r="2333" spans="2:2" x14ac:dyDescent="0.3">
      <c r="B2333">
        <v>11</v>
      </c>
    </row>
    <row r="2334" spans="2:2" x14ac:dyDescent="0.3">
      <c r="B2334">
        <v>60</v>
      </c>
    </row>
    <row r="2335" spans="2:2" x14ac:dyDescent="0.3">
      <c r="B2335">
        <v>84</v>
      </c>
    </row>
    <row r="2336" spans="2:2" x14ac:dyDescent="0.3">
      <c r="B2336">
        <v>47</v>
      </c>
    </row>
    <row r="2337" spans="2:2" x14ac:dyDescent="0.3">
      <c r="B2337">
        <v>66</v>
      </c>
    </row>
    <row r="2338" spans="2:2" x14ac:dyDescent="0.3">
      <c r="B2338">
        <v>171</v>
      </c>
    </row>
    <row r="2339" spans="2:2" x14ac:dyDescent="0.3">
      <c r="B2339">
        <v>29</v>
      </c>
    </row>
    <row r="2340" spans="2:2" x14ac:dyDescent="0.3">
      <c r="B2340">
        <v>9</v>
      </c>
    </row>
    <row r="2341" spans="2:2" x14ac:dyDescent="0.3">
      <c r="B2341">
        <v>27</v>
      </c>
    </row>
    <row r="2342" spans="2:2" x14ac:dyDescent="0.3">
      <c r="B2342">
        <v>2</v>
      </c>
    </row>
    <row r="2343" spans="2:2" x14ac:dyDescent="0.3">
      <c r="B2343">
        <v>3</v>
      </c>
    </row>
    <row r="2344" spans="2:2" x14ac:dyDescent="0.3">
      <c r="B2344">
        <v>4</v>
      </c>
    </row>
    <row r="2345" spans="2:2" x14ac:dyDescent="0.3">
      <c r="B2345">
        <v>2</v>
      </c>
    </row>
    <row r="2346" spans="2:2" x14ac:dyDescent="0.3">
      <c r="B2346">
        <v>20</v>
      </c>
    </row>
    <row r="2347" spans="2:2" x14ac:dyDescent="0.3">
      <c r="B2347">
        <v>3</v>
      </c>
    </row>
    <row r="2348" spans="2:2" x14ac:dyDescent="0.3">
      <c r="B2348">
        <v>4</v>
      </c>
    </row>
    <row r="2349" spans="2:2" x14ac:dyDescent="0.3">
      <c r="B2349">
        <v>1</v>
      </c>
    </row>
    <row r="2350" spans="2:2" x14ac:dyDescent="0.3">
      <c r="B2350">
        <v>0</v>
      </c>
    </row>
    <row r="2351" spans="2:2" x14ac:dyDescent="0.3">
      <c r="B2351">
        <v>0</v>
      </c>
    </row>
    <row r="2352" spans="2:2" x14ac:dyDescent="0.3">
      <c r="B2352">
        <v>14</v>
      </c>
    </row>
    <row r="2353" spans="2:2" x14ac:dyDescent="0.3">
      <c r="B2353">
        <v>1</v>
      </c>
    </row>
    <row r="2354" spans="2:2" x14ac:dyDescent="0.3">
      <c r="B2354">
        <v>118</v>
      </c>
    </row>
    <row r="2355" spans="2:2" x14ac:dyDescent="0.3">
      <c r="B2355">
        <v>2</v>
      </c>
    </row>
    <row r="2356" spans="2:2" x14ac:dyDescent="0.3">
      <c r="B2356">
        <v>1</v>
      </c>
    </row>
    <row r="2357" spans="2:2" x14ac:dyDescent="0.3">
      <c r="B2357">
        <v>3</v>
      </c>
    </row>
    <row r="2358" spans="2:2" x14ac:dyDescent="0.3">
      <c r="B2358">
        <v>1</v>
      </c>
    </row>
    <row r="2359" spans="2:2" x14ac:dyDescent="0.3">
      <c r="B2359">
        <v>3</v>
      </c>
    </row>
    <row r="2360" spans="2:2" x14ac:dyDescent="0.3">
      <c r="B2360">
        <v>38</v>
      </c>
    </row>
    <row r="2361" spans="2:2" x14ac:dyDescent="0.3">
      <c r="B2361">
        <v>52</v>
      </c>
    </row>
    <row r="2362" spans="2:2" x14ac:dyDescent="0.3">
      <c r="B2362">
        <v>2</v>
      </c>
    </row>
    <row r="2363" spans="2:2" x14ac:dyDescent="0.3">
      <c r="B2363">
        <v>0</v>
      </c>
    </row>
    <row r="2364" spans="2:2" x14ac:dyDescent="0.3">
      <c r="B2364">
        <v>4</v>
      </c>
    </row>
    <row r="2365" spans="2:2" x14ac:dyDescent="0.3">
      <c r="B2365">
        <v>263</v>
      </c>
    </row>
    <row r="2366" spans="2:2" x14ac:dyDescent="0.3">
      <c r="B2366">
        <v>394</v>
      </c>
    </row>
    <row r="2367" spans="2:2" x14ac:dyDescent="0.3">
      <c r="B2367">
        <v>1049</v>
      </c>
    </row>
    <row r="2368" spans="2:2" x14ac:dyDescent="0.3">
      <c r="B2368">
        <v>308</v>
      </c>
    </row>
    <row r="2369" spans="2:2" x14ac:dyDescent="0.3">
      <c r="B2369">
        <v>1088</v>
      </c>
    </row>
    <row r="2370" spans="2:2" x14ac:dyDescent="0.3">
      <c r="B2370">
        <v>73</v>
      </c>
    </row>
    <row r="2371" spans="2:2" x14ac:dyDescent="0.3">
      <c r="B2371">
        <v>143</v>
      </c>
    </row>
    <row r="2372" spans="2:2" x14ac:dyDescent="0.3">
      <c r="B2372">
        <v>1420</v>
      </c>
    </row>
    <row r="2373" spans="2:2" x14ac:dyDescent="0.3">
      <c r="B2373">
        <v>305</v>
      </c>
    </row>
    <row r="2374" spans="2:2" x14ac:dyDescent="0.3">
      <c r="B2374">
        <v>551</v>
      </c>
    </row>
    <row r="2375" spans="2:2" x14ac:dyDescent="0.3">
      <c r="B2375">
        <v>187</v>
      </c>
    </row>
    <row r="2376" spans="2:2" x14ac:dyDescent="0.3">
      <c r="B2376">
        <v>325</v>
      </c>
    </row>
    <row r="2377" spans="2:2" x14ac:dyDescent="0.3">
      <c r="B2377">
        <v>148</v>
      </c>
    </row>
    <row r="2378" spans="2:2" x14ac:dyDescent="0.3">
      <c r="B2378">
        <v>69</v>
      </c>
    </row>
    <row r="2379" spans="2:2" x14ac:dyDescent="0.3">
      <c r="B2379">
        <v>173</v>
      </c>
    </row>
    <row r="2380" spans="2:2" x14ac:dyDescent="0.3">
      <c r="B2380">
        <v>269</v>
      </c>
    </row>
    <row r="2381" spans="2:2" x14ac:dyDescent="0.3">
      <c r="B2381">
        <v>185</v>
      </c>
    </row>
    <row r="2382" spans="2:2" x14ac:dyDescent="0.3">
      <c r="B2382">
        <v>176</v>
      </c>
    </row>
    <row r="2383" spans="2:2" x14ac:dyDescent="0.3">
      <c r="B2383">
        <v>1019</v>
      </c>
    </row>
    <row r="2384" spans="2:2" x14ac:dyDescent="0.3">
      <c r="B2384">
        <v>113</v>
      </c>
    </row>
    <row r="2385" spans="2:2" x14ac:dyDescent="0.3">
      <c r="B2385">
        <v>404</v>
      </c>
    </row>
    <row r="2386" spans="2:2" x14ac:dyDescent="0.3">
      <c r="B2386">
        <v>707</v>
      </c>
    </row>
    <row r="2387" spans="2:2" x14ac:dyDescent="0.3">
      <c r="B2387">
        <v>392</v>
      </c>
    </row>
    <row r="2388" spans="2:2" x14ac:dyDescent="0.3">
      <c r="B2388">
        <v>23</v>
      </c>
    </row>
    <row r="2389" spans="2:2" x14ac:dyDescent="0.3">
      <c r="B2389">
        <v>682</v>
      </c>
    </row>
    <row r="2390" spans="2:2" x14ac:dyDescent="0.3">
      <c r="B2390">
        <v>37</v>
      </c>
    </row>
    <row r="2391" spans="2:2" x14ac:dyDescent="0.3">
      <c r="B2391">
        <v>146</v>
      </c>
    </row>
    <row r="2392" spans="2:2" x14ac:dyDescent="0.3">
      <c r="B2392">
        <v>119</v>
      </c>
    </row>
    <row r="2393" spans="2:2" x14ac:dyDescent="0.3">
      <c r="B2393">
        <v>163</v>
      </c>
    </row>
    <row r="2394" spans="2:2" x14ac:dyDescent="0.3">
      <c r="B2394">
        <v>339</v>
      </c>
    </row>
    <row r="2395" spans="2:2" x14ac:dyDescent="0.3">
      <c r="B2395">
        <v>58</v>
      </c>
    </row>
    <row r="2396" spans="2:2" x14ac:dyDescent="0.3">
      <c r="B2396">
        <v>456</v>
      </c>
    </row>
    <row r="2397" spans="2:2" x14ac:dyDescent="0.3">
      <c r="B2397">
        <v>15</v>
      </c>
    </row>
    <row r="2398" spans="2:2" x14ac:dyDescent="0.3">
      <c r="B2398">
        <v>191</v>
      </c>
    </row>
    <row r="2399" spans="2:2" x14ac:dyDescent="0.3">
      <c r="B2399">
        <v>17</v>
      </c>
    </row>
    <row r="2400" spans="2:2" x14ac:dyDescent="0.3">
      <c r="B2400">
        <v>4</v>
      </c>
    </row>
    <row r="2401" spans="2:2" x14ac:dyDescent="0.3">
      <c r="B2401">
        <v>18</v>
      </c>
    </row>
    <row r="2402" spans="2:2" x14ac:dyDescent="0.3">
      <c r="B2402">
        <v>0</v>
      </c>
    </row>
    <row r="2403" spans="2:2" x14ac:dyDescent="0.3">
      <c r="B2403">
        <v>22</v>
      </c>
    </row>
    <row r="2404" spans="2:2" x14ac:dyDescent="0.3">
      <c r="B2404">
        <v>49</v>
      </c>
    </row>
    <row r="2405" spans="2:2" x14ac:dyDescent="0.3">
      <c r="B2405">
        <v>19</v>
      </c>
    </row>
    <row r="2406" spans="2:2" x14ac:dyDescent="0.3">
      <c r="B2406">
        <v>4</v>
      </c>
    </row>
    <row r="2407" spans="2:2" x14ac:dyDescent="0.3">
      <c r="B2407">
        <v>4</v>
      </c>
    </row>
    <row r="2408" spans="2:2" x14ac:dyDescent="0.3">
      <c r="B2408">
        <v>2</v>
      </c>
    </row>
    <row r="2409" spans="2:2" x14ac:dyDescent="0.3">
      <c r="B2409">
        <v>0</v>
      </c>
    </row>
    <row r="2410" spans="2:2" x14ac:dyDescent="0.3">
      <c r="B2410">
        <v>0</v>
      </c>
    </row>
    <row r="2411" spans="2:2" x14ac:dyDescent="0.3">
      <c r="B2411">
        <v>14</v>
      </c>
    </row>
    <row r="2412" spans="2:2" x14ac:dyDescent="0.3">
      <c r="B2412">
        <v>8</v>
      </c>
    </row>
    <row r="2413" spans="2:2" x14ac:dyDescent="0.3">
      <c r="B2413">
        <v>0</v>
      </c>
    </row>
    <row r="2414" spans="2:2" x14ac:dyDescent="0.3">
      <c r="B2414">
        <v>15</v>
      </c>
    </row>
    <row r="2415" spans="2:2" x14ac:dyDescent="0.3">
      <c r="B2415">
        <v>33</v>
      </c>
    </row>
    <row r="2416" spans="2:2" x14ac:dyDescent="0.3">
      <c r="B2416">
        <v>2</v>
      </c>
    </row>
    <row r="2417" spans="2:2" x14ac:dyDescent="0.3">
      <c r="B2417">
        <v>6</v>
      </c>
    </row>
    <row r="2418" spans="2:2" x14ac:dyDescent="0.3">
      <c r="B2418">
        <v>2</v>
      </c>
    </row>
    <row r="2419" spans="2:2" x14ac:dyDescent="0.3">
      <c r="B2419">
        <v>0</v>
      </c>
    </row>
    <row r="2420" spans="2:2" x14ac:dyDescent="0.3">
      <c r="B2420">
        <v>4</v>
      </c>
    </row>
    <row r="2421" spans="2:2" x14ac:dyDescent="0.3">
      <c r="B2421">
        <v>1</v>
      </c>
    </row>
    <row r="2422" spans="2:2" x14ac:dyDescent="0.3">
      <c r="B2422">
        <v>3</v>
      </c>
    </row>
    <row r="2423" spans="2:2" x14ac:dyDescent="0.3">
      <c r="B2423">
        <v>4</v>
      </c>
    </row>
    <row r="2424" spans="2:2" x14ac:dyDescent="0.3">
      <c r="B2424">
        <v>0</v>
      </c>
    </row>
    <row r="2425" spans="2:2" x14ac:dyDescent="0.3">
      <c r="B2425">
        <v>4</v>
      </c>
    </row>
    <row r="2426" spans="2:2" x14ac:dyDescent="0.3">
      <c r="B2426">
        <v>3</v>
      </c>
    </row>
    <row r="2427" spans="2:2" x14ac:dyDescent="0.3">
      <c r="B2427">
        <v>34</v>
      </c>
    </row>
    <row r="2428" spans="2:2" x14ac:dyDescent="0.3">
      <c r="B2428">
        <v>2</v>
      </c>
    </row>
    <row r="2429" spans="2:2" x14ac:dyDescent="0.3">
      <c r="B2429">
        <v>33</v>
      </c>
    </row>
    <row r="2430" spans="2:2" x14ac:dyDescent="0.3">
      <c r="B2430">
        <v>0</v>
      </c>
    </row>
    <row r="2431" spans="2:2" x14ac:dyDescent="0.3">
      <c r="B2431">
        <v>0</v>
      </c>
    </row>
    <row r="2432" spans="2:2" x14ac:dyDescent="0.3">
      <c r="B2432">
        <v>1</v>
      </c>
    </row>
    <row r="2433" spans="2:2" x14ac:dyDescent="0.3">
      <c r="B2433">
        <v>13</v>
      </c>
    </row>
    <row r="2434" spans="2:2" x14ac:dyDescent="0.3">
      <c r="B2434">
        <v>2</v>
      </c>
    </row>
    <row r="2435" spans="2:2" x14ac:dyDescent="0.3">
      <c r="B2435">
        <v>36</v>
      </c>
    </row>
    <row r="2436" spans="2:2" x14ac:dyDescent="0.3">
      <c r="B2436">
        <v>1</v>
      </c>
    </row>
    <row r="2437" spans="2:2" x14ac:dyDescent="0.3">
      <c r="B2437">
        <v>15</v>
      </c>
    </row>
    <row r="2438" spans="2:2" x14ac:dyDescent="0.3">
      <c r="B2438">
        <v>1</v>
      </c>
    </row>
    <row r="2439" spans="2:2" x14ac:dyDescent="0.3">
      <c r="B2439">
        <v>0</v>
      </c>
    </row>
    <row r="2440" spans="2:2" x14ac:dyDescent="0.3">
      <c r="B2440">
        <v>28</v>
      </c>
    </row>
    <row r="2441" spans="2:2" x14ac:dyDescent="0.3">
      <c r="B2441">
        <v>18</v>
      </c>
    </row>
    <row r="2442" spans="2:2" x14ac:dyDescent="0.3">
      <c r="B2442">
        <v>61</v>
      </c>
    </row>
    <row r="2443" spans="2:2" x14ac:dyDescent="0.3">
      <c r="B2443">
        <v>108</v>
      </c>
    </row>
    <row r="2444" spans="2:2" x14ac:dyDescent="0.3">
      <c r="B2444">
        <v>142</v>
      </c>
    </row>
    <row r="2445" spans="2:2" x14ac:dyDescent="0.3">
      <c r="B2445">
        <v>74</v>
      </c>
    </row>
    <row r="2446" spans="2:2" x14ac:dyDescent="0.3">
      <c r="B2446">
        <v>38</v>
      </c>
    </row>
    <row r="2447" spans="2:2" x14ac:dyDescent="0.3">
      <c r="B2447">
        <v>20</v>
      </c>
    </row>
    <row r="2448" spans="2:2" x14ac:dyDescent="0.3">
      <c r="B2448">
        <v>24</v>
      </c>
    </row>
    <row r="2449" spans="2:2" x14ac:dyDescent="0.3">
      <c r="B2449">
        <v>66</v>
      </c>
    </row>
    <row r="2450" spans="2:2" x14ac:dyDescent="0.3">
      <c r="B2450">
        <v>28</v>
      </c>
    </row>
    <row r="2451" spans="2:2" x14ac:dyDescent="0.3">
      <c r="B2451">
        <v>24</v>
      </c>
    </row>
    <row r="2452" spans="2:2" x14ac:dyDescent="0.3">
      <c r="B2452">
        <v>73</v>
      </c>
    </row>
    <row r="2453" spans="2:2" x14ac:dyDescent="0.3">
      <c r="B2453">
        <v>3</v>
      </c>
    </row>
    <row r="2454" spans="2:2" x14ac:dyDescent="0.3">
      <c r="B2454">
        <v>20</v>
      </c>
    </row>
    <row r="2455" spans="2:2" x14ac:dyDescent="0.3">
      <c r="B2455">
        <v>21</v>
      </c>
    </row>
    <row r="2456" spans="2:2" x14ac:dyDescent="0.3">
      <c r="B2456">
        <v>94</v>
      </c>
    </row>
    <row r="2457" spans="2:2" x14ac:dyDescent="0.3">
      <c r="B2457">
        <v>139</v>
      </c>
    </row>
    <row r="2458" spans="2:2" x14ac:dyDescent="0.3">
      <c r="B2458">
        <v>130</v>
      </c>
    </row>
    <row r="2459" spans="2:2" x14ac:dyDescent="0.3">
      <c r="B2459">
        <v>31</v>
      </c>
    </row>
    <row r="2460" spans="2:2" x14ac:dyDescent="0.3">
      <c r="B2460">
        <v>13</v>
      </c>
    </row>
    <row r="2461" spans="2:2" x14ac:dyDescent="0.3">
      <c r="B2461">
        <v>90</v>
      </c>
    </row>
    <row r="2462" spans="2:2" x14ac:dyDescent="0.3">
      <c r="B2462">
        <v>141</v>
      </c>
    </row>
    <row r="2463" spans="2:2" x14ac:dyDescent="0.3">
      <c r="B2463">
        <v>23</v>
      </c>
    </row>
    <row r="2464" spans="2:2" x14ac:dyDescent="0.3">
      <c r="B2464">
        <v>18</v>
      </c>
    </row>
    <row r="2465" spans="2:2" x14ac:dyDescent="0.3">
      <c r="B2465">
        <v>76</v>
      </c>
    </row>
    <row r="2466" spans="2:2" x14ac:dyDescent="0.3">
      <c r="B2466">
        <v>93</v>
      </c>
    </row>
    <row r="2467" spans="2:2" x14ac:dyDescent="0.3">
      <c r="B2467">
        <v>69</v>
      </c>
    </row>
    <row r="2468" spans="2:2" x14ac:dyDescent="0.3">
      <c r="B2468">
        <v>21</v>
      </c>
    </row>
    <row r="2469" spans="2:2" x14ac:dyDescent="0.3">
      <c r="B2469">
        <v>57</v>
      </c>
    </row>
    <row r="2470" spans="2:2" x14ac:dyDescent="0.3">
      <c r="B2470">
        <v>108</v>
      </c>
    </row>
    <row r="2471" spans="2:2" x14ac:dyDescent="0.3">
      <c r="B2471">
        <v>83</v>
      </c>
    </row>
    <row r="2472" spans="2:2" x14ac:dyDescent="0.3">
      <c r="B2472">
        <v>96</v>
      </c>
    </row>
    <row r="2473" spans="2:2" x14ac:dyDescent="0.3">
      <c r="B2473">
        <v>64</v>
      </c>
    </row>
    <row r="2474" spans="2:2" x14ac:dyDescent="0.3">
      <c r="B2474">
        <v>14</v>
      </c>
    </row>
    <row r="2475" spans="2:2" x14ac:dyDescent="0.3">
      <c r="B2475">
        <v>169</v>
      </c>
    </row>
    <row r="2476" spans="2:2" x14ac:dyDescent="0.3">
      <c r="B2476">
        <v>33</v>
      </c>
    </row>
    <row r="2477" spans="2:2" x14ac:dyDescent="0.3">
      <c r="B2477">
        <v>102</v>
      </c>
    </row>
    <row r="2478" spans="2:2" x14ac:dyDescent="0.3">
      <c r="B2478">
        <v>104</v>
      </c>
    </row>
    <row r="2479" spans="2:2" x14ac:dyDescent="0.3">
      <c r="B2479">
        <v>20</v>
      </c>
    </row>
    <row r="2480" spans="2:2" x14ac:dyDescent="0.3">
      <c r="B2480">
        <v>35</v>
      </c>
    </row>
    <row r="2481" spans="2:2" x14ac:dyDescent="0.3">
      <c r="B2481">
        <v>94</v>
      </c>
    </row>
    <row r="2482" spans="2:2" x14ac:dyDescent="0.3">
      <c r="B2482">
        <v>14</v>
      </c>
    </row>
    <row r="2483" spans="2:2" x14ac:dyDescent="0.3">
      <c r="B2483">
        <v>15</v>
      </c>
    </row>
    <row r="2484" spans="2:2" x14ac:dyDescent="0.3">
      <c r="B2484">
        <v>51</v>
      </c>
    </row>
    <row r="2485" spans="2:2" x14ac:dyDescent="0.3">
      <c r="B2485">
        <v>19</v>
      </c>
    </row>
    <row r="2486" spans="2:2" x14ac:dyDescent="0.3">
      <c r="B2486">
        <v>23</v>
      </c>
    </row>
    <row r="2487" spans="2:2" x14ac:dyDescent="0.3">
      <c r="B2487">
        <v>97</v>
      </c>
    </row>
    <row r="2488" spans="2:2" x14ac:dyDescent="0.3">
      <c r="B2488">
        <v>76</v>
      </c>
    </row>
    <row r="2489" spans="2:2" x14ac:dyDescent="0.3">
      <c r="B2489">
        <v>11</v>
      </c>
    </row>
    <row r="2490" spans="2:2" x14ac:dyDescent="0.3">
      <c r="B2490">
        <v>52</v>
      </c>
    </row>
    <row r="2491" spans="2:2" x14ac:dyDescent="0.3">
      <c r="B2491">
        <v>95</v>
      </c>
    </row>
    <row r="2492" spans="2:2" x14ac:dyDescent="0.3">
      <c r="B2492">
        <v>35</v>
      </c>
    </row>
    <row r="2493" spans="2:2" x14ac:dyDescent="0.3">
      <c r="B2493">
        <v>21</v>
      </c>
    </row>
    <row r="2494" spans="2:2" x14ac:dyDescent="0.3">
      <c r="B2494">
        <v>93</v>
      </c>
    </row>
    <row r="2495" spans="2:2" x14ac:dyDescent="0.3">
      <c r="B2495">
        <v>11</v>
      </c>
    </row>
    <row r="2496" spans="2:2" x14ac:dyDescent="0.3">
      <c r="B2496">
        <v>21</v>
      </c>
    </row>
    <row r="2497" spans="2:2" x14ac:dyDescent="0.3">
      <c r="B2497">
        <v>54</v>
      </c>
    </row>
    <row r="2498" spans="2:2" x14ac:dyDescent="0.3">
      <c r="B2498">
        <v>31</v>
      </c>
    </row>
    <row r="2499" spans="2:2" x14ac:dyDescent="0.3">
      <c r="B2499">
        <v>132</v>
      </c>
    </row>
    <row r="2500" spans="2:2" x14ac:dyDescent="0.3">
      <c r="B2500">
        <v>1</v>
      </c>
    </row>
    <row r="2501" spans="2:2" x14ac:dyDescent="0.3">
      <c r="B2501">
        <v>0</v>
      </c>
    </row>
    <row r="2502" spans="2:2" x14ac:dyDescent="0.3">
      <c r="B2502">
        <v>0</v>
      </c>
    </row>
    <row r="2503" spans="2:2" x14ac:dyDescent="0.3">
      <c r="B2503">
        <v>1</v>
      </c>
    </row>
    <row r="2504" spans="2:2" x14ac:dyDescent="0.3">
      <c r="B2504">
        <v>39</v>
      </c>
    </row>
    <row r="2505" spans="2:2" x14ac:dyDescent="0.3">
      <c r="B2505">
        <v>0</v>
      </c>
    </row>
    <row r="2506" spans="2:2" x14ac:dyDescent="0.3">
      <c r="B2506">
        <v>0</v>
      </c>
    </row>
    <row r="2507" spans="2:2" x14ac:dyDescent="0.3">
      <c r="B2507">
        <v>3</v>
      </c>
    </row>
    <row r="2508" spans="2:2" x14ac:dyDescent="0.3">
      <c r="B2508">
        <v>1</v>
      </c>
    </row>
    <row r="2509" spans="2:2" x14ac:dyDescent="0.3">
      <c r="B2509">
        <v>13</v>
      </c>
    </row>
    <row r="2510" spans="2:2" x14ac:dyDescent="0.3">
      <c r="B2510">
        <v>0</v>
      </c>
    </row>
    <row r="2511" spans="2:2" x14ac:dyDescent="0.3">
      <c r="B2511">
        <v>6</v>
      </c>
    </row>
    <row r="2512" spans="2:2" x14ac:dyDescent="0.3">
      <c r="B2512">
        <v>0</v>
      </c>
    </row>
    <row r="2513" spans="2:2" x14ac:dyDescent="0.3">
      <c r="B2513">
        <v>14</v>
      </c>
    </row>
    <row r="2514" spans="2:2" x14ac:dyDescent="0.3">
      <c r="B2514">
        <v>5</v>
      </c>
    </row>
    <row r="2515" spans="2:2" x14ac:dyDescent="0.3">
      <c r="B2515">
        <v>6</v>
      </c>
    </row>
    <row r="2516" spans="2:2" x14ac:dyDescent="0.3">
      <c r="B2516">
        <v>15</v>
      </c>
    </row>
    <row r="2517" spans="2:2" x14ac:dyDescent="0.3">
      <c r="B2517">
        <v>0</v>
      </c>
    </row>
    <row r="2518" spans="2:2" x14ac:dyDescent="0.3">
      <c r="B2518">
        <v>1</v>
      </c>
    </row>
    <row r="2519" spans="2:2" x14ac:dyDescent="0.3">
      <c r="B2519">
        <v>9</v>
      </c>
    </row>
    <row r="2520" spans="2:2" x14ac:dyDescent="0.3">
      <c r="B2520">
        <v>3</v>
      </c>
    </row>
    <row r="2521" spans="2:2" x14ac:dyDescent="0.3">
      <c r="B2521">
        <v>3</v>
      </c>
    </row>
    <row r="2522" spans="2:2" x14ac:dyDescent="0.3">
      <c r="B2522">
        <v>1</v>
      </c>
    </row>
    <row r="2523" spans="2:2" x14ac:dyDescent="0.3">
      <c r="B2523">
        <v>3</v>
      </c>
    </row>
    <row r="2524" spans="2:2" x14ac:dyDescent="0.3">
      <c r="B2524">
        <v>0</v>
      </c>
    </row>
    <row r="2525" spans="2:2" x14ac:dyDescent="0.3">
      <c r="B2525">
        <v>2</v>
      </c>
    </row>
    <row r="2526" spans="2:2" x14ac:dyDescent="0.3">
      <c r="B2526">
        <v>10</v>
      </c>
    </row>
    <row r="2527" spans="2:2" x14ac:dyDescent="0.3">
      <c r="B2527">
        <v>60</v>
      </c>
    </row>
    <row r="2528" spans="2:2" x14ac:dyDescent="0.3">
      <c r="B2528">
        <v>5</v>
      </c>
    </row>
    <row r="2529" spans="2:2" x14ac:dyDescent="0.3">
      <c r="B2529">
        <v>9</v>
      </c>
    </row>
    <row r="2530" spans="2:2" x14ac:dyDescent="0.3">
      <c r="B2530">
        <v>13</v>
      </c>
    </row>
    <row r="2531" spans="2:2" x14ac:dyDescent="0.3">
      <c r="B2531">
        <v>0</v>
      </c>
    </row>
    <row r="2532" spans="2:2" x14ac:dyDescent="0.3">
      <c r="B2532">
        <v>8</v>
      </c>
    </row>
    <row r="2533" spans="2:2" x14ac:dyDescent="0.3">
      <c r="B2533">
        <v>3</v>
      </c>
    </row>
    <row r="2534" spans="2:2" x14ac:dyDescent="0.3">
      <c r="B2534">
        <v>3</v>
      </c>
    </row>
    <row r="2535" spans="2:2" x14ac:dyDescent="0.3">
      <c r="B2535">
        <v>0</v>
      </c>
    </row>
    <row r="2536" spans="2:2" x14ac:dyDescent="0.3">
      <c r="B2536">
        <v>6</v>
      </c>
    </row>
    <row r="2537" spans="2:2" x14ac:dyDescent="0.3">
      <c r="B2537">
        <v>4</v>
      </c>
    </row>
    <row r="2538" spans="2:2" x14ac:dyDescent="0.3">
      <c r="B2538">
        <v>1</v>
      </c>
    </row>
    <row r="2539" spans="2:2" x14ac:dyDescent="0.3">
      <c r="B2539">
        <v>29</v>
      </c>
    </row>
    <row r="2540" spans="2:2" x14ac:dyDescent="0.3">
      <c r="B2540">
        <v>0</v>
      </c>
    </row>
    <row r="2541" spans="2:2" x14ac:dyDescent="0.3">
      <c r="B2541">
        <v>4</v>
      </c>
    </row>
    <row r="2542" spans="2:2" x14ac:dyDescent="0.3">
      <c r="B2542">
        <v>5</v>
      </c>
    </row>
    <row r="2543" spans="2:2" x14ac:dyDescent="0.3">
      <c r="B2543">
        <v>4</v>
      </c>
    </row>
    <row r="2544" spans="2:2" x14ac:dyDescent="0.3">
      <c r="B2544">
        <v>5</v>
      </c>
    </row>
    <row r="2545" spans="2:2" x14ac:dyDescent="0.3">
      <c r="B2545">
        <v>1</v>
      </c>
    </row>
    <row r="2546" spans="2:2" x14ac:dyDescent="0.3">
      <c r="B2546">
        <v>1</v>
      </c>
    </row>
    <row r="2547" spans="2:2" x14ac:dyDescent="0.3">
      <c r="B2547">
        <v>0</v>
      </c>
    </row>
    <row r="2548" spans="2:2" x14ac:dyDescent="0.3">
      <c r="B2548">
        <v>14</v>
      </c>
    </row>
    <row r="2549" spans="2:2" x14ac:dyDescent="0.3">
      <c r="B2549">
        <v>3</v>
      </c>
    </row>
    <row r="2550" spans="2:2" x14ac:dyDescent="0.3">
      <c r="B2550">
        <v>10</v>
      </c>
    </row>
    <row r="2551" spans="2:2" x14ac:dyDescent="0.3">
      <c r="B2551">
        <v>17</v>
      </c>
    </row>
    <row r="2552" spans="2:2" x14ac:dyDescent="0.3">
      <c r="B2552">
        <v>2</v>
      </c>
    </row>
    <row r="2553" spans="2:2" x14ac:dyDescent="0.3">
      <c r="B2553">
        <v>0</v>
      </c>
    </row>
    <row r="2554" spans="2:2" x14ac:dyDescent="0.3">
      <c r="B2554">
        <v>4</v>
      </c>
    </row>
    <row r="2555" spans="2:2" x14ac:dyDescent="0.3">
      <c r="B2555">
        <v>12</v>
      </c>
    </row>
    <row r="2556" spans="2:2" x14ac:dyDescent="0.3">
      <c r="B2556">
        <v>3</v>
      </c>
    </row>
    <row r="2557" spans="2:2" x14ac:dyDescent="0.3">
      <c r="B2557">
        <v>12</v>
      </c>
    </row>
    <row r="2558" spans="2:2" x14ac:dyDescent="0.3">
      <c r="B2558">
        <v>0</v>
      </c>
    </row>
    <row r="2559" spans="2:2" x14ac:dyDescent="0.3">
      <c r="B2559">
        <v>7</v>
      </c>
    </row>
    <row r="2560" spans="2:2" x14ac:dyDescent="0.3">
      <c r="B2560">
        <v>2</v>
      </c>
    </row>
    <row r="2561" spans="2:2" x14ac:dyDescent="0.3">
      <c r="B2561">
        <v>1</v>
      </c>
    </row>
    <row r="2562" spans="2:2" x14ac:dyDescent="0.3">
      <c r="B2562">
        <v>4</v>
      </c>
    </row>
    <row r="2563" spans="2:2" x14ac:dyDescent="0.3">
      <c r="B2563">
        <v>4</v>
      </c>
    </row>
    <row r="2564" spans="2:2" x14ac:dyDescent="0.3">
      <c r="B2564">
        <v>17</v>
      </c>
    </row>
    <row r="2565" spans="2:2" x14ac:dyDescent="0.3">
      <c r="B2565">
        <v>7</v>
      </c>
    </row>
    <row r="2566" spans="2:2" x14ac:dyDescent="0.3">
      <c r="B2566">
        <v>2</v>
      </c>
    </row>
    <row r="2567" spans="2:2" x14ac:dyDescent="0.3">
      <c r="B2567">
        <v>5</v>
      </c>
    </row>
    <row r="2568" spans="2:2" x14ac:dyDescent="0.3">
      <c r="B2568">
        <v>1</v>
      </c>
    </row>
    <row r="2569" spans="2:2" x14ac:dyDescent="0.3">
      <c r="B2569">
        <v>1</v>
      </c>
    </row>
    <row r="2570" spans="2:2" x14ac:dyDescent="0.3">
      <c r="B2570">
        <v>14</v>
      </c>
    </row>
    <row r="2571" spans="2:2" x14ac:dyDescent="0.3">
      <c r="B2571">
        <v>26</v>
      </c>
    </row>
    <row r="2572" spans="2:2" x14ac:dyDescent="0.3">
      <c r="B2572">
        <v>2</v>
      </c>
    </row>
    <row r="2573" spans="2:2" x14ac:dyDescent="0.3">
      <c r="B2573">
        <v>1</v>
      </c>
    </row>
    <row r="2574" spans="2:2" x14ac:dyDescent="0.3">
      <c r="B2574">
        <v>3</v>
      </c>
    </row>
    <row r="2575" spans="2:2" x14ac:dyDescent="0.3">
      <c r="B2575">
        <v>7</v>
      </c>
    </row>
    <row r="2576" spans="2:2" x14ac:dyDescent="0.3">
      <c r="B2576">
        <v>9</v>
      </c>
    </row>
    <row r="2577" spans="2:2" x14ac:dyDescent="0.3">
      <c r="B2577">
        <v>20</v>
      </c>
    </row>
    <row r="2578" spans="2:2" x14ac:dyDescent="0.3">
      <c r="B2578">
        <v>6</v>
      </c>
    </row>
    <row r="2579" spans="2:2" x14ac:dyDescent="0.3">
      <c r="B2579">
        <v>13</v>
      </c>
    </row>
    <row r="2580" spans="2:2" x14ac:dyDescent="0.3">
      <c r="B2580">
        <v>3</v>
      </c>
    </row>
    <row r="2581" spans="2:2" x14ac:dyDescent="0.3">
      <c r="B2581">
        <v>6</v>
      </c>
    </row>
    <row r="2582" spans="2:2" x14ac:dyDescent="0.3">
      <c r="B2582">
        <v>10</v>
      </c>
    </row>
    <row r="2583" spans="2:2" x14ac:dyDescent="0.3">
      <c r="B2583">
        <v>147</v>
      </c>
    </row>
    <row r="2584" spans="2:2" x14ac:dyDescent="0.3">
      <c r="B2584">
        <v>199</v>
      </c>
    </row>
    <row r="2585" spans="2:2" x14ac:dyDescent="0.3">
      <c r="B2585">
        <v>50</v>
      </c>
    </row>
    <row r="2586" spans="2:2" x14ac:dyDescent="0.3">
      <c r="B2586">
        <v>21</v>
      </c>
    </row>
    <row r="2587" spans="2:2" x14ac:dyDescent="0.3">
      <c r="B2587">
        <v>24</v>
      </c>
    </row>
    <row r="2588" spans="2:2" x14ac:dyDescent="0.3">
      <c r="B2588">
        <v>32</v>
      </c>
    </row>
    <row r="2589" spans="2:2" x14ac:dyDescent="0.3">
      <c r="B2589">
        <v>62</v>
      </c>
    </row>
    <row r="2590" spans="2:2" x14ac:dyDescent="0.3">
      <c r="B2590">
        <v>9</v>
      </c>
    </row>
    <row r="2591" spans="2:2" x14ac:dyDescent="0.3">
      <c r="B2591">
        <v>38</v>
      </c>
    </row>
    <row r="2592" spans="2:2" x14ac:dyDescent="0.3">
      <c r="B2592">
        <v>54</v>
      </c>
    </row>
    <row r="2593" spans="2:2" x14ac:dyDescent="0.3">
      <c r="B2593">
        <v>37</v>
      </c>
    </row>
    <row r="2594" spans="2:2" x14ac:dyDescent="0.3">
      <c r="B2594">
        <v>39</v>
      </c>
    </row>
    <row r="2595" spans="2:2" x14ac:dyDescent="0.3">
      <c r="B2595">
        <v>34</v>
      </c>
    </row>
    <row r="2596" spans="2:2" x14ac:dyDescent="0.3">
      <c r="B2596">
        <v>55</v>
      </c>
    </row>
    <row r="2597" spans="2:2" x14ac:dyDescent="0.3">
      <c r="B2597">
        <v>32</v>
      </c>
    </row>
    <row r="2598" spans="2:2" x14ac:dyDescent="0.3">
      <c r="B2598">
        <v>25</v>
      </c>
    </row>
    <row r="2599" spans="2:2" x14ac:dyDescent="0.3">
      <c r="B2599">
        <v>33</v>
      </c>
    </row>
    <row r="2600" spans="2:2" x14ac:dyDescent="0.3">
      <c r="B2600">
        <v>1</v>
      </c>
    </row>
    <row r="2601" spans="2:2" x14ac:dyDescent="0.3">
      <c r="B2601">
        <v>202</v>
      </c>
    </row>
    <row r="2602" spans="2:2" x14ac:dyDescent="0.3">
      <c r="B2602">
        <v>0</v>
      </c>
    </row>
    <row r="2603" spans="2:2" x14ac:dyDescent="0.3">
      <c r="B2603">
        <v>1</v>
      </c>
    </row>
    <row r="2604" spans="2:2" x14ac:dyDescent="0.3">
      <c r="B2604">
        <v>0</v>
      </c>
    </row>
    <row r="2605" spans="2:2" x14ac:dyDescent="0.3">
      <c r="B2605">
        <v>2</v>
      </c>
    </row>
    <row r="2606" spans="2:2" x14ac:dyDescent="0.3">
      <c r="B2606">
        <v>13</v>
      </c>
    </row>
    <row r="2607" spans="2:2" x14ac:dyDescent="0.3">
      <c r="B2607">
        <v>9</v>
      </c>
    </row>
    <row r="2608" spans="2:2" x14ac:dyDescent="0.3">
      <c r="B2608">
        <v>2</v>
      </c>
    </row>
    <row r="2609" spans="2:2" x14ac:dyDescent="0.3">
      <c r="B2609">
        <v>0</v>
      </c>
    </row>
    <row r="2610" spans="2:2" x14ac:dyDescent="0.3">
      <c r="B2610">
        <v>108</v>
      </c>
    </row>
    <row r="2611" spans="2:2" x14ac:dyDescent="0.3">
      <c r="B2611">
        <v>20</v>
      </c>
    </row>
    <row r="2612" spans="2:2" x14ac:dyDescent="0.3">
      <c r="B2612">
        <v>98</v>
      </c>
    </row>
    <row r="2613" spans="2:2" x14ac:dyDescent="0.3">
      <c r="B2613">
        <v>196</v>
      </c>
    </row>
    <row r="2614" spans="2:2" x14ac:dyDescent="0.3">
      <c r="B2614">
        <v>39</v>
      </c>
    </row>
    <row r="2615" spans="2:2" x14ac:dyDescent="0.3">
      <c r="B2615">
        <v>128</v>
      </c>
    </row>
    <row r="2616" spans="2:2" x14ac:dyDescent="0.3">
      <c r="B2616">
        <v>71</v>
      </c>
    </row>
    <row r="2617" spans="2:2" x14ac:dyDescent="0.3">
      <c r="B2617">
        <v>47</v>
      </c>
    </row>
    <row r="2618" spans="2:2" x14ac:dyDescent="0.3">
      <c r="B2618">
        <v>17</v>
      </c>
    </row>
    <row r="2619" spans="2:2" x14ac:dyDescent="0.3">
      <c r="B2619">
        <v>91</v>
      </c>
    </row>
    <row r="2620" spans="2:2" x14ac:dyDescent="0.3">
      <c r="B2620">
        <v>43</v>
      </c>
    </row>
    <row r="2621" spans="2:2" x14ac:dyDescent="0.3">
      <c r="B2621">
        <v>17</v>
      </c>
    </row>
    <row r="2622" spans="2:2" x14ac:dyDescent="0.3">
      <c r="B2622">
        <v>33</v>
      </c>
    </row>
    <row r="2623" spans="2:2" x14ac:dyDescent="0.3">
      <c r="B2623">
        <v>87</v>
      </c>
    </row>
    <row r="2624" spans="2:2" x14ac:dyDescent="0.3">
      <c r="B2624">
        <v>113</v>
      </c>
    </row>
    <row r="2625" spans="2:2" x14ac:dyDescent="0.3">
      <c r="B2625">
        <v>14</v>
      </c>
    </row>
    <row r="2626" spans="2:2" x14ac:dyDescent="0.3">
      <c r="B2626">
        <v>30</v>
      </c>
    </row>
    <row r="2627" spans="2:2" x14ac:dyDescent="0.3">
      <c r="B2627">
        <v>16</v>
      </c>
    </row>
    <row r="2628" spans="2:2" x14ac:dyDescent="0.3">
      <c r="B2628">
        <v>46</v>
      </c>
    </row>
    <row r="2629" spans="2:2" x14ac:dyDescent="0.3">
      <c r="B2629">
        <v>24</v>
      </c>
    </row>
    <row r="2630" spans="2:2" x14ac:dyDescent="0.3">
      <c r="B2630">
        <v>97</v>
      </c>
    </row>
    <row r="2631" spans="2:2" x14ac:dyDescent="0.3">
      <c r="B2631">
        <v>59</v>
      </c>
    </row>
    <row r="2632" spans="2:2" x14ac:dyDescent="0.3">
      <c r="B2632">
        <v>1095</v>
      </c>
    </row>
    <row r="2633" spans="2:2" x14ac:dyDescent="0.3">
      <c r="B2633">
        <v>218</v>
      </c>
    </row>
    <row r="2634" spans="2:2" x14ac:dyDescent="0.3">
      <c r="B2634">
        <v>111</v>
      </c>
    </row>
    <row r="2635" spans="2:2" x14ac:dyDescent="0.3">
      <c r="B2635">
        <v>56</v>
      </c>
    </row>
    <row r="2636" spans="2:2" x14ac:dyDescent="0.3">
      <c r="B2636">
        <v>265</v>
      </c>
    </row>
    <row r="2637" spans="2:2" x14ac:dyDescent="0.3">
      <c r="B2637">
        <v>28</v>
      </c>
    </row>
    <row r="2638" spans="2:2" x14ac:dyDescent="0.3">
      <c r="B2638">
        <v>364</v>
      </c>
    </row>
    <row r="2639" spans="2:2" x14ac:dyDescent="0.3">
      <c r="B2639">
        <v>27</v>
      </c>
    </row>
    <row r="2640" spans="2:2" x14ac:dyDescent="0.3">
      <c r="B2640">
        <v>93</v>
      </c>
    </row>
    <row r="2641" spans="2:2" x14ac:dyDescent="0.3">
      <c r="B2641">
        <v>64</v>
      </c>
    </row>
    <row r="2642" spans="2:2" x14ac:dyDescent="0.3">
      <c r="B2642">
        <v>22</v>
      </c>
    </row>
    <row r="2643" spans="2:2" x14ac:dyDescent="0.3">
      <c r="B2643">
        <v>59</v>
      </c>
    </row>
    <row r="2644" spans="2:2" x14ac:dyDescent="0.3">
      <c r="B2644">
        <v>249</v>
      </c>
    </row>
    <row r="2645" spans="2:2" x14ac:dyDescent="0.3">
      <c r="B2645">
        <v>392</v>
      </c>
    </row>
    <row r="2646" spans="2:2" x14ac:dyDescent="0.3">
      <c r="B2646">
        <v>115</v>
      </c>
    </row>
    <row r="2647" spans="2:2" x14ac:dyDescent="0.3">
      <c r="B2647">
        <v>433</v>
      </c>
    </row>
    <row r="2648" spans="2:2" x14ac:dyDescent="0.3">
      <c r="B2648">
        <v>20</v>
      </c>
    </row>
    <row r="2649" spans="2:2" x14ac:dyDescent="0.3">
      <c r="B2649">
        <v>8</v>
      </c>
    </row>
    <row r="2650" spans="2:2" x14ac:dyDescent="0.3">
      <c r="B2650">
        <v>175</v>
      </c>
    </row>
    <row r="2651" spans="2:2" x14ac:dyDescent="0.3">
      <c r="B2651">
        <v>104</v>
      </c>
    </row>
    <row r="2652" spans="2:2" x14ac:dyDescent="0.3">
      <c r="B2652">
        <v>17</v>
      </c>
    </row>
    <row r="2653" spans="2:2" x14ac:dyDescent="0.3">
      <c r="B2653">
        <v>277</v>
      </c>
    </row>
    <row r="2654" spans="2:2" x14ac:dyDescent="0.3">
      <c r="B2654">
        <v>118</v>
      </c>
    </row>
    <row r="2655" spans="2:2" x14ac:dyDescent="0.3">
      <c r="B2655">
        <v>97</v>
      </c>
    </row>
    <row r="2656" spans="2:2" x14ac:dyDescent="0.3">
      <c r="B2656">
        <v>20</v>
      </c>
    </row>
    <row r="2657" spans="2:2" x14ac:dyDescent="0.3">
      <c r="B2657">
        <v>26</v>
      </c>
    </row>
    <row r="2658" spans="2:2" x14ac:dyDescent="0.3">
      <c r="B2658">
        <v>128</v>
      </c>
    </row>
    <row r="2659" spans="2:2" x14ac:dyDescent="0.3">
      <c r="B2659">
        <v>15</v>
      </c>
    </row>
    <row r="2660" spans="2:2" x14ac:dyDescent="0.3">
      <c r="B2660">
        <v>25</v>
      </c>
    </row>
    <row r="2661" spans="2:2" x14ac:dyDescent="0.3">
      <c r="B2661">
        <v>55</v>
      </c>
    </row>
    <row r="2662" spans="2:2" x14ac:dyDescent="0.3">
      <c r="B2662">
        <v>107</v>
      </c>
    </row>
    <row r="2663" spans="2:2" x14ac:dyDescent="0.3">
      <c r="B2663">
        <v>557</v>
      </c>
    </row>
    <row r="2664" spans="2:2" x14ac:dyDescent="0.3">
      <c r="B2664">
        <v>40</v>
      </c>
    </row>
    <row r="2665" spans="2:2" x14ac:dyDescent="0.3">
      <c r="B2665">
        <v>36</v>
      </c>
    </row>
    <row r="2666" spans="2:2" x14ac:dyDescent="0.3">
      <c r="B2666">
        <v>159</v>
      </c>
    </row>
    <row r="2667" spans="2:2" x14ac:dyDescent="0.3">
      <c r="B2667">
        <v>41</v>
      </c>
    </row>
    <row r="2668" spans="2:2" x14ac:dyDescent="0.3">
      <c r="B2668">
        <v>226</v>
      </c>
    </row>
    <row r="2669" spans="2:2" x14ac:dyDescent="0.3">
      <c r="B2669">
        <v>30</v>
      </c>
    </row>
    <row r="2670" spans="2:2" x14ac:dyDescent="0.3">
      <c r="B2670">
        <v>103</v>
      </c>
    </row>
    <row r="2671" spans="2:2" x14ac:dyDescent="0.3">
      <c r="B2671">
        <v>62</v>
      </c>
    </row>
    <row r="2672" spans="2:2" x14ac:dyDescent="0.3">
      <c r="B2672">
        <v>6</v>
      </c>
    </row>
    <row r="2673" spans="2:2" x14ac:dyDescent="0.3">
      <c r="B2673">
        <v>182</v>
      </c>
    </row>
    <row r="2674" spans="2:2" x14ac:dyDescent="0.3">
      <c r="B2674">
        <v>145</v>
      </c>
    </row>
    <row r="2675" spans="2:2" x14ac:dyDescent="0.3">
      <c r="B2675">
        <v>25</v>
      </c>
    </row>
    <row r="2676" spans="2:2" x14ac:dyDescent="0.3">
      <c r="B2676">
        <v>320</v>
      </c>
    </row>
    <row r="2677" spans="2:2" x14ac:dyDescent="0.3">
      <c r="B2677">
        <v>99</v>
      </c>
    </row>
    <row r="2678" spans="2:2" x14ac:dyDescent="0.3">
      <c r="B2678">
        <v>348</v>
      </c>
    </row>
    <row r="2679" spans="2:2" x14ac:dyDescent="0.3">
      <c r="B2679">
        <v>41</v>
      </c>
    </row>
    <row r="2680" spans="2:2" x14ac:dyDescent="0.3">
      <c r="B2680">
        <v>29</v>
      </c>
    </row>
    <row r="2681" spans="2:2" x14ac:dyDescent="0.3">
      <c r="B2681">
        <v>25</v>
      </c>
    </row>
    <row r="2682" spans="2:2" x14ac:dyDescent="0.3">
      <c r="B2682">
        <v>23</v>
      </c>
    </row>
    <row r="2683" spans="2:2" x14ac:dyDescent="0.3">
      <c r="B2683">
        <v>1260</v>
      </c>
    </row>
    <row r="2684" spans="2:2" x14ac:dyDescent="0.3">
      <c r="B2684">
        <v>307</v>
      </c>
    </row>
    <row r="2685" spans="2:2" x14ac:dyDescent="0.3">
      <c r="B2685">
        <v>329</v>
      </c>
    </row>
    <row r="2686" spans="2:2" x14ac:dyDescent="0.3">
      <c r="B2686">
        <v>32</v>
      </c>
    </row>
    <row r="2687" spans="2:2" x14ac:dyDescent="0.3">
      <c r="B2687">
        <v>27</v>
      </c>
    </row>
    <row r="2688" spans="2:2" x14ac:dyDescent="0.3">
      <c r="B2688">
        <v>236</v>
      </c>
    </row>
    <row r="2689" spans="2:2" x14ac:dyDescent="0.3">
      <c r="B2689">
        <v>42</v>
      </c>
    </row>
    <row r="2690" spans="2:2" x14ac:dyDescent="0.3">
      <c r="B2690">
        <v>95</v>
      </c>
    </row>
    <row r="2691" spans="2:2" x14ac:dyDescent="0.3">
      <c r="B2691">
        <v>37</v>
      </c>
    </row>
    <row r="2692" spans="2:2" x14ac:dyDescent="0.3">
      <c r="B2692">
        <v>128</v>
      </c>
    </row>
    <row r="2693" spans="2:2" x14ac:dyDescent="0.3">
      <c r="B2693">
        <v>156</v>
      </c>
    </row>
    <row r="2694" spans="2:2" x14ac:dyDescent="0.3">
      <c r="B2694">
        <v>64</v>
      </c>
    </row>
    <row r="2695" spans="2:2" x14ac:dyDescent="0.3">
      <c r="B2695">
        <v>58</v>
      </c>
    </row>
    <row r="2696" spans="2:2" x14ac:dyDescent="0.3">
      <c r="B2696">
        <v>20</v>
      </c>
    </row>
    <row r="2697" spans="2:2" x14ac:dyDescent="0.3">
      <c r="B2697">
        <v>47</v>
      </c>
    </row>
    <row r="2698" spans="2:2" x14ac:dyDescent="0.3">
      <c r="B2698">
        <v>54</v>
      </c>
    </row>
    <row r="2699" spans="2:2" x14ac:dyDescent="0.3">
      <c r="B2699">
        <v>9</v>
      </c>
    </row>
    <row r="2700" spans="2:2" x14ac:dyDescent="0.3">
      <c r="B2700">
        <v>35</v>
      </c>
    </row>
    <row r="2701" spans="2:2" x14ac:dyDescent="0.3">
      <c r="B2701">
        <v>2</v>
      </c>
    </row>
    <row r="2702" spans="2:2" x14ac:dyDescent="0.3">
      <c r="B2702">
        <v>3</v>
      </c>
    </row>
    <row r="2703" spans="2:2" x14ac:dyDescent="0.3">
      <c r="B2703">
        <v>0</v>
      </c>
    </row>
    <row r="2704" spans="2:2" x14ac:dyDescent="0.3">
      <c r="B2704">
        <v>1</v>
      </c>
    </row>
    <row r="2705" spans="2:2" x14ac:dyDescent="0.3">
      <c r="B2705">
        <v>0</v>
      </c>
    </row>
    <row r="2706" spans="2:2" x14ac:dyDescent="0.3">
      <c r="B2706">
        <v>0</v>
      </c>
    </row>
    <row r="2707" spans="2:2" x14ac:dyDescent="0.3">
      <c r="B2707">
        <v>3</v>
      </c>
    </row>
    <row r="2708" spans="2:2" x14ac:dyDescent="0.3">
      <c r="B2708">
        <v>11</v>
      </c>
    </row>
    <row r="2709" spans="2:2" x14ac:dyDescent="0.3">
      <c r="B2709">
        <v>6</v>
      </c>
    </row>
    <row r="2710" spans="2:2" x14ac:dyDescent="0.3">
      <c r="B2710">
        <v>0</v>
      </c>
    </row>
    <row r="2711" spans="2:2" x14ac:dyDescent="0.3">
      <c r="B2711">
        <v>67</v>
      </c>
    </row>
    <row r="2712" spans="2:2" x14ac:dyDescent="0.3">
      <c r="B2712">
        <v>23</v>
      </c>
    </row>
    <row r="2713" spans="2:2" x14ac:dyDescent="0.3">
      <c r="B2713">
        <v>72</v>
      </c>
    </row>
    <row r="2714" spans="2:2" x14ac:dyDescent="0.3">
      <c r="B2714">
        <v>2</v>
      </c>
    </row>
    <row r="2715" spans="2:2" x14ac:dyDescent="0.3">
      <c r="B2715">
        <v>15</v>
      </c>
    </row>
    <row r="2716" spans="2:2" x14ac:dyDescent="0.3">
      <c r="B2716">
        <v>1</v>
      </c>
    </row>
    <row r="2717" spans="2:2" x14ac:dyDescent="0.3">
      <c r="B2717">
        <v>2</v>
      </c>
    </row>
    <row r="2718" spans="2:2" x14ac:dyDescent="0.3">
      <c r="B2718">
        <v>7</v>
      </c>
    </row>
    <row r="2719" spans="2:2" x14ac:dyDescent="0.3">
      <c r="B2719">
        <v>16</v>
      </c>
    </row>
    <row r="2720" spans="2:2" x14ac:dyDescent="0.3">
      <c r="B2720">
        <v>117</v>
      </c>
    </row>
    <row r="2721" spans="2:2" x14ac:dyDescent="0.3">
      <c r="B2721">
        <v>2</v>
      </c>
    </row>
    <row r="2722" spans="2:2" x14ac:dyDescent="0.3">
      <c r="B2722">
        <v>7</v>
      </c>
    </row>
    <row r="2723" spans="2:2" x14ac:dyDescent="0.3">
      <c r="B2723">
        <v>3</v>
      </c>
    </row>
    <row r="2724" spans="2:2" x14ac:dyDescent="0.3">
      <c r="B2724">
        <v>20</v>
      </c>
    </row>
    <row r="2725" spans="2:2" x14ac:dyDescent="0.3">
      <c r="B2725">
        <v>50</v>
      </c>
    </row>
    <row r="2726" spans="2:2" x14ac:dyDescent="0.3">
      <c r="B2726">
        <v>2</v>
      </c>
    </row>
    <row r="2727" spans="2:2" x14ac:dyDescent="0.3">
      <c r="B2727">
        <v>3</v>
      </c>
    </row>
    <row r="2728" spans="2:2" x14ac:dyDescent="0.3">
      <c r="B2728">
        <v>27</v>
      </c>
    </row>
    <row r="2729" spans="2:2" x14ac:dyDescent="0.3">
      <c r="B2729">
        <v>7</v>
      </c>
    </row>
    <row r="2730" spans="2:2" x14ac:dyDescent="0.3">
      <c r="B2730">
        <v>5</v>
      </c>
    </row>
    <row r="2731" spans="2:2" x14ac:dyDescent="0.3">
      <c r="B2731">
        <v>0</v>
      </c>
    </row>
    <row r="2732" spans="2:2" x14ac:dyDescent="0.3">
      <c r="B2732">
        <v>3</v>
      </c>
    </row>
    <row r="2733" spans="2:2" x14ac:dyDescent="0.3">
      <c r="B2733">
        <v>6</v>
      </c>
    </row>
    <row r="2734" spans="2:2" x14ac:dyDescent="0.3">
      <c r="B2734">
        <v>9</v>
      </c>
    </row>
    <row r="2735" spans="2:2" x14ac:dyDescent="0.3">
      <c r="B2735">
        <v>3</v>
      </c>
    </row>
    <row r="2736" spans="2:2" x14ac:dyDescent="0.3">
      <c r="B2736">
        <v>2</v>
      </c>
    </row>
    <row r="2737" spans="2:2" x14ac:dyDescent="0.3">
      <c r="B2737">
        <v>3</v>
      </c>
    </row>
    <row r="2738" spans="2:2" x14ac:dyDescent="0.3">
      <c r="B2738">
        <v>45</v>
      </c>
    </row>
    <row r="2739" spans="2:2" x14ac:dyDescent="0.3">
      <c r="B2739">
        <v>9</v>
      </c>
    </row>
    <row r="2740" spans="2:2" x14ac:dyDescent="0.3">
      <c r="B2740">
        <v>9</v>
      </c>
    </row>
    <row r="2741" spans="2:2" x14ac:dyDescent="0.3">
      <c r="B2741">
        <v>21</v>
      </c>
    </row>
    <row r="2742" spans="2:2" x14ac:dyDescent="0.3">
      <c r="B2742">
        <v>17</v>
      </c>
    </row>
    <row r="2743" spans="2:2" x14ac:dyDescent="0.3">
      <c r="B2743">
        <v>1</v>
      </c>
    </row>
    <row r="2744" spans="2:2" x14ac:dyDescent="0.3">
      <c r="B2744">
        <v>1</v>
      </c>
    </row>
    <row r="2745" spans="2:2" x14ac:dyDescent="0.3">
      <c r="B2745">
        <v>14</v>
      </c>
    </row>
    <row r="2746" spans="2:2" x14ac:dyDescent="0.3">
      <c r="B2746">
        <v>42</v>
      </c>
    </row>
    <row r="2747" spans="2:2" x14ac:dyDescent="0.3">
      <c r="B2747">
        <v>27</v>
      </c>
    </row>
    <row r="2748" spans="2:2" x14ac:dyDescent="0.3">
      <c r="B2748">
        <v>5</v>
      </c>
    </row>
    <row r="2749" spans="2:2" x14ac:dyDescent="0.3">
      <c r="B2749">
        <v>13</v>
      </c>
    </row>
    <row r="2750" spans="2:2" x14ac:dyDescent="0.3">
      <c r="B2750">
        <v>12</v>
      </c>
    </row>
    <row r="2751" spans="2:2" x14ac:dyDescent="0.3">
      <c r="B2751">
        <v>90</v>
      </c>
    </row>
    <row r="2752" spans="2:2" x14ac:dyDescent="0.3">
      <c r="B2752">
        <v>2</v>
      </c>
    </row>
    <row r="2753" spans="2:2" x14ac:dyDescent="0.3">
      <c r="B2753">
        <v>5</v>
      </c>
    </row>
    <row r="2754" spans="2:2" x14ac:dyDescent="0.3">
      <c r="B2754">
        <v>31</v>
      </c>
    </row>
    <row r="2755" spans="2:2" x14ac:dyDescent="0.3">
      <c r="B2755">
        <v>4</v>
      </c>
    </row>
    <row r="2756" spans="2:2" x14ac:dyDescent="0.3">
      <c r="B2756">
        <v>29</v>
      </c>
    </row>
    <row r="2757" spans="2:2" x14ac:dyDescent="0.3">
      <c r="B2757">
        <v>2</v>
      </c>
    </row>
    <row r="2758" spans="2:2" x14ac:dyDescent="0.3">
      <c r="B2758">
        <v>114</v>
      </c>
    </row>
    <row r="2759" spans="2:2" x14ac:dyDescent="0.3">
      <c r="B2759">
        <v>1</v>
      </c>
    </row>
    <row r="2760" spans="2:2" x14ac:dyDescent="0.3">
      <c r="B2760">
        <v>76</v>
      </c>
    </row>
    <row r="2761" spans="2:2" x14ac:dyDescent="0.3">
      <c r="B2761">
        <v>9</v>
      </c>
    </row>
    <row r="2762" spans="2:2" x14ac:dyDescent="0.3">
      <c r="B2762">
        <v>37</v>
      </c>
    </row>
    <row r="2763" spans="2:2" x14ac:dyDescent="0.3">
      <c r="B2763">
        <v>0</v>
      </c>
    </row>
    <row r="2764" spans="2:2" x14ac:dyDescent="0.3">
      <c r="B2764">
        <v>1</v>
      </c>
    </row>
    <row r="2765" spans="2:2" x14ac:dyDescent="0.3">
      <c r="B2765">
        <v>10</v>
      </c>
    </row>
    <row r="2766" spans="2:2" x14ac:dyDescent="0.3">
      <c r="B2766">
        <v>1</v>
      </c>
    </row>
    <row r="2767" spans="2:2" x14ac:dyDescent="0.3">
      <c r="B2767">
        <v>2</v>
      </c>
    </row>
    <row r="2768" spans="2:2" x14ac:dyDescent="0.3">
      <c r="B2768">
        <v>1</v>
      </c>
    </row>
    <row r="2769" spans="2:2" x14ac:dyDescent="0.3">
      <c r="B2769">
        <v>10</v>
      </c>
    </row>
    <row r="2770" spans="2:2" x14ac:dyDescent="0.3">
      <c r="B2770">
        <v>213</v>
      </c>
    </row>
    <row r="2771" spans="2:2" x14ac:dyDescent="0.3">
      <c r="B2771">
        <v>57</v>
      </c>
    </row>
    <row r="2772" spans="2:2" x14ac:dyDescent="0.3">
      <c r="B2772">
        <v>25</v>
      </c>
    </row>
    <row r="2773" spans="2:2" x14ac:dyDescent="0.3">
      <c r="B2773">
        <v>104</v>
      </c>
    </row>
    <row r="2774" spans="2:2" x14ac:dyDescent="0.3">
      <c r="B2774">
        <v>34</v>
      </c>
    </row>
    <row r="2775" spans="2:2" x14ac:dyDescent="0.3">
      <c r="B2775">
        <v>67</v>
      </c>
    </row>
    <row r="2776" spans="2:2" x14ac:dyDescent="0.3">
      <c r="B2776">
        <v>241</v>
      </c>
    </row>
    <row r="2777" spans="2:2" x14ac:dyDescent="0.3">
      <c r="B2777">
        <v>123</v>
      </c>
    </row>
    <row r="2778" spans="2:2" x14ac:dyDescent="0.3">
      <c r="B2778">
        <v>302</v>
      </c>
    </row>
    <row r="2779" spans="2:2" x14ac:dyDescent="0.3">
      <c r="B2779">
        <v>89</v>
      </c>
    </row>
    <row r="2780" spans="2:2" x14ac:dyDescent="0.3">
      <c r="B2780">
        <v>41</v>
      </c>
    </row>
    <row r="2781" spans="2:2" x14ac:dyDescent="0.3">
      <c r="B2781">
        <v>69</v>
      </c>
    </row>
    <row r="2782" spans="2:2" x14ac:dyDescent="0.3">
      <c r="B2782">
        <v>52</v>
      </c>
    </row>
    <row r="2783" spans="2:2" x14ac:dyDescent="0.3">
      <c r="B2783">
        <v>57</v>
      </c>
    </row>
    <row r="2784" spans="2:2" x14ac:dyDescent="0.3">
      <c r="B2784">
        <v>74</v>
      </c>
    </row>
    <row r="2785" spans="2:2" x14ac:dyDescent="0.3">
      <c r="B2785">
        <v>63</v>
      </c>
    </row>
    <row r="2786" spans="2:2" x14ac:dyDescent="0.3">
      <c r="B2786">
        <v>72</v>
      </c>
    </row>
    <row r="2787" spans="2:2" x14ac:dyDescent="0.3">
      <c r="B2787">
        <v>71</v>
      </c>
    </row>
    <row r="2788" spans="2:2" x14ac:dyDescent="0.3">
      <c r="B2788">
        <v>21</v>
      </c>
    </row>
    <row r="2789" spans="2:2" x14ac:dyDescent="0.3">
      <c r="B2789">
        <v>930</v>
      </c>
    </row>
    <row r="2790" spans="2:2" x14ac:dyDescent="0.3">
      <c r="B2790">
        <v>55</v>
      </c>
    </row>
    <row r="2791" spans="2:2" x14ac:dyDescent="0.3">
      <c r="B2791">
        <v>61</v>
      </c>
    </row>
    <row r="2792" spans="2:2" x14ac:dyDescent="0.3">
      <c r="B2792">
        <v>82</v>
      </c>
    </row>
    <row r="2793" spans="2:2" x14ac:dyDescent="0.3">
      <c r="B2793">
        <v>71</v>
      </c>
    </row>
    <row r="2794" spans="2:2" x14ac:dyDescent="0.3">
      <c r="B2794">
        <v>117</v>
      </c>
    </row>
    <row r="2795" spans="2:2" x14ac:dyDescent="0.3">
      <c r="B2795">
        <v>29</v>
      </c>
    </row>
    <row r="2796" spans="2:2" x14ac:dyDescent="0.3">
      <c r="B2796">
        <v>74</v>
      </c>
    </row>
    <row r="2797" spans="2:2" x14ac:dyDescent="0.3">
      <c r="B2797">
        <v>23</v>
      </c>
    </row>
    <row r="2798" spans="2:2" x14ac:dyDescent="0.3">
      <c r="B2798">
        <v>60</v>
      </c>
    </row>
    <row r="2799" spans="2:2" x14ac:dyDescent="0.3">
      <c r="B2799">
        <v>55</v>
      </c>
    </row>
    <row r="2800" spans="2:2" x14ac:dyDescent="0.3">
      <c r="B2800">
        <v>51</v>
      </c>
    </row>
    <row r="2801" spans="2:2" x14ac:dyDescent="0.3">
      <c r="B2801">
        <v>78</v>
      </c>
    </row>
    <row r="2802" spans="2:2" x14ac:dyDescent="0.3">
      <c r="B2802">
        <v>62</v>
      </c>
    </row>
    <row r="2803" spans="2:2" x14ac:dyDescent="0.3">
      <c r="B2803">
        <v>45</v>
      </c>
    </row>
    <row r="2804" spans="2:2" x14ac:dyDescent="0.3">
      <c r="B2804">
        <v>15</v>
      </c>
    </row>
    <row r="2805" spans="2:2" x14ac:dyDescent="0.3">
      <c r="B2805">
        <v>151</v>
      </c>
    </row>
    <row r="2806" spans="2:2" x14ac:dyDescent="0.3">
      <c r="B2806">
        <v>68</v>
      </c>
    </row>
    <row r="2807" spans="2:2" x14ac:dyDescent="0.3">
      <c r="B2807">
        <v>46</v>
      </c>
    </row>
    <row r="2808" spans="2:2" x14ac:dyDescent="0.3">
      <c r="B2808">
        <v>24</v>
      </c>
    </row>
    <row r="2809" spans="2:2" x14ac:dyDescent="0.3">
      <c r="B2809">
        <v>70</v>
      </c>
    </row>
    <row r="2810" spans="2:2" x14ac:dyDescent="0.3">
      <c r="B2810">
        <v>244</v>
      </c>
    </row>
    <row r="2811" spans="2:2" x14ac:dyDescent="0.3">
      <c r="B2811">
        <v>9</v>
      </c>
    </row>
    <row r="2812" spans="2:2" x14ac:dyDescent="0.3">
      <c r="B2812">
        <v>19</v>
      </c>
    </row>
    <row r="2813" spans="2:2" x14ac:dyDescent="0.3">
      <c r="B2813">
        <v>0</v>
      </c>
    </row>
    <row r="2814" spans="2:2" x14ac:dyDescent="0.3">
      <c r="B2814">
        <v>4</v>
      </c>
    </row>
    <row r="2815" spans="2:2" x14ac:dyDescent="0.3">
      <c r="B2815">
        <v>8</v>
      </c>
    </row>
    <row r="2816" spans="2:2" x14ac:dyDescent="0.3">
      <c r="B2816">
        <v>24</v>
      </c>
    </row>
    <row r="2817" spans="2:2" x14ac:dyDescent="0.3">
      <c r="B2817">
        <v>0</v>
      </c>
    </row>
    <row r="2818" spans="2:2" x14ac:dyDescent="0.3">
      <c r="B2818">
        <v>39</v>
      </c>
    </row>
    <row r="2819" spans="2:2" x14ac:dyDescent="0.3">
      <c r="B2819">
        <v>6</v>
      </c>
    </row>
    <row r="2820" spans="2:2" x14ac:dyDescent="0.3">
      <c r="B2820">
        <v>4</v>
      </c>
    </row>
    <row r="2821" spans="2:2" x14ac:dyDescent="0.3">
      <c r="B2821">
        <v>3</v>
      </c>
    </row>
    <row r="2822" spans="2:2" x14ac:dyDescent="0.3">
      <c r="B2822">
        <v>53</v>
      </c>
    </row>
    <row r="2823" spans="2:2" x14ac:dyDescent="0.3">
      <c r="B2823">
        <v>1</v>
      </c>
    </row>
    <row r="2824" spans="2:2" x14ac:dyDescent="0.3">
      <c r="B2824">
        <v>2</v>
      </c>
    </row>
    <row r="2825" spans="2:2" x14ac:dyDescent="0.3">
      <c r="B2825">
        <v>25</v>
      </c>
    </row>
    <row r="2826" spans="2:2" x14ac:dyDescent="0.3">
      <c r="B2826">
        <v>6</v>
      </c>
    </row>
    <row r="2827" spans="2:2" x14ac:dyDescent="0.3">
      <c r="B2827">
        <v>0</v>
      </c>
    </row>
    <row r="2828" spans="2:2" x14ac:dyDescent="0.3">
      <c r="B2828">
        <v>12</v>
      </c>
    </row>
    <row r="2829" spans="2:2" x14ac:dyDescent="0.3">
      <c r="B2829">
        <v>0</v>
      </c>
    </row>
    <row r="2830" spans="2:2" x14ac:dyDescent="0.3">
      <c r="B2830">
        <v>36</v>
      </c>
    </row>
    <row r="2831" spans="2:2" x14ac:dyDescent="0.3">
      <c r="B2831">
        <v>82</v>
      </c>
    </row>
    <row r="2832" spans="2:2" x14ac:dyDescent="0.3">
      <c r="B2832">
        <v>226</v>
      </c>
    </row>
    <row r="2833" spans="2:2" x14ac:dyDescent="0.3">
      <c r="B2833">
        <v>60</v>
      </c>
    </row>
    <row r="2834" spans="2:2" x14ac:dyDescent="0.3">
      <c r="B2834">
        <v>322</v>
      </c>
    </row>
    <row r="2835" spans="2:2" x14ac:dyDescent="0.3">
      <c r="B2835">
        <v>94</v>
      </c>
    </row>
    <row r="2836" spans="2:2" x14ac:dyDescent="0.3">
      <c r="B2836">
        <v>47</v>
      </c>
    </row>
    <row r="2837" spans="2:2" x14ac:dyDescent="0.3">
      <c r="B2837">
        <v>115</v>
      </c>
    </row>
    <row r="2838" spans="2:2" x14ac:dyDescent="0.3">
      <c r="B2838">
        <v>134</v>
      </c>
    </row>
    <row r="2839" spans="2:2" x14ac:dyDescent="0.3">
      <c r="B2839">
        <v>35</v>
      </c>
    </row>
    <row r="2840" spans="2:2" x14ac:dyDescent="0.3">
      <c r="B2840">
        <v>104</v>
      </c>
    </row>
    <row r="2841" spans="2:2" x14ac:dyDescent="0.3">
      <c r="B2841">
        <v>184</v>
      </c>
    </row>
    <row r="2842" spans="2:2" x14ac:dyDescent="0.3">
      <c r="B2842">
        <v>119</v>
      </c>
    </row>
    <row r="2843" spans="2:2" x14ac:dyDescent="0.3">
      <c r="B2843">
        <v>59</v>
      </c>
    </row>
    <row r="2844" spans="2:2" x14ac:dyDescent="0.3">
      <c r="B2844">
        <v>113</v>
      </c>
    </row>
    <row r="2845" spans="2:2" x14ac:dyDescent="0.3">
      <c r="B2845">
        <v>84</v>
      </c>
    </row>
    <row r="2846" spans="2:2" x14ac:dyDescent="0.3">
      <c r="B2846">
        <v>74</v>
      </c>
    </row>
    <row r="2847" spans="2:2" x14ac:dyDescent="0.3">
      <c r="B2847">
        <v>216</v>
      </c>
    </row>
    <row r="2848" spans="2:2" x14ac:dyDescent="0.3">
      <c r="B2848">
        <v>39</v>
      </c>
    </row>
    <row r="2849" spans="2:2" x14ac:dyDescent="0.3">
      <c r="B2849">
        <v>21</v>
      </c>
    </row>
    <row r="2850" spans="2:2" x14ac:dyDescent="0.3">
      <c r="B2850">
        <v>30</v>
      </c>
    </row>
    <row r="2851" spans="2:2" x14ac:dyDescent="0.3">
      <c r="B2851">
        <v>37</v>
      </c>
    </row>
    <row r="2852" spans="2:2" x14ac:dyDescent="0.3">
      <c r="B2852">
        <v>202</v>
      </c>
    </row>
    <row r="2853" spans="2:2" x14ac:dyDescent="0.3">
      <c r="B2853">
        <v>37</v>
      </c>
    </row>
    <row r="2854" spans="2:2" x14ac:dyDescent="0.3">
      <c r="B2854">
        <v>28</v>
      </c>
    </row>
    <row r="2855" spans="2:2" x14ac:dyDescent="0.3">
      <c r="B2855">
        <v>26</v>
      </c>
    </row>
    <row r="2856" spans="2:2" x14ac:dyDescent="0.3">
      <c r="B2856">
        <v>61</v>
      </c>
    </row>
    <row r="2857" spans="2:2" x14ac:dyDescent="0.3">
      <c r="B2857">
        <v>115</v>
      </c>
    </row>
    <row r="2858" spans="2:2" x14ac:dyDescent="0.3">
      <c r="B2858">
        <v>181</v>
      </c>
    </row>
    <row r="2859" spans="2:2" x14ac:dyDescent="0.3">
      <c r="B2859">
        <v>110</v>
      </c>
    </row>
    <row r="2860" spans="2:2" x14ac:dyDescent="0.3">
      <c r="B2860">
        <v>269</v>
      </c>
    </row>
    <row r="2861" spans="2:2" x14ac:dyDescent="0.3">
      <c r="B2861">
        <v>79</v>
      </c>
    </row>
    <row r="2862" spans="2:2" x14ac:dyDescent="0.3">
      <c r="B2862">
        <v>104</v>
      </c>
    </row>
    <row r="2863" spans="2:2" x14ac:dyDescent="0.3">
      <c r="B2863">
        <v>34</v>
      </c>
    </row>
    <row r="2864" spans="2:2" x14ac:dyDescent="0.3">
      <c r="B2864">
        <v>167</v>
      </c>
    </row>
    <row r="2865" spans="2:2" x14ac:dyDescent="0.3">
      <c r="B2865">
        <v>183</v>
      </c>
    </row>
    <row r="2866" spans="2:2" x14ac:dyDescent="0.3">
      <c r="B2866">
        <v>71</v>
      </c>
    </row>
    <row r="2867" spans="2:2" x14ac:dyDescent="0.3">
      <c r="B2867">
        <v>69</v>
      </c>
    </row>
    <row r="2868" spans="2:2" x14ac:dyDescent="0.3">
      <c r="B2868">
        <v>270</v>
      </c>
    </row>
    <row r="2869" spans="2:2" x14ac:dyDescent="0.3">
      <c r="B2869">
        <v>193</v>
      </c>
    </row>
    <row r="2870" spans="2:2" x14ac:dyDescent="0.3">
      <c r="B2870">
        <v>57</v>
      </c>
    </row>
    <row r="2871" spans="2:2" x14ac:dyDescent="0.3">
      <c r="B2871">
        <v>200</v>
      </c>
    </row>
    <row r="2872" spans="2:2" x14ac:dyDescent="0.3">
      <c r="B2872">
        <v>88</v>
      </c>
    </row>
    <row r="2873" spans="2:2" x14ac:dyDescent="0.3">
      <c r="B2873">
        <v>213</v>
      </c>
    </row>
    <row r="2874" spans="2:2" x14ac:dyDescent="0.3">
      <c r="B2874">
        <v>20</v>
      </c>
    </row>
    <row r="2875" spans="2:2" x14ac:dyDescent="0.3">
      <c r="B2875">
        <v>50</v>
      </c>
    </row>
    <row r="2876" spans="2:2" x14ac:dyDescent="0.3">
      <c r="B2876">
        <v>115</v>
      </c>
    </row>
    <row r="2877" spans="2:2" x14ac:dyDescent="0.3">
      <c r="B2877">
        <v>186</v>
      </c>
    </row>
    <row r="2878" spans="2:2" x14ac:dyDescent="0.3">
      <c r="B2878">
        <v>18</v>
      </c>
    </row>
    <row r="2879" spans="2:2" x14ac:dyDescent="0.3">
      <c r="B2879">
        <v>176</v>
      </c>
    </row>
    <row r="2880" spans="2:2" x14ac:dyDescent="0.3">
      <c r="B2880">
        <v>41</v>
      </c>
    </row>
    <row r="2881" spans="2:2" x14ac:dyDescent="0.3">
      <c r="B2881">
        <v>75</v>
      </c>
    </row>
    <row r="2882" spans="2:2" x14ac:dyDescent="0.3">
      <c r="B2882">
        <v>97</v>
      </c>
    </row>
    <row r="2883" spans="2:2" x14ac:dyDescent="0.3">
      <c r="B2883">
        <v>73</v>
      </c>
    </row>
    <row r="2884" spans="2:2" x14ac:dyDescent="0.3">
      <c r="B2884">
        <v>49</v>
      </c>
    </row>
    <row r="2885" spans="2:2" x14ac:dyDescent="0.3">
      <c r="B2885">
        <v>134</v>
      </c>
    </row>
    <row r="2886" spans="2:2" x14ac:dyDescent="0.3">
      <c r="B2886">
        <v>68</v>
      </c>
    </row>
    <row r="2887" spans="2:2" x14ac:dyDescent="0.3">
      <c r="B2887">
        <v>49</v>
      </c>
    </row>
    <row r="2888" spans="2:2" x14ac:dyDescent="0.3">
      <c r="B2888">
        <v>63</v>
      </c>
    </row>
    <row r="2889" spans="2:2" x14ac:dyDescent="0.3">
      <c r="B2889">
        <v>163</v>
      </c>
    </row>
    <row r="2890" spans="2:2" x14ac:dyDescent="0.3">
      <c r="B2890">
        <v>288</v>
      </c>
    </row>
    <row r="2891" spans="2:2" x14ac:dyDescent="0.3">
      <c r="B2891">
        <v>42</v>
      </c>
    </row>
    <row r="2892" spans="2:2" x14ac:dyDescent="0.3">
      <c r="B2892">
        <v>70</v>
      </c>
    </row>
    <row r="2893" spans="2:2" x14ac:dyDescent="0.3">
      <c r="B2893">
        <v>30</v>
      </c>
    </row>
    <row r="2894" spans="2:2" x14ac:dyDescent="0.3">
      <c r="B2894">
        <v>51</v>
      </c>
    </row>
    <row r="2895" spans="2:2" x14ac:dyDescent="0.3">
      <c r="B2895">
        <v>145</v>
      </c>
    </row>
    <row r="2896" spans="2:2" x14ac:dyDescent="0.3">
      <c r="B2896">
        <v>21</v>
      </c>
    </row>
    <row r="2897" spans="2:2" x14ac:dyDescent="0.3">
      <c r="B2897">
        <v>286</v>
      </c>
    </row>
    <row r="2898" spans="2:2" x14ac:dyDescent="0.3">
      <c r="B2898">
        <v>12</v>
      </c>
    </row>
    <row r="2899" spans="2:2" x14ac:dyDescent="0.3">
      <c r="B2899">
        <v>100</v>
      </c>
    </row>
    <row r="2900" spans="2:2" x14ac:dyDescent="0.3">
      <c r="B2900">
        <v>100</v>
      </c>
    </row>
    <row r="2901" spans="2:2" x14ac:dyDescent="0.3">
      <c r="B2901">
        <v>34</v>
      </c>
    </row>
    <row r="2902" spans="2:2" x14ac:dyDescent="0.3">
      <c r="B2902">
        <v>63</v>
      </c>
    </row>
    <row r="2903" spans="2:2" x14ac:dyDescent="0.3">
      <c r="B2903">
        <v>30</v>
      </c>
    </row>
    <row r="2904" spans="2:2" x14ac:dyDescent="0.3">
      <c r="B2904">
        <v>47</v>
      </c>
    </row>
    <row r="2905" spans="2:2" x14ac:dyDescent="0.3">
      <c r="B2905">
        <v>237</v>
      </c>
    </row>
    <row r="2906" spans="2:2" x14ac:dyDescent="0.3">
      <c r="B2906">
        <v>47</v>
      </c>
    </row>
    <row r="2907" spans="2:2" x14ac:dyDescent="0.3">
      <c r="B2907">
        <v>15</v>
      </c>
    </row>
    <row r="2908" spans="2:2" x14ac:dyDescent="0.3">
      <c r="B2908">
        <v>81</v>
      </c>
    </row>
    <row r="2909" spans="2:2" x14ac:dyDescent="0.3">
      <c r="B2909">
        <v>122</v>
      </c>
    </row>
    <row r="2910" spans="2:2" x14ac:dyDescent="0.3">
      <c r="B2910">
        <v>34</v>
      </c>
    </row>
    <row r="2911" spans="2:2" x14ac:dyDescent="0.3">
      <c r="B2911">
        <v>207</v>
      </c>
    </row>
    <row r="2912" spans="2:2" x14ac:dyDescent="0.3">
      <c r="B2912">
        <v>25</v>
      </c>
    </row>
    <row r="2913" spans="2:2" x14ac:dyDescent="0.3">
      <c r="B2913">
        <v>72</v>
      </c>
    </row>
    <row r="2914" spans="2:2" x14ac:dyDescent="0.3">
      <c r="B2914">
        <v>14</v>
      </c>
    </row>
    <row r="2915" spans="2:2" x14ac:dyDescent="0.3">
      <c r="B2915">
        <v>15</v>
      </c>
    </row>
    <row r="2916" spans="2:2" x14ac:dyDescent="0.3">
      <c r="B2916">
        <v>91</v>
      </c>
    </row>
    <row r="2917" spans="2:2" x14ac:dyDescent="0.3">
      <c r="B2917">
        <v>24</v>
      </c>
    </row>
    <row r="2918" spans="2:2" x14ac:dyDescent="0.3">
      <c r="B2918">
        <v>27</v>
      </c>
    </row>
    <row r="2919" spans="2:2" x14ac:dyDescent="0.3">
      <c r="B2919">
        <v>47</v>
      </c>
    </row>
    <row r="2920" spans="2:2" x14ac:dyDescent="0.3">
      <c r="B2920">
        <v>44</v>
      </c>
    </row>
    <row r="2921" spans="2:2" x14ac:dyDescent="0.3">
      <c r="B2921">
        <v>72</v>
      </c>
    </row>
    <row r="2922" spans="2:2" x14ac:dyDescent="0.3">
      <c r="B2922">
        <v>63</v>
      </c>
    </row>
    <row r="2923" spans="2:2" x14ac:dyDescent="0.3">
      <c r="B2923">
        <v>88</v>
      </c>
    </row>
    <row r="2924" spans="2:2" x14ac:dyDescent="0.3">
      <c r="B2924">
        <v>70</v>
      </c>
    </row>
    <row r="2925" spans="2:2" x14ac:dyDescent="0.3">
      <c r="B2925">
        <v>50</v>
      </c>
    </row>
    <row r="2926" spans="2:2" x14ac:dyDescent="0.3">
      <c r="B2926">
        <v>35</v>
      </c>
    </row>
    <row r="2927" spans="2:2" x14ac:dyDescent="0.3">
      <c r="B2927">
        <v>175</v>
      </c>
    </row>
    <row r="2928" spans="2:2" x14ac:dyDescent="0.3">
      <c r="B2928">
        <v>20</v>
      </c>
    </row>
    <row r="2929" spans="2:2" x14ac:dyDescent="0.3">
      <c r="B2929">
        <v>54</v>
      </c>
    </row>
    <row r="2930" spans="2:2" x14ac:dyDescent="0.3">
      <c r="B2930">
        <v>20</v>
      </c>
    </row>
    <row r="2931" spans="2:2" x14ac:dyDescent="0.3">
      <c r="B2931">
        <v>57</v>
      </c>
    </row>
    <row r="2932" spans="2:2" x14ac:dyDescent="0.3">
      <c r="B2932">
        <v>31</v>
      </c>
    </row>
    <row r="2933" spans="2:2" x14ac:dyDescent="0.3">
      <c r="B2933">
        <v>31</v>
      </c>
    </row>
    <row r="2934" spans="2:2" x14ac:dyDescent="0.3">
      <c r="B2934">
        <v>45</v>
      </c>
    </row>
    <row r="2935" spans="2:2" x14ac:dyDescent="0.3">
      <c r="B2935">
        <v>41</v>
      </c>
    </row>
    <row r="2936" spans="2:2" x14ac:dyDescent="0.3">
      <c r="B2936">
        <v>29</v>
      </c>
    </row>
    <row r="2937" spans="2:2" x14ac:dyDescent="0.3">
      <c r="B2937">
        <v>58</v>
      </c>
    </row>
    <row r="2938" spans="2:2" x14ac:dyDescent="0.3">
      <c r="B2938">
        <v>89</v>
      </c>
    </row>
    <row r="2939" spans="2:2" x14ac:dyDescent="0.3">
      <c r="B2939">
        <v>125</v>
      </c>
    </row>
    <row r="2940" spans="2:2" x14ac:dyDescent="0.3">
      <c r="B2940">
        <v>18</v>
      </c>
    </row>
    <row r="2941" spans="2:2" x14ac:dyDescent="0.3">
      <c r="B2941">
        <v>32</v>
      </c>
    </row>
    <row r="2942" spans="2:2" x14ac:dyDescent="0.3">
      <c r="B2942">
        <v>16</v>
      </c>
    </row>
    <row r="2943" spans="2:2" x14ac:dyDescent="0.3">
      <c r="B2943">
        <v>38</v>
      </c>
    </row>
    <row r="2944" spans="2:2" x14ac:dyDescent="0.3">
      <c r="B2944">
        <v>15</v>
      </c>
    </row>
    <row r="2945" spans="2:2" x14ac:dyDescent="0.3">
      <c r="B2945">
        <v>23</v>
      </c>
    </row>
    <row r="2946" spans="2:2" x14ac:dyDescent="0.3">
      <c r="B2946">
        <v>49</v>
      </c>
    </row>
    <row r="2947" spans="2:2" x14ac:dyDescent="0.3">
      <c r="B2947">
        <v>10</v>
      </c>
    </row>
    <row r="2948" spans="2:2" x14ac:dyDescent="0.3">
      <c r="B2948">
        <v>15</v>
      </c>
    </row>
    <row r="2949" spans="2:2" x14ac:dyDescent="0.3">
      <c r="B2949">
        <v>57</v>
      </c>
    </row>
    <row r="2950" spans="2:2" x14ac:dyDescent="0.3">
      <c r="B2950">
        <v>33</v>
      </c>
    </row>
    <row r="2951" spans="2:2" x14ac:dyDescent="0.3">
      <c r="B2951">
        <v>9</v>
      </c>
    </row>
    <row r="2952" spans="2:2" x14ac:dyDescent="0.3">
      <c r="B2952">
        <v>26</v>
      </c>
    </row>
    <row r="2953" spans="2:2" x14ac:dyDescent="0.3">
      <c r="B2953">
        <v>69</v>
      </c>
    </row>
    <row r="2954" spans="2:2" x14ac:dyDescent="0.3">
      <c r="B2954">
        <v>65</v>
      </c>
    </row>
    <row r="2955" spans="2:2" x14ac:dyDescent="0.3">
      <c r="B2955">
        <v>83</v>
      </c>
    </row>
    <row r="2956" spans="2:2" x14ac:dyDescent="0.3">
      <c r="B2956">
        <v>111</v>
      </c>
    </row>
    <row r="2957" spans="2:2" x14ac:dyDescent="0.3">
      <c r="B2957">
        <v>46</v>
      </c>
    </row>
    <row r="2958" spans="2:2" x14ac:dyDescent="0.3">
      <c r="B2958">
        <v>63</v>
      </c>
    </row>
    <row r="2959" spans="2:2" x14ac:dyDescent="0.3">
      <c r="B2959">
        <v>9</v>
      </c>
    </row>
    <row r="2960" spans="2:2" x14ac:dyDescent="0.3">
      <c r="B2960">
        <v>34</v>
      </c>
    </row>
    <row r="2961" spans="2:2" x14ac:dyDescent="0.3">
      <c r="B2961">
        <v>112</v>
      </c>
    </row>
    <row r="2962" spans="2:2" x14ac:dyDescent="0.3">
      <c r="B2962">
        <v>47</v>
      </c>
    </row>
    <row r="2963" spans="2:2" x14ac:dyDescent="0.3">
      <c r="B2963">
        <v>38</v>
      </c>
    </row>
    <row r="2964" spans="2:2" x14ac:dyDescent="0.3">
      <c r="B2964">
        <v>28</v>
      </c>
    </row>
    <row r="2965" spans="2:2" x14ac:dyDescent="0.3">
      <c r="B2965">
        <v>78</v>
      </c>
    </row>
    <row r="2966" spans="2:2" x14ac:dyDescent="0.3">
      <c r="B2966">
        <v>23</v>
      </c>
    </row>
    <row r="2967" spans="2:2" x14ac:dyDescent="0.3">
      <c r="B2967">
        <v>40</v>
      </c>
    </row>
    <row r="2968" spans="2:2" x14ac:dyDescent="0.3">
      <c r="B2968">
        <v>13</v>
      </c>
    </row>
    <row r="2969" spans="2:2" x14ac:dyDescent="0.3">
      <c r="B2969">
        <v>18</v>
      </c>
    </row>
    <row r="2970" spans="2:2" x14ac:dyDescent="0.3">
      <c r="B2970">
        <v>22</v>
      </c>
    </row>
    <row r="2971" spans="2:2" x14ac:dyDescent="0.3">
      <c r="B2971">
        <v>79</v>
      </c>
    </row>
    <row r="2972" spans="2:2" x14ac:dyDescent="0.3">
      <c r="B2972">
        <v>14</v>
      </c>
    </row>
    <row r="2973" spans="2:2" x14ac:dyDescent="0.3">
      <c r="B2973">
        <v>51</v>
      </c>
    </row>
    <row r="2974" spans="2:2" x14ac:dyDescent="0.3">
      <c r="B2974">
        <v>54</v>
      </c>
    </row>
    <row r="2975" spans="2:2" x14ac:dyDescent="0.3">
      <c r="B2975">
        <v>70</v>
      </c>
    </row>
    <row r="2976" spans="2:2" x14ac:dyDescent="0.3">
      <c r="B2976">
        <v>44</v>
      </c>
    </row>
    <row r="2977" spans="2:2" x14ac:dyDescent="0.3">
      <c r="B2977">
        <v>55</v>
      </c>
    </row>
    <row r="2978" spans="2:2" x14ac:dyDescent="0.3">
      <c r="B2978">
        <v>15</v>
      </c>
    </row>
    <row r="2979" spans="2:2" x14ac:dyDescent="0.3">
      <c r="B2979">
        <v>27</v>
      </c>
    </row>
    <row r="2980" spans="2:2" x14ac:dyDescent="0.3">
      <c r="B2980">
        <v>21</v>
      </c>
    </row>
    <row r="2981" spans="2:2" x14ac:dyDescent="0.3">
      <c r="B2981">
        <v>162</v>
      </c>
    </row>
    <row r="2982" spans="2:2" x14ac:dyDescent="0.3">
      <c r="B2982">
        <v>23</v>
      </c>
    </row>
    <row r="2983" spans="2:2" x14ac:dyDescent="0.3">
      <c r="B2983">
        <v>72</v>
      </c>
    </row>
    <row r="2984" spans="2:2" x14ac:dyDescent="0.3">
      <c r="B2984">
        <v>68</v>
      </c>
    </row>
    <row r="2985" spans="2:2" x14ac:dyDescent="0.3">
      <c r="B2985">
        <v>20</v>
      </c>
    </row>
    <row r="2986" spans="2:2" x14ac:dyDescent="0.3">
      <c r="B2986">
        <v>26</v>
      </c>
    </row>
    <row r="2987" spans="2:2" x14ac:dyDescent="0.3">
      <c r="B2987">
        <v>72</v>
      </c>
    </row>
    <row r="2988" spans="2:2" x14ac:dyDescent="0.3">
      <c r="B2988">
        <v>3</v>
      </c>
    </row>
    <row r="2989" spans="2:2" x14ac:dyDescent="0.3">
      <c r="B2989">
        <v>18</v>
      </c>
    </row>
    <row r="2990" spans="2:2" x14ac:dyDescent="0.3">
      <c r="B2990">
        <v>30</v>
      </c>
    </row>
    <row r="2991" spans="2:2" x14ac:dyDescent="0.3">
      <c r="B2991">
        <v>23</v>
      </c>
    </row>
    <row r="2992" spans="2:2" x14ac:dyDescent="0.3">
      <c r="B2992">
        <v>54</v>
      </c>
    </row>
    <row r="2993" spans="2:2" x14ac:dyDescent="0.3">
      <c r="B2993">
        <v>26</v>
      </c>
    </row>
    <row r="2994" spans="2:2" x14ac:dyDescent="0.3">
      <c r="B2994">
        <v>9</v>
      </c>
    </row>
    <row r="2995" spans="2:2" x14ac:dyDescent="0.3">
      <c r="B2995">
        <v>27</v>
      </c>
    </row>
    <row r="2996" spans="2:2" x14ac:dyDescent="0.3">
      <c r="B2996">
        <v>30</v>
      </c>
    </row>
    <row r="2997" spans="2:2" x14ac:dyDescent="0.3">
      <c r="B2997">
        <v>52</v>
      </c>
    </row>
    <row r="2998" spans="2:2" x14ac:dyDescent="0.3">
      <c r="B2998">
        <v>17</v>
      </c>
    </row>
    <row r="2999" spans="2:2" x14ac:dyDescent="0.3">
      <c r="B2999">
        <v>19</v>
      </c>
    </row>
    <row r="3000" spans="2:2" x14ac:dyDescent="0.3">
      <c r="B3000">
        <v>77</v>
      </c>
    </row>
    <row r="3001" spans="2:2" x14ac:dyDescent="0.3">
      <c r="B3001">
        <v>21</v>
      </c>
    </row>
    <row r="3002" spans="2:2" x14ac:dyDescent="0.3">
      <c r="B3002">
        <v>38</v>
      </c>
    </row>
    <row r="3003" spans="2:2" x14ac:dyDescent="0.3">
      <c r="B3003">
        <v>28</v>
      </c>
    </row>
    <row r="3004" spans="2:2" x14ac:dyDescent="0.3">
      <c r="B3004">
        <v>48</v>
      </c>
    </row>
    <row r="3005" spans="2:2" x14ac:dyDescent="0.3">
      <c r="B3005">
        <v>46</v>
      </c>
    </row>
    <row r="3006" spans="2:2" x14ac:dyDescent="0.3">
      <c r="B3006">
        <v>30</v>
      </c>
    </row>
    <row r="3007" spans="2:2" x14ac:dyDescent="0.3">
      <c r="B3007">
        <v>64</v>
      </c>
    </row>
    <row r="3008" spans="2:2" x14ac:dyDescent="0.3">
      <c r="B3008">
        <v>15</v>
      </c>
    </row>
    <row r="3009" spans="2:2" x14ac:dyDescent="0.3">
      <c r="B3009">
        <v>41</v>
      </c>
    </row>
    <row r="3010" spans="2:2" x14ac:dyDescent="0.3">
      <c r="B3010">
        <v>35</v>
      </c>
    </row>
    <row r="3011" spans="2:2" x14ac:dyDescent="0.3">
      <c r="B3011">
        <v>45</v>
      </c>
    </row>
    <row r="3012" spans="2:2" x14ac:dyDescent="0.3">
      <c r="B3012">
        <v>62</v>
      </c>
    </row>
    <row r="3013" spans="2:2" x14ac:dyDescent="0.3">
      <c r="B3013">
        <v>22</v>
      </c>
    </row>
    <row r="3014" spans="2:2" x14ac:dyDescent="0.3">
      <c r="B3014">
        <v>18</v>
      </c>
    </row>
    <row r="3015" spans="2:2" x14ac:dyDescent="0.3">
      <c r="B3015">
        <v>12</v>
      </c>
    </row>
    <row r="3016" spans="2:2" x14ac:dyDescent="0.3">
      <c r="B3016">
        <v>44</v>
      </c>
    </row>
    <row r="3017" spans="2:2" x14ac:dyDescent="0.3">
      <c r="B3017">
        <v>27</v>
      </c>
    </row>
    <row r="3018" spans="2:2" x14ac:dyDescent="0.3">
      <c r="B3018">
        <v>38</v>
      </c>
    </row>
    <row r="3019" spans="2:2" x14ac:dyDescent="0.3">
      <c r="B3019">
        <v>28</v>
      </c>
    </row>
    <row r="3020" spans="2:2" x14ac:dyDescent="0.3">
      <c r="B3020">
        <v>24</v>
      </c>
    </row>
    <row r="3021" spans="2:2" x14ac:dyDescent="0.3">
      <c r="B3021">
        <v>65</v>
      </c>
    </row>
    <row r="3022" spans="2:2" x14ac:dyDescent="0.3">
      <c r="B3022">
        <v>46</v>
      </c>
    </row>
    <row r="3023" spans="2:2" x14ac:dyDescent="0.3">
      <c r="B3023">
        <v>85</v>
      </c>
    </row>
    <row r="3024" spans="2:2" x14ac:dyDescent="0.3">
      <c r="B3024">
        <v>66</v>
      </c>
    </row>
    <row r="3025" spans="2:2" x14ac:dyDescent="0.3">
      <c r="B3025">
        <v>165</v>
      </c>
    </row>
    <row r="3026" spans="2:2" x14ac:dyDescent="0.3">
      <c r="B3026">
        <v>17</v>
      </c>
    </row>
    <row r="3027" spans="2:2" x14ac:dyDescent="0.3">
      <c r="B3027">
        <v>3</v>
      </c>
    </row>
    <row r="3028" spans="2:2" x14ac:dyDescent="0.3">
      <c r="B3028">
        <v>17</v>
      </c>
    </row>
    <row r="3029" spans="2:2" x14ac:dyDescent="0.3">
      <c r="B3029">
        <v>91</v>
      </c>
    </row>
    <row r="3030" spans="2:2" x14ac:dyDescent="0.3">
      <c r="B3030">
        <v>67</v>
      </c>
    </row>
    <row r="3031" spans="2:2" x14ac:dyDescent="0.3">
      <c r="B3031">
        <v>18</v>
      </c>
    </row>
    <row r="3032" spans="2:2" x14ac:dyDescent="0.3">
      <c r="B3032">
        <v>21</v>
      </c>
    </row>
    <row r="3033" spans="2:2" x14ac:dyDescent="0.3">
      <c r="B3033">
        <v>40</v>
      </c>
    </row>
    <row r="3034" spans="2:2" x14ac:dyDescent="0.3">
      <c r="B3034">
        <v>78</v>
      </c>
    </row>
    <row r="3035" spans="2:2" x14ac:dyDescent="0.3">
      <c r="B3035">
        <v>26</v>
      </c>
    </row>
    <row r="3036" spans="2:2" x14ac:dyDescent="0.3">
      <c r="B3036">
        <v>14</v>
      </c>
    </row>
    <row r="3037" spans="2:2" x14ac:dyDescent="0.3">
      <c r="B3037">
        <v>44</v>
      </c>
    </row>
    <row r="3038" spans="2:2" x14ac:dyDescent="0.3">
      <c r="B3038">
        <v>9</v>
      </c>
    </row>
    <row r="3039" spans="2:2" x14ac:dyDescent="0.3">
      <c r="B3039">
        <v>30</v>
      </c>
    </row>
    <row r="3040" spans="2:2" x14ac:dyDescent="0.3">
      <c r="B3040">
        <v>45</v>
      </c>
    </row>
    <row r="3041" spans="2:2" x14ac:dyDescent="0.3">
      <c r="B3041">
        <v>56</v>
      </c>
    </row>
    <row r="3042" spans="2:2" x14ac:dyDescent="0.3">
      <c r="B3042">
        <v>46</v>
      </c>
    </row>
    <row r="3043" spans="2:2" x14ac:dyDescent="0.3">
      <c r="B3043">
        <v>34</v>
      </c>
    </row>
    <row r="3044" spans="2:2" x14ac:dyDescent="0.3">
      <c r="B3044">
        <v>98</v>
      </c>
    </row>
    <row r="3045" spans="2:2" x14ac:dyDescent="0.3">
      <c r="B3045">
        <v>46</v>
      </c>
    </row>
    <row r="3046" spans="2:2" x14ac:dyDescent="0.3">
      <c r="B3046">
        <v>10</v>
      </c>
    </row>
    <row r="3047" spans="2:2" x14ac:dyDescent="0.3">
      <c r="B3047">
        <v>76</v>
      </c>
    </row>
    <row r="3048" spans="2:2" x14ac:dyDescent="0.3">
      <c r="B3048">
        <v>104</v>
      </c>
    </row>
    <row r="3049" spans="2:2" x14ac:dyDescent="0.3">
      <c r="B3049">
        <v>87</v>
      </c>
    </row>
    <row r="3050" spans="2:2" x14ac:dyDescent="0.3">
      <c r="B3050">
        <v>29</v>
      </c>
    </row>
    <row r="3051" spans="2:2" x14ac:dyDescent="0.3">
      <c r="B3051">
        <v>51</v>
      </c>
    </row>
    <row r="3052" spans="2:2" x14ac:dyDescent="0.3">
      <c r="B3052">
        <v>12</v>
      </c>
    </row>
    <row r="3053" spans="2:2" x14ac:dyDescent="0.3">
      <c r="B3053">
        <v>72</v>
      </c>
    </row>
    <row r="3054" spans="2:2" x14ac:dyDescent="0.3">
      <c r="B3054">
        <v>21</v>
      </c>
    </row>
    <row r="3055" spans="2:2" x14ac:dyDescent="0.3">
      <c r="B3055">
        <v>42</v>
      </c>
    </row>
    <row r="3056" spans="2:2" x14ac:dyDescent="0.3">
      <c r="B3056">
        <v>71</v>
      </c>
    </row>
    <row r="3057" spans="2:2" x14ac:dyDescent="0.3">
      <c r="B3057">
        <v>168</v>
      </c>
    </row>
    <row r="3058" spans="2:2" x14ac:dyDescent="0.3">
      <c r="B3058">
        <v>19</v>
      </c>
    </row>
    <row r="3059" spans="2:2" x14ac:dyDescent="0.3">
      <c r="B3059">
        <v>37</v>
      </c>
    </row>
    <row r="3060" spans="2:2" x14ac:dyDescent="0.3">
      <c r="B3060">
        <v>36</v>
      </c>
    </row>
    <row r="3061" spans="2:2" x14ac:dyDescent="0.3">
      <c r="B3061">
        <v>14</v>
      </c>
    </row>
    <row r="3062" spans="2:2" x14ac:dyDescent="0.3">
      <c r="B3062">
        <v>18</v>
      </c>
    </row>
    <row r="3063" spans="2:2" x14ac:dyDescent="0.3">
      <c r="B3063">
        <v>82</v>
      </c>
    </row>
    <row r="3064" spans="2:2" x14ac:dyDescent="0.3">
      <c r="B3064">
        <v>43</v>
      </c>
    </row>
    <row r="3065" spans="2:2" x14ac:dyDescent="0.3">
      <c r="B3065">
        <v>8</v>
      </c>
    </row>
    <row r="3066" spans="2:2" x14ac:dyDescent="0.3">
      <c r="B3066">
        <v>45</v>
      </c>
    </row>
    <row r="3067" spans="2:2" x14ac:dyDescent="0.3">
      <c r="B3067">
        <v>20</v>
      </c>
    </row>
    <row r="3068" spans="2:2" x14ac:dyDescent="0.3">
      <c r="B3068">
        <v>31</v>
      </c>
    </row>
    <row r="3069" spans="2:2" x14ac:dyDescent="0.3">
      <c r="B3069">
        <v>25</v>
      </c>
    </row>
    <row r="3070" spans="2:2" x14ac:dyDescent="0.3">
      <c r="B3070">
        <v>14</v>
      </c>
    </row>
    <row r="3071" spans="2:2" x14ac:dyDescent="0.3">
      <c r="B3071">
        <v>45</v>
      </c>
    </row>
    <row r="3072" spans="2:2" x14ac:dyDescent="0.3">
      <c r="B3072">
        <v>20</v>
      </c>
    </row>
    <row r="3073" spans="2:2" x14ac:dyDescent="0.3">
      <c r="B3073">
        <v>39</v>
      </c>
    </row>
    <row r="3074" spans="2:2" x14ac:dyDescent="0.3">
      <c r="B3074">
        <v>16</v>
      </c>
    </row>
    <row r="3075" spans="2:2" x14ac:dyDescent="0.3">
      <c r="B3075">
        <v>37</v>
      </c>
    </row>
    <row r="3076" spans="2:2" x14ac:dyDescent="0.3">
      <c r="B3076">
        <v>14</v>
      </c>
    </row>
    <row r="3077" spans="2:2" x14ac:dyDescent="0.3">
      <c r="B3077">
        <v>21</v>
      </c>
    </row>
    <row r="3078" spans="2:2" x14ac:dyDescent="0.3">
      <c r="B3078">
        <v>69</v>
      </c>
    </row>
    <row r="3079" spans="2:2" x14ac:dyDescent="0.3">
      <c r="B3079">
        <v>16</v>
      </c>
    </row>
    <row r="3080" spans="2:2" x14ac:dyDescent="0.3">
      <c r="B3080">
        <v>55</v>
      </c>
    </row>
    <row r="3081" spans="2:2" x14ac:dyDescent="0.3">
      <c r="B3081">
        <v>27</v>
      </c>
    </row>
    <row r="3082" spans="2:2" x14ac:dyDescent="0.3">
      <c r="B3082">
        <v>36</v>
      </c>
    </row>
    <row r="3083" spans="2:2" x14ac:dyDescent="0.3">
      <c r="B3083">
        <v>19</v>
      </c>
    </row>
    <row r="3084" spans="2:2" x14ac:dyDescent="0.3">
      <c r="B3084">
        <v>12</v>
      </c>
    </row>
    <row r="3085" spans="2:2" x14ac:dyDescent="0.3">
      <c r="B3085">
        <v>17</v>
      </c>
    </row>
    <row r="3086" spans="2:2" x14ac:dyDescent="0.3">
      <c r="B3086">
        <v>114</v>
      </c>
    </row>
    <row r="3087" spans="2:2" x14ac:dyDescent="0.3">
      <c r="B3087">
        <v>93</v>
      </c>
    </row>
    <row r="3088" spans="2:2" x14ac:dyDescent="0.3">
      <c r="B3088">
        <v>36</v>
      </c>
    </row>
    <row r="3089" spans="2:2" x14ac:dyDescent="0.3">
      <c r="B3089">
        <v>61</v>
      </c>
    </row>
    <row r="3090" spans="2:2" x14ac:dyDescent="0.3">
      <c r="B3090">
        <v>47</v>
      </c>
    </row>
    <row r="3091" spans="2:2" x14ac:dyDescent="0.3">
      <c r="B3091">
        <v>17</v>
      </c>
    </row>
    <row r="3092" spans="2:2" x14ac:dyDescent="0.3">
      <c r="B3092">
        <v>63</v>
      </c>
    </row>
    <row r="3093" spans="2:2" x14ac:dyDescent="0.3">
      <c r="B3093">
        <v>9</v>
      </c>
    </row>
    <row r="3094" spans="2:2" x14ac:dyDescent="0.3">
      <c r="B3094">
        <v>30</v>
      </c>
    </row>
    <row r="3095" spans="2:2" x14ac:dyDescent="0.3">
      <c r="B3095">
        <v>23</v>
      </c>
    </row>
    <row r="3096" spans="2:2" x14ac:dyDescent="0.3">
      <c r="B3096">
        <v>33</v>
      </c>
    </row>
    <row r="3097" spans="2:2" x14ac:dyDescent="0.3">
      <c r="B3097">
        <v>39</v>
      </c>
    </row>
    <row r="3098" spans="2:2" x14ac:dyDescent="0.3">
      <c r="B3098">
        <v>17</v>
      </c>
    </row>
    <row r="3099" spans="2:2" x14ac:dyDescent="0.3">
      <c r="B3099">
        <v>6</v>
      </c>
    </row>
    <row r="3100" spans="2:2" x14ac:dyDescent="0.3">
      <c r="B3100">
        <v>39</v>
      </c>
    </row>
    <row r="3101" spans="2:2" x14ac:dyDescent="0.3">
      <c r="B3101">
        <v>57</v>
      </c>
    </row>
    <row r="3102" spans="2:2" x14ac:dyDescent="0.3">
      <c r="B3102">
        <v>56</v>
      </c>
    </row>
    <row r="3103" spans="2:2" x14ac:dyDescent="0.3">
      <c r="B3103">
        <v>13</v>
      </c>
    </row>
    <row r="3104" spans="2:2" x14ac:dyDescent="0.3">
      <c r="B3104">
        <v>95</v>
      </c>
    </row>
    <row r="3105" spans="2:2" x14ac:dyDescent="0.3">
      <c r="B3105">
        <v>80</v>
      </c>
    </row>
    <row r="3106" spans="2:2" x14ac:dyDescent="0.3">
      <c r="B3106">
        <v>133</v>
      </c>
    </row>
    <row r="3107" spans="2:2" x14ac:dyDescent="0.3">
      <c r="B3107">
        <v>44</v>
      </c>
    </row>
    <row r="3108" spans="2:2" x14ac:dyDescent="0.3">
      <c r="B3108">
        <v>30</v>
      </c>
    </row>
    <row r="3109" spans="2:2" x14ac:dyDescent="0.3">
      <c r="B3109">
        <v>56</v>
      </c>
    </row>
    <row r="3110" spans="2:2" x14ac:dyDescent="0.3">
      <c r="B3110">
        <v>66</v>
      </c>
    </row>
    <row r="3111" spans="2:2" x14ac:dyDescent="0.3">
      <c r="B3111">
        <v>29</v>
      </c>
    </row>
    <row r="3112" spans="2:2" x14ac:dyDescent="0.3">
      <c r="B3112">
        <v>72</v>
      </c>
    </row>
    <row r="3113" spans="2:2" x14ac:dyDescent="0.3">
      <c r="B3113">
        <v>27</v>
      </c>
    </row>
    <row r="3114" spans="2:2" x14ac:dyDescent="0.3">
      <c r="B3114">
        <v>10</v>
      </c>
    </row>
    <row r="3115" spans="2:2" x14ac:dyDescent="0.3">
      <c r="B3115">
        <v>35</v>
      </c>
    </row>
    <row r="3116" spans="2:2" x14ac:dyDescent="0.3">
      <c r="B3116">
        <v>29</v>
      </c>
    </row>
    <row r="3117" spans="2:2" x14ac:dyDescent="0.3">
      <c r="B3117">
        <v>13</v>
      </c>
    </row>
    <row r="3118" spans="2:2" x14ac:dyDescent="0.3">
      <c r="B3118">
        <v>72</v>
      </c>
    </row>
    <row r="3119" spans="2:2" x14ac:dyDescent="0.3">
      <c r="B3119">
        <v>78</v>
      </c>
    </row>
    <row r="3120" spans="2:2" x14ac:dyDescent="0.3">
      <c r="B3120">
        <v>49</v>
      </c>
    </row>
    <row r="3121" spans="2:2" x14ac:dyDescent="0.3">
      <c r="B3121">
        <v>42</v>
      </c>
    </row>
    <row r="3122" spans="2:2" x14ac:dyDescent="0.3">
      <c r="B3122">
        <v>35</v>
      </c>
    </row>
    <row r="3123" spans="2:2" x14ac:dyDescent="0.3">
      <c r="B3123">
        <v>42</v>
      </c>
    </row>
    <row r="3124" spans="2:2" x14ac:dyDescent="0.3">
      <c r="B3124">
        <v>42</v>
      </c>
    </row>
    <row r="3125" spans="2:2" x14ac:dyDescent="0.3">
      <c r="B3125">
        <v>31</v>
      </c>
    </row>
    <row r="3126" spans="2:2" x14ac:dyDescent="0.3">
      <c r="B3126">
        <v>38</v>
      </c>
    </row>
    <row r="3127" spans="2:2" x14ac:dyDescent="0.3">
      <c r="B3127">
        <v>8</v>
      </c>
    </row>
    <row r="3128" spans="2:2" x14ac:dyDescent="0.3">
      <c r="B3128">
        <v>39</v>
      </c>
    </row>
    <row r="3129" spans="2:2" x14ac:dyDescent="0.3">
      <c r="B3129">
        <v>29</v>
      </c>
    </row>
    <row r="3130" spans="2:2" x14ac:dyDescent="0.3">
      <c r="B3130">
        <v>72</v>
      </c>
    </row>
    <row r="3131" spans="2:2" x14ac:dyDescent="0.3">
      <c r="B3131">
        <v>15</v>
      </c>
    </row>
    <row r="3132" spans="2:2" x14ac:dyDescent="0.3">
      <c r="B3132">
        <v>33</v>
      </c>
    </row>
    <row r="3133" spans="2:2" x14ac:dyDescent="0.3">
      <c r="B3133">
        <v>15</v>
      </c>
    </row>
    <row r="3134" spans="2:2" x14ac:dyDescent="0.3">
      <c r="B3134">
        <v>19</v>
      </c>
    </row>
    <row r="3135" spans="2:2" x14ac:dyDescent="0.3">
      <c r="B3135">
        <v>17</v>
      </c>
    </row>
    <row r="3136" spans="2:2" x14ac:dyDescent="0.3">
      <c r="B3136">
        <v>44</v>
      </c>
    </row>
    <row r="3137" spans="2:2" x14ac:dyDescent="0.3">
      <c r="B3137">
        <v>10</v>
      </c>
    </row>
    <row r="3138" spans="2:2" x14ac:dyDescent="0.3">
      <c r="B3138">
        <v>46</v>
      </c>
    </row>
    <row r="3139" spans="2:2" x14ac:dyDescent="0.3">
      <c r="B3139">
        <v>11</v>
      </c>
    </row>
    <row r="3140" spans="2:2" x14ac:dyDescent="0.3">
      <c r="B3140">
        <v>13</v>
      </c>
    </row>
    <row r="3141" spans="2:2" x14ac:dyDescent="0.3">
      <c r="B3141">
        <v>33</v>
      </c>
    </row>
    <row r="3142" spans="2:2" x14ac:dyDescent="0.3">
      <c r="B3142">
        <v>28</v>
      </c>
    </row>
    <row r="3143" spans="2:2" x14ac:dyDescent="0.3">
      <c r="B3143">
        <v>21</v>
      </c>
    </row>
    <row r="3144" spans="2:2" x14ac:dyDescent="0.3">
      <c r="B3144">
        <v>13</v>
      </c>
    </row>
    <row r="3145" spans="2:2" x14ac:dyDescent="0.3">
      <c r="B3145">
        <v>34</v>
      </c>
    </row>
    <row r="3146" spans="2:2" x14ac:dyDescent="0.3">
      <c r="B3146">
        <v>80</v>
      </c>
    </row>
    <row r="3147" spans="2:2" x14ac:dyDescent="0.3">
      <c r="B3147">
        <v>74</v>
      </c>
    </row>
    <row r="3148" spans="2:2" x14ac:dyDescent="0.3">
      <c r="B3148">
        <v>7</v>
      </c>
    </row>
    <row r="3149" spans="2:2" x14ac:dyDescent="0.3">
      <c r="B3149">
        <v>34</v>
      </c>
    </row>
    <row r="3150" spans="2:2" x14ac:dyDescent="0.3">
      <c r="B3150">
        <v>86</v>
      </c>
    </row>
    <row r="3151" spans="2:2" x14ac:dyDescent="0.3">
      <c r="B3151">
        <v>37</v>
      </c>
    </row>
    <row r="3152" spans="2:2" x14ac:dyDescent="0.3">
      <c r="B3152">
        <v>18</v>
      </c>
    </row>
    <row r="3153" spans="2:2" x14ac:dyDescent="0.3">
      <c r="B3153">
        <v>22</v>
      </c>
    </row>
    <row r="3154" spans="2:2" x14ac:dyDescent="0.3">
      <c r="B3154">
        <v>26</v>
      </c>
    </row>
    <row r="3155" spans="2:2" x14ac:dyDescent="0.3">
      <c r="B3155">
        <v>27</v>
      </c>
    </row>
    <row r="3156" spans="2:2" x14ac:dyDescent="0.3">
      <c r="B3156">
        <v>8</v>
      </c>
    </row>
    <row r="3157" spans="2:2" x14ac:dyDescent="0.3">
      <c r="B3157">
        <v>204</v>
      </c>
    </row>
    <row r="3158" spans="2:2" x14ac:dyDescent="0.3">
      <c r="B3158">
        <v>46</v>
      </c>
    </row>
    <row r="3159" spans="2:2" x14ac:dyDescent="0.3">
      <c r="B3159">
        <v>17</v>
      </c>
    </row>
    <row r="3160" spans="2:2" x14ac:dyDescent="0.3">
      <c r="B3160">
        <v>28</v>
      </c>
    </row>
    <row r="3161" spans="2:2" x14ac:dyDescent="0.3">
      <c r="B3161">
        <v>83</v>
      </c>
    </row>
    <row r="3162" spans="2:2" x14ac:dyDescent="0.3">
      <c r="B3162">
        <v>13</v>
      </c>
    </row>
    <row r="3163" spans="2:2" x14ac:dyDescent="0.3">
      <c r="B3163">
        <v>8</v>
      </c>
    </row>
    <row r="3164" spans="2:2" x14ac:dyDescent="0.3">
      <c r="B3164">
        <v>32</v>
      </c>
    </row>
    <row r="3165" spans="2:2" x14ac:dyDescent="0.3">
      <c r="B3165">
        <v>85</v>
      </c>
    </row>
    <row r="3166" spans="2:2" x14ac:dyDescent="0.3">
      <c r="B3166">
        <v>29</v>
      </c>
    </row>
    <row r="3167" spans="2:2" x14ac:dyDescent="0.3">
      <c r="B3167">
        <v>24</v>
      </c>
    </row>
    <row r="3168" spans="2:2" x14ac:dyDescent="0.3">
      <c r="B3168">
        <v>8</v>
      </c>
    </row>
    <row r="3169" spans="2:2" x14ac:dyDescent="0.3">
      <c r="B3169">
        <v>19</v>
      </c>
    </row>
    <row r="3170" spans="2:2" x14ac:dyDescent="0.3">
      <c r="B3170">
        <v>336</v>
      </c>
    </row>
    <row r="3171" spans="2:2" x14ac:dyDescent="0.3">
      <c r="B3171">
        <v>13</v>
      </c>
    </row>
    <row r="3172" spans="2:2" x14ac:dyDescent="0.3">
      <c r="B3172">
        <v>42</v>
      </c>
    </row>
    <row r="3173" spans="2:2" x14ac:dyDescent="0.3">
      <c r="B3173">
        <v>64</v>
      </c>
    </row>
    <row r="3174" spans="2:2" x14ac:dyDescent="0.3">
      <c r="B3174">
        <v>25</v>
      </c>
    </row>
    <row r="3175" spans="2:2" x14ac:dyDescent="0.3">
      <c r="B3175">
        <v>20</v>
      </c>
    </row>
    <row r="3176" spans="2:2" x14ac:dyDescent="0.3">
      <c r="B3176">
        <v>104</v>
      </c>
    </row>
    <row r="3177" spans="2:2" x14ac:dyDescent="0.3">
      <c r="B3177">
        <v>53</v>
      </c>
    </row>
    <row r="3178" spans="2:2" x14ac:dyDescent="0.3">
      <c r="B3178">
        <v>14</v>
      </c>
    </row>
    <row r="3179" spans="2:2" x14ac:dyDescent="0.3">
      <c r="B3179">
        <v>20</v>
      </c>
    </row>
    <row r="3180" spans="2:2" x14ac:dyDescent="0.3">
      <c r="B3180">
        <v>558</v>
      </c>
    </row>
    <row r="3181" spans="2:2" x14ac:dyDescent="0.3">
      <c r="B3181">
        <v>22</v>
      </c>
    </row>
    <row r="3182" spans="2:2" x14ac:dyDescent="0.3">
      <c r="B3182">
        <v>24</v>
      </c>
    </row>
    <row r="3183" spans="2:2" x14ac:dyDescent="0.3">
      <c r="B3183">
        <v>74</v>
      </c>
    </row>
    <row r="3184" spans="2:2" x14ac:dyDescent="0.3">
      <c r="B3184">
        <v>54</v>
      </c>
    </row>
    <row r="3185" spans="2:2" x14ac:dyDescent="0.3">
      <c r="B3185">
        <v>31</v>
      </c>
    </row>
    <row r="3186" spans="2:2" x14ac:dyDescent="0.3">
      <c r="B3186">
        <v>25</v>
      </c>
    </row>
    <row r="3187" spans="2:2" x14ac:dyDescent="0.3">
      <c r="B3187">
        <v>17</v>
      </c>
    </row>
    <row r="3188" spans="2:2" x14ac:dyDescent="0.3">
      <c r="B3188">
        <v>12</v>
      </c>
    </row>
    <row r="3189" spans="2:2" x14ac:dyDescent="0.3">
      <c r="B3189">
        <v>38</v>
      </c>
    </row>
    <row r="3190" spans="2:2" x14ac:dyDescent="0.3">
      <c r="B3190">
        <v>41</v>
      </c>
    </row>
    <row r="3191" spans="2:2" x14ac:dyDescent="0.3">
      <c r="B3191">
        <v>19</v>
      </c>
    </row>
    <row r="3192" spans="2:2" x14ac:dyDescent="0.3">
      <c r="B3192">
        <v>41</v>
      </c>
    </row>
    <row r="3193" spans="2:2" x14ac:dyDescent="0.3">
      <c r="B3193">
        <v>26</v>
      </c>
    </row>
    <row r="3194" spans="2:2" x14ac:dyDescent="0.3">
      <c r="B3194">
        <v>25</v>
      </c>
    </row>
    <row r="3195" spans="2:2" x14ac:dyDescent="0.3">
      <c r="B3195">
        <v>9</v>
      </c>
    </row>
    <row r="3196" spans="2:2" x14ac:dyDescent="0.3">
      <c r="B3196">
        <v>78</v>
      </c>
    </row>
    <row r="3197" spans="2:2" x14ac:dyDescent="0.3">
      <c r="B3197">
        <v>45</v>
      </c>
    </row>
    <row r="3198" spans="2:2" x14ac:dyDescent="0.3">
      <c r="B3198">
        <v>102</v>
      </c>
    </row>
    <row r="3199" spans="2:2" x14ac:dyDescent="0.3">
      <c r="B3199">
        <v>5</v>
      </c>
    </row>
    <row r="3200" spans="2:2" x14ac:dyDescent="0.3">
      <c r="B3200">
        <v>27</v>
      </c>
    </row>
    <row r="3201" spans="2:2" x14ac:dyDescent="0.3">
      <c r="B3201">
        <v>37</v>
      </c>
    </row>
    <row r="3202" spans="2:2" x14ac:dyDescent="0.3">
      <c r="B3202">
        <v>14</v>
      </c>
    </row>
    <row r="3203" spans="2:2" x14ac:dyDescent="0.3">
      <c r="B3203">
        <v>27</v>
      </c>
    </row>
    <row r="3204" spans="2:2" x14ac:dyDescent="0.3">
      <c r="B3204">
        <v>45</v>
      </c>
    </row>
    <row r="3205" spans="2:2" x14ac:dyDescent="0.3">
      <c r="B3205">
        <v>49</v>
      </c>
    </row>
    <row r="3206" spans="2:2" x14ac:dyDescent="0.3">
      <c r="B3206">
        <v>24</v>
      </c>
    </row>
    <row r="3207" spans="2:2" x14ac:dyDescent="0.3">
      <c r="B3207">
        <v>112</v>
      </c>
    </row>
    <row r="3208" spans="2:2" x14ac:dyDescent="0.3">
      <c r="B3208">
        <v>23</v>
      </c>
    </row>
    <row r="3209" spans="2:2" x14ac:dyDescent="0.3">
      <c r="B3209">
        <v>54</v>
      </c>
    </row>
    <row r="3210" spans="2:2" x14ac:dyDescent="0.3">
      <c r="B3210">
        <v>28</v>
      </c>
    </row>
    <row r="3211" spans="2:2" x14ac:dyDescent="0.3">
      <c r="B3211">
        <v>11</v>
      </c>
    </row>
    <row r="3212" spans="2:2" x14ac:dyDescent="0.3">
      <c r="B3212">
        <v>62</v>
      </c>
    </row>
    <row r="3213" spans="2:2" x14ac:dyDescent="0.3">
      <c r="B3213">
        <v>73</v>
      </c>
    </row>
    <row r="3214" spans="2:2" x14ac:dyDescent="0.3">
      <c r="B3214">
        <v>18</v>
      </c>
    </row>
    <row r="3215" spans="2:2" x14ac:dyDescent="0.3">
      <c r="B3215">
        <v>35</v>
      </c>
    </row>
    <row r="3216" spans="2:2" x14ac:dyDescent="0.3">
      <c r="B3216">
        <v>43</v>
      </c>
    </row>
    <row r="3217" spans="2:2" x14ac:dyDescent="0.3">
      <c r="B3217">
        <v>36</v>
      </c>
    </row>
    <row r="3218" spans="2:2" x14ac:dyDescent="0.3">
      <c r="B3218">
        <v>62</v>
      </c>
    </row>
    <row r="3219" spans="2:2" x14ac:dyDescent="0.3">
      <c r="B3219">
        <v>15</v>
      </c>
    </row>
    <row r="3220" spans="2:2" x14ac:dyDescent="0.3">
      <c r="B3220">
        <v>33</v>
      </c>
    </row>
    <row r="3221" spans="2:2" x14ac:dyDescent="0.3">
      <c r="B3221">
        <v>27</v>
      </c>
    </row>
    <row r="3222" spans="2:2" x14ac:dyDescent="0.3">
      <c r="B3222">
        <v>17</v>
      </c>
    </row>
    <row r="3223" spans="2:2" x14ac:dyDescent="0.3">
      <c r="B3223">
        <v>4</v>
      </c>
    </row>
    <row r="3224" spans="2:2" x14ac:dyDescent="0.3">
      <c r="B3224">
        <v>53</v>
      </c>
    </row>
    <row r="3225" spans="2:2" x14ac:dyDescent="0.3">
      <c r="B3225">
        <v>49</v>
      </c>
    </row>
    <row r="3226" spans="2:2" x14ac:dyDescent="0.3">
      <c r="B3226">
        <v>57</v>
      </c>
    </row>
    <row r="3227" spans="2:2" x14ac:dyDescent="0.3">
      <c r="B3227">
        <v>69</v>
      </c>
    </row>
    <row r="3228" spans="2:2" x14ac:dyDescent="0.3">
      <c r="B3228">
        <v>15</v>
      </c>
    </row>
    <row r="3229" spans="2:2" x14ac:dyDescent="0.3">
      <c r="B3229">
        <v>64</v>
      </c>
    </row>
    <row r="3230" spans="2:2" x14ac:dyDescent="0.3">
      <c r="B3230">
        <v>20</v>
      </c>
    </row>
    <row r="3231" spans="2:2" x14ac:dyDescent="0.3">
      <c r="B3231">
        <v>27</v>
      </c>
    </row>
    <row r="3232" spans="2:2" x14ac:dyDescent="0.3">
      <c r="B3232">
        <v>21</v>
      </c>
    </row>
    <row r="3233" spans="2:2" x14ac:dyDescent="0.3">
      <c r="B3233">
        <v>31</v>
      </c>
    </row>
    <row r="3234" spans="2:2" x14ac:dyDescent="0.3">
      <c r="B3234">
        <v>51</v>
      </c>
    </row>
    <row r="3235" spans="2:2" x14ac:dyDescent="0.3">
      <c r="B3235">
        <v>57</v>
      </c>
    </row>
    <row r="3236" spans="2:2" x14ac:dyDescent="0.3">
      <c r="B3236">
        <v>20</v>
      </c>
    </row>
    <row r="3237" spans="2:2" x14ac:dyDescent="0.3">
      <c r="B3237">
        <v>71</v>
      </c>
    </row>
    <row r="3238" spans="2:2" x14ac:dyDescent="0.3">
      <c r="B3238">
        <v>72</v>
      </c>
    </row>
    <row r="3239" spans="2:2" x14ac:dyDescent="0.3">
      <c r="B3239">
        <v>45</v>
      </c>
    </row>
    <row r="3240" spans="2:2" x14ac:dyDescent="0.3">
      <c r="B3240">
        <v>51</v>
      </c>
    </row>
    <row r="3241" spans="2:2" x14ac:dyDescent="0.3">
      <c r="B3241">
        <v>56</v>
      </c>
    </row>
    <row r="3242" spans="2:2" x14ac:dyDescent="0.3">
      <c r="B3242">
        <v>17</v>
      </c>
    </row>
    <row r="3243" spans="2:2" x14ac:dyDescent="0.3">
      <c r="B3243">
        <v>197</v>
      </c>
    </row>
    <row r="3244" spans="2:2" x14ac:dyDescent="0.3">
      <c r="B3244">
        <v>70</v>
      </c>
    </row>
    <row r="3245" spans="2:2" x14ac:dyDescent="0.3">
      <c r="B3245">
        <v>21</v>
      </c>
    </row>
    <row r="3246" spans="2:2" x14ac:dyDescent="0.3">
      <c r="B3246">
        <v>34</v>
      </c>
    </row>
    <row r="3247" spans="2:2" x14ac:dyDescent="0.3">
      <c r="B3247">
        <v>39</v>
      </c>
    </row>
    <row r="3248" spans="2:2" x14ac:dyDescent="0.3">
      <c r="B3248">
        <v>78</v>
      </c>
    </row>
    <row r="3249" spans="2:2" x14ac:dyDescent="0.3">
      <c r="B3249">
        <v>48</v>
      </c>
    </row>
    <row r="3250" spans="2:2" x14ac:dyDescent="0.3">
      <c r="B3250">
        <v>29</v>
      </c>
    </row>
    <row r="3251" spans="2:2" x14ac:dyDescent="0.3">
      <c r="B3251">
        <v>0</v>
      </c>
    </row>
    <row r="3252" spans="2:2" x14ac:dyDescent="0.3">
      <c r="B3252">
        <v>2</v>
      </c>
    </row>
    <row r="3253" spans="2:2" x14ac:dyDescent="0.3">
      <c r="B3253">
        <v>1</v>
      </c>
    </row>
    <row r="3254" spans="2:2" x14ac:dyDescent="0.3">
      <c r="B3254">
        <v>59</v>
      </c>
    </row>
    <row r="3255" spans="2:2" x14ac:dyDescent="0.3">
      <c r="B3255">
        <v>1</v>
      </c>
    </row>
    <row r="3256" spans="2:2" x14ac:dyDescent="0.3">
      <c r="B3256">
        <v>31</v>
      </c>
    </row>
    <row r="3257" spans="2:2" x14ac:dyDescent="0.3">
      <c r="B3257">
        <v>18</v>
      </c>
    </row>
    <row r="3258" spans="2:2" x14ac:dyDescent="0.3">
      <c r="B3258">
        <v>10</v>
      </c>
    </row>
    <row r="3259" spans="2:2" x14ac:dyDescent="0.3">
      <c r="B3259">
        <v>0</v>
      </c>
    </row>
    <row r="3260" spans="2:2" x14ac:dyDescent="0.3">
      <c r="B3260">
        <v>14</v>
      </c>
    </row>
    <row r="3261" spans="2:2" x14ac:dyDescent="0.3">
      <c r="B3261">
        <v>2</v>
      </c>
    </row>
    <row r="3262" spans="2:2" x14ac:dyDescent="0.3">
      <c r="B3262">
        <v>1</v>
      </c>
    </row>
    <row r="3263" spans="2:2" x14ac:dyDescent="0.3">
      <c r="B3263">
        <v>3</v>
      </c>
    </row>
    <row r="3264" spans="2:2" x14ac:dyDescent="0.3">
      <c r="B3264">
        <v>0</v>
      </c>
    </row>
    <row r="3265" spans="2:2" x14ac:dyDescent="0.3">
      <c r="B3265">
        <v>2</v>
      </c>
    </row>
    <row r="3266" spans="2:2" x14ac:dyDescent="0.3">
      <c r="B3266">
        <v>0</v>
      </c>
    </row>
    <row r="3267" spans="2:2" x14ac:dyDescent="0.3">
      <c r="B3267">
        <v>12</v>
      </c>
    </row>
    <row r="3268" spans="2:2" x14ac:dyDescent="0.3">
      <c r="B3268">
        <v>1</v>
      </c>
    </row>
    <row r="3269" spans="2:2" x14ac:dyDescent="0.3">
      <c r="B3269">
        <v>8</v>
      </c>
    </row>
    <row r="3270" spans="2:2" x14ac:dyDescent="0.3">
      <c r="B3270">
        <v>2</v>
      </c>
    </row>
    <row r="3271" spans="2:2" x14ac:dyDescent="0.3">
      <c r="B3271">
        <v>73</v>
      </c>
    </row>
    <row r="3272" spans="2:2" x14ac:dyDescent="0.3">
      <c r="B3272">
        <v>8</v>
      </c>
    </row>
    <row r="3273" spans="2:2" x14ac:dyDescent="0.3">
      <c r="B3273">
        <v>17</v>
      </c>
    </row>
    <row r="3274" spans="2:2" x14ac:dyDescent="0.3">
      <c r="B3274">
        <v>9</v>
      </c>
    </row>
    <row r="3275" spans="2:2" x14ac:dyDescent="0.3">
      <c r="B3275">
        <v>17</v>
      </c>
    </row>
    <row r="3276" spans="2:2" x14ac:dyDescent="0.3">
      <c r="B3276">
        <v>33</v>
      </c>
    </row>
    <row r="3277" spans="2:2" x14ac:dyDescent="0.3">
      <c r="B3277">
        <v>38</v>
      </c>
    </row>
    <row r="3278" spans="2:2" x14ac:dyDescent="0.3">
      <c r="B3278">
        <v>79</v>
      </c>
    </row>
    <row r="3279" spans="2:2" x14ac:dyDescent="0.3">
      <c r="B3279">
        <v>46</v>
      </c>
    </row>
    <row r="3280" spans="2:2" x14ac:dyDescent="0.3">
      <c r="B3280">
        <v>20</v>
      </c>
    </row>
    <row r="3281" spans="2:2" x14ac:dyDescent="0.3">
      <c r="B3281">
        <v>20</v>
      </c>
    </row>
    <row r="3282" spans="2:2" x14ac:dyDescent="0.3">
      <c r="B3282">
        <v>13</v>
      </c>
    </row>
    <row r="3283" spans="2:2" x14ac:dyDescent="0.3">
      <c r="B3283">
        <v>22</v>
      </c>
    </row>
    <row r="3284" spans="2:2" x14ac:dyDescent="0.3">
      <c r="B3284">
        <v>36</v>
      </c>
    </row>
    <row r="3285" spans="2:2" x14ac:dyDescent="0.3">
      <c r="B3285">
        <v>40</v>
      </c>
    </row>
    <row r="3286" spans="2:2" x14ac:dyDescent="0.3">
      <c r="B3286">
        <v>9</v>
      </c>
    </row>
    <row r="3287" spans="2:2" x14ac:dyDescent="0.3">
      <c r="B3287">
        <v>19</v>
      </c>
    </row>
    <row r="3288" spans="2:2" x14ac:dyDescent="0.3">
      <c r="B3288">
        <v>14</v>
      </c>
    </row>
    <row r="3289" spans="2:2" x14ac:dyDescent="0.3">
      <c r="B3289">
        <v>38</v>
      </c>
    </row>
    <row r="3290" spans="2:2" x14ac:dyDescent="0.3">
      <c r="B3290">
        <v>58</v>
      </c>
    </row>
    <row r="3291" spans="2:2" x14ac:dyDescent="0.3">
      <c r="B3291">
        <v>28</v>
      </c>
    </row>
    <row r="3292" spans="2:2" x14ac:dyDescent="0.3">
      <c r="B3292">
        <v>17</v>
      </c>
    </row>
    <row r="3293" spans="2:2" x14ac:dyDescent="0.3">
      <c r="B3293">
        <v>12</v>
      </c>
    </row>
    <row r="3294" spans="2:2" x14ac:dyDescent="0.3">
      <c r="B3294">
        <v>40</v>
      </c>
    </row>
    <row r="3295" spans="2:2" x14ac:dyDescent="0.3">
      <c r="B3295">
        <v>57</v>
      </c>
    </row>
    <row r="3296" spans="2:2" x14ac:dyDescent="0.3">
      <c r="B3296">
        <v>114</v>
      </c>
    </row>
    <row r="3297" spans="2:2" x14ac:dyDescent="0.3">
      <c r="B3297">
        <v>31</v>
      </c>
    </row>
    <row r="3298" spans="2:2" x14ac:dyDescent="0.3">
      <c r="B3298">
        <v>3</v>
      </c>
    </row>
    <row r="3299" spans="2:2" x14ac:dyDescent="0.3">
      <c r="B3299">
        <v>16</v>
      </c>
    </row>
    <row r="3300" spans="2:2" x14ac:dyDescent="0.3">
      <c r="B3300">
        <v>199</v>
      </c>
    </row>
    <row r="3301" spans="2:2" x14ac:dyDescent="0.3">
      <c r="B3301">
        <v>31</v>
      </c>
    </row>
    <row r="3302" spans="2:2" x14ac:dyDescent="0.3">
      <c r="B3302">
        <v>30</v>
      </c>
    </row>
    <row r="3303" spans="2:2" x14ac:dyDescent="0.3">
      <c r="B3303">
        <v>34</v>
      </c>
    </row>
    <row r="3304" spans="2:2" x14ac:dyDescent="0.3">
      <c r="B3304">
        <v>18</v>
      </c>
    </row>
    <row r="3305" spans="2:2" x14ac:dyDescent="0.3">
      <c r="B3305">
        <v>67</v>
      </c>
    </row>
    <row r="3306" spans="2:2" x14ac:dyDescent="0.3">
      <c r="B3306">
        <v>66</v>
      </c>
    </row>
    <row r="3307" spans="2:2" x14ac:dyDescent="0.3">
      <c r="B3307">
        <v>23</v>
      </c>
    </row>
    <row r="3308" spans="2:2" x14ac:dyDescent="0.3">
      <c r="B3308">
        <v>126</v>
      </c>
    </row>
    <row r="3309" spans="2:2" x14ac:dyDescent="0.3">
      <c r="B3309">
        <v>6</v>
      </c>
    </row>
    <row r="3310" spans="2:2" x14ac:dyDescent="0.3">
      <c r="B3310">
        <v>25</v>
      </c>
    </row>
    <row r="3311" spans="2:2" x14ac:dyDescent="0.3">
      <c r="B3311">
        <v>39</v>
      </c>
    </row>
    <row r="3312" spans="2:2" x14ac:dyDescent="0.3">
      <c r="B3312">
        <v>62</v>
      </c>
    </row>
    <row r="3313" spans="2:2" x14ac:dyDescent="0.3">
      <c r="B3313">
        <v>31</v>
      </c>
    </row>
    <row r="3314" spans="2:2" x14ac:dyDescent="0.3">
      <c r="B3314">
        <v>274</v>
      </c>
    </row>
    <row r="3315" spans="2:2" x14ac:dyDescent="0.3">
      <c r="B3315">
        <v>17</v>
      </c>
    </row>
    <row r="3316" spans="2:2" x14ac:dyDescent="0.3">
      <c r="B3316">
        <v>14</v>
      </c>
    </row>
    <row r="3317" spans="2:2" x14ac:dyDescent="0.3">
      <c r="B3317">
        <v>60</v>
      </c>
    </row>
    <row r="3318" spans="2:2" x14ac:dyDescent="0.3">
      <c r="B3318">
        <v>33</v>
      </c>
    </row>
    <row r="3319" spans="2:2" x14ac:dyDescent="0.3">
      <c r="B3319">
        <v>78</v>
      </c>
    </row>
    <row r="3320" spans="2:2" x14ac:dyDescent="0.3">
      <c r="B3320">
        <v>30</v>
      </c>
    </row>
    <row r="3321" spans="2:2" x14ac:dyDescent="0.3">
      <c r="B3321">
        <v>136</v>
      </c>
    </row>
    <row r="3322" spans="2:2" x14ac:dyDescent="0.3">
      <c r="B3322">
        <v>40</v>
      </c>
    </row>
    <row r="3323" spans="2:2" x14ac:dyDescent="0.3">
      <c r="B3323">
        <v>18</v>
      </c>
    </row>
    <row r="3324" spans="2:2" x14ac:dyDescent="0.3">
      <c r="B3324">
        <v>39</v>
      </c>
    </row>
    <row r="3325" spans="2:2" x14ac:dyDescent="0.3">
      <c r="B3325">
        <v>21</v>
      </c>
    </row>
    <row r="3326" spans="2:2" x14ac:dyDescent="0.3">
      <c r="B3326">
        <v>30</v>
      </c>
    </row>
    <row r="3327" spans="2:2" x14ac:dyDescent="0.3">
      <c r="B3327">
        <v>27</v>
      </c>
    </row>
    <row r="3328" spans="2:2" x14ac:dyDescent="0.3">
      <c r="B3328">
        <v>35</v>
      </c>
    </row>
    <row r="3329" spans="2:2" x14ac:dyDescent="0.3">
      <c r="B3329">
        <v>13</v>
      </c>
    </row>
    <row r="3330" spans="2:2" x14ac:dyDescent="0.3">
      <c r="B3330">
        <v>23</v>
      </c>
    </row>
    <row r="3331" spans="2:2" x14ac:dyDescent="0.3">
      <c r="B3331">
        <v>39</v>
      </c>
    </row>
    <row r="3332" spans="2:2" x14ac:dyDescent="0.3">
      <c r="B3332">
        <v>35</v>
      </c>
    </row>
    <row r="3333" spans="2:2" x14ac:dyDescent="0.3">
      <c r="B3333">
        <v>27</v>
      </c>
    </row>
    <row r="3334" spans="2:2" x14ac:dyDescent="0.3">
      <c r="B3334">
        <v>21</v>
      </c>
    </row>
    <row r="3335" spans="2:2" x14ac:dyDescent="0.3">
      <c r="B3335">
        <v>104</v>
      </c>
    </row>
    <row r="3336" spans="2:2" x14ac:dyDescent="0.3">
      <c r="B3336">
        <v>19</v>
      </c>
    </row>
    <row r="3337" spans="2:2" x14ac:dyDescent="0.3">
      <c r="B3337">
        <v>97</v>
      </c>
    </row>
    <row r="3338" spans="2:2" x14ac:dyDescent="0.3">
      <c r="B3338">
        <v>27</v>
      </c>
    </row>
    <row r="3339" spans="2:2" x14ac:dyDescent="0.3">
      <c r="B3339">
        <v>24</v>
      </c>
    </row>
    <row r="3340" spans="2:2" x14ac:dyDescent="0.3">
      <c r="B3340">
        <v>13</v>
      </c>
    </row>
    <row r="3341" spans="2:2" x14ac:dyDescent="0.3">
      <c r="B3341">
        <v>46</v>
      </c>
    </row>
    <row r="3342" spans="2:2" x14ac:dyDescent="0.3">
      <c r="B3342">
        <v>4</v>
      </c>
    </row>
    <row r="3343" spans="2:2" x14ac:dyDescent="0.3">
      <c r="B3343">
        <v>40</v>
      </c>
    </row>
    <row r="3344" spans="2:2" x14ac:dyDescent="0.3">
      <c r="B3344">
        <v>44</v>
      </c>
    </row>
    <row r="3345" spans="2:2" x14ac:dyDescent="0.3">
      <c r="B3345">
        <v>35</v>
      </c>
    </row>
    <row r="3346" spans="2:2" x14ac:dyDescent="0.3">
      <c r="B3346">
        <v>63</v>
      </c>
    </row>
    <row r="3347" spans="2:2" x14ac:dyDescent="0.3">
      <c r="B3347">
        <v>89</v>
      </c>
    </row>
    <row r="3348" spans="2:2" x14ac:dyDescent="0.3">
      <c r="B3348">
        <v>15</v>
      </c>
    </row>
    <row r="3349" spans="2:2" x14ac:dyDescent="0.3">
      <c r="B3349">
        <v>46</v>
      </c>
    </row>
    <row r="3350" spans="2:2" x14ac:dyDescent="0.3">
      <c r="B3350">
        <v>33</v>
      </c>
    </row>
    <row r="3351" spans="2:2" x14ac:dyDescent="0.3">
      <c r="B3351">
        <v>31</v>
      </c>
    </row>
    <row r="3352" spans="2:2" x14ac:dyDescent="0.3">
      <c r="B3352">
        <v>5</v>
      </c>
    </row>
    <row r="3353" spans="2:2" x14ac:dyDescent="0.3">
      <c r="B3353">
        <v>1</v>
      </c>
    </row>
    <row r="3354" spans="2:2" x14ac:dyDescent="0.3">
      <c r="B3354">
        <v>12</v>
      </c>
    </row>
    <row r="3355" spans="2:2" x14ac:dyDescent="0.3">
      <c r="B3355">
        <v>4</v>
      </c>
    </row>
    <row r="3356" spans="2:2" x14ac:dyDescent="0.3">
      <c r="B3356">
        <v>0</v>
      </c>
    </row>
    <row r="3357" spans="2:2" x14ac:dyDescent="0.3">
      <c r="B3357">
        <v>7</v>
      </c>
    </row>
    <row r="3358" spans="2:2" x14ac:dyDescent="0.3">
      <c r="B3358">
        <v>2</v>
      </c>
    </row>
    <row r="3359" spans="2:2" x14ac:dyDescent="0.3">
      <c r="B3359">
        <v>1</v>
      </c>
    </row>
    <row r="3360" spans="2:2" x14ac:dyDescent="0.3">
      <c r="B3360">
        <v>4</v>
      </c>
    </row>
    <row r="3361" spans="2:2" x14ac:dyDescent="0.3">
      <c r="B3361">
        <v>6</v>
      </c>
    </row>
    <row r="3362" spans="2:2" x14ac:dyDescent="0.3">
      <c r="B3362">
        <v>8</v>
      </c>
    </row>
    <row r="3363" spans="2:2" x14ac:dyDescent="0.3">
      <c r="B3363">
        <v>14</v>
      </c>
    </row>
    <row r="3364" spans="2:2" x14ac:dyDescent="0.3">
      <c r="B3364">
        <v>0</v>
      </c>
    </row>
    <row r="3365" spans="2:2" x14ac:dyDescent="0.3">
      <c r="B3365">
        <v>4</v>
      </c>
    </row>
    <row r="3366" spans="2:2" x14ac:dyDescent="0.3">
      <c r="B3366">
        <v>0</v>
      </c>
    </row>
    <row r="3367" spans="2:2" x14ac:dyDescent="0.3">
      <c r="B3367">
        <v>0</v>
      </c>
    </row>
    <row r="3368" spans="2:2" x14ac:dyDescent="0.3">
      <c r="B3368">
        <v>1</v>
      </c>
    </row>
    <row r="3369" spans="2:2" x14ac:dyDescent="0.3">
      <c r="B3369">
        <v>1</v>
      </c>
    </row>
    <row r="3370" spans="2:2" x14ac:dyDescent="0.3">
      <c r="B3370">
        <v>1</v>
      </c>
    </row>
    <row r="3371" spans="2:2" x14ac:dyDescent="0.3">
      <c r="B3371">
        <v>52</v>
      </c>
    </row>
    <row r="3372" spans="2:2" x14ac:dyDescent="0.3">
      <c r="B3372">
        <v>7</v>
      </c>
    </row>
    <row r="3373" spans="2:2" x14ac:dyDescent="0.3">
      <c r="B3373">
        <v>28</v>
      </c>
    </row>
    <row r="3374" spans="2:2" x14ac:dyDescent="0.3">
      <c r="B3374">
        <v>11</v>
      </c>
    </row>
    <row r="3375" spans="2:2" x14ac:dyDescent="0.3">
      <c r="B3375">
        <v>15</v>
      </c>
    </row>
    <row r="3376" spans="2:2" x14ac:dyDescent="0.3">
      <c r="B3376">
        <v>30</v>
      </c>
    </row>
    <row r="3377" spans="2:2" x14ac:dyDescent="0.3">
      <c r="B3377">
        <v>27</v>
      </c>
    </row>
    <row r="3378" spans="2:2" x14ac:dyDescent="0.3">
      <c r="B3378">
        <v>28</v>
      </c>
    </row>
    <row r="3379" spans="2:2" x14ac:dyDescent="0.3">
      <c r="B3379">
        <v>17</v>
      </c>
    </row>
    <row r="3380" spans="2:2" x14ac:dyDescent="0.3">
      <c r="B3380">
        <v>50</v>
      </c>
    </row>
    <row r="3381" spans="2:2" x14ac:dyDescent="0.3">
      <c r="B3381">
        <v>26</v>
      </c>
    </row>
    <row r="3382" spans="2:2" x14ac:dyDescent="0.3">
      <c r="B3382">
        <v>88</v>
      </c>
    </row>
    <row r="3383" spans="2:2" x14ac:dyDescent="0.3">
      <c r="B3383">
        <v>91</v>
      </c>
    </row>
    <row r="3384" spans="2:2" x14ac:dyDescent="0.3">
      <c r="B3384">
        <v>3</v>
      </c>
    </row>
    <row r="3385" spans="2:2" x14ac:dyDescent="0.3">
      <c r="B3385">
        <v>28</v>
      </c>
    </row>
    <row r="3386" spans="2:2" x14ac:dyDescent="0.3">
      <c r="B3386">
        <v>77</v>
      </c>
    </row>
    <row r="3387" spans="2:2" x14ac:dyDescent="0.3">
      <c r="B3387">
        <v>27</v>
      </c>
    </row>
    <row r="3388" spans="2:2" x14ac:dyDescent="0.3">
      <c r="B3388">
        <v>107</v>
      </c>
    </row>
    <row r="3389" spans="2:2" x14ac:dyDescent="0.3">
      <c r="B3389">
        <v>96</v>
      </c>
    </row>
    <row r="3390" spans="2:2" x14ac:dyDescent="0.3">
      <c r="B3390">
        <v>56</v>
      </c>
    </row>
    <row r="3391" spans="2:2" x14ac:dyDescent="0.3">
      <c r="B3391">
        <v>58</v>
      </c>
    </row>
    <row r="3392" spans="2:2" x14ac:dyDescent="0.3">
      <c r="B3392">
        <v>15</v>
      </c>
    </row>
    <row r="3393" spans="2:2" x14ac:dyDescent="0.3">
      <c r="B3393">
        <v>20</v>
      </c>
    </row>
    <row r="3394" spans="2:2" x14ac:dyDescent="0.3">
      <c r="B3394">
        <v>38</v>
      </c>
    </row>
    <row r="3395" spans="2:2" x14ac:dyDescent="0.3">
      <c r="B3395">
        <v>33</v>
      </c>
    </row>
    <row r="3396" spans="2:2" x14ac:dyDescent="0.3">
      <c r="B3396">
        <v>57</v>
      </c>
    </row>
    <row r="3397" spans="2:2" x14ac:dyDescent="0.3">
      <c r="B3397">
        <v>25</v>
      </c>
    </row>
    <row r="3398" spans="2:2" x14ac:dyDescent="0.3">
      <c r="B3398">
        <v>14</v>
      </c>
    </row>
    <row r="3399" spans="2:2" x14ac:dyDescent="0.3">
      <c r="B3399">
        <v>94</v>
      </c>
    </row>
    <row r="3400" spans="2:2" x14ac:dyDescent="0.3">
      <c r="B3400">
        <v>59</v>
      </c>
    </row>
    <row r="3401" spans="2:2" x14ac:dyDescent="0.3">
      <c r="B3401">
        <v>36</v>
      </c>
    </row>
    <row r="3402" spans="2:2" x14ac:dyDescent="0.3">
      <c r="B3402">
        <v>115</v>
      </c>
    </row>
    <row r="3403" spans="2:2" x14ac:dyDescent="0.3">
      <c r="B3403">
        <v>30</v>
      </c>
    </row>
    <row r="3404" spans="2:2" x14ac:dyDescent="0.3">
      <c r="B3404">
        <v>52</v>
      </c>
    </row>
    <row r="3405" spans="2:2" x14ac:dyDescent="0.3">
      <c r="B3405">
        <v>27</v>
      </c>
    </row>
    <row r="3406" spans="2:2" x14ac:dyDescent="0.3">
      <c r="B3406">
        <v>24</v>
      </c>
    </row>
    <row r="3407" spans="2:2" x14ac:dyDescent="0.3">
      <c r="B3407">
        <v>10</v>
      </c>
    </row>
    <row r="3408" spans="2:2" x14ac:dyDescent="0.3">
      <c r="B3408">
        <v>30</v>
      </c>
    </row>
    <row r="3409" spans="2:2" x14ac:dyDescent="0.3">
      <c r="B3409">
        <v>71</v>
      </c>
    </row>
    <row r="3410" spans="2:2" x14ac:dyDescent="0.3">
      <c r="B3410">
        <v>10</v>
      </c>
    </row>
    <row r="3411" spans="2:2" x14ac:dyDescent="0.3">
      <c r="B3411">
        <v>1</v>
      </c>
    </row>
    <row r="3412" spans="2:2" x14ac:dyDescent="0.3">
      <c r="B3412">
        <v>4</v>
      </c>
    </row>
    <row r="3413" spans="2:2" x14ac:dyDescent="0.3">
      <c r="B3413">
        <v>0</v>
      </c>
    </row>
    <row r="3414" spans="2:2" x14ac:dyDescent="0.3">
      <c r="B3414">
        <v>0</v>
      </c>
    </row>
    <row r="3415" spans="2:2" x14ac:dyDescent="0.3">
      <c r="B3415">
        <v>2</v>
      </c>
    </row>
    <row r="3416" spans="2:2" x14ac:dyDescent="0.3">
      <c r="B3416">
        <v>24</v>
      </c>
    </row>
    <row r="3417" spans="2:2" x14ac:dyDescent="0.3">
      <c r="B3417">
        <v>1</v>
      </c>
    </row>
    <row r="3418" spans="2:2" x14ac:dyDescent="0.3">
      <c r="B3418">
        <v>2</v>
      </c>
    </row>
    <row r="3419" spans="2:2" x14ac:dyDescent="0.3">
      <c r="B3419">
        <v>1</v>
      </c>
    </row>
    <row r="3420" spans="2:2" x14ac:dyDescent="0.3">
      <c r="B3420">
        <v>37</v>
      </c>
    </row>
    <row r="3421" spans="2:2" x14ac:dyDescent="0.3">
      <c r="B3421">
        <v>5</v>
      </c>
    </row>
    <row r="3422" spans="2:2" x14ac:dyDescent="0.3">
      <c r="B3422">
        <v>4</v>
      </c>
    </row>
    <row r="3423" spans="2:2" x14ac:dyDescent="0.3">
      <c r="B3423">
        <v>16</v>
      </c>
    </row>
    <row r="3424" spans="2:2" x14ac:dyDescent="0.3">
      <c r="B3424">
        <v>9</v>
      </c>
    </row>
    <row r="3425" spans="2:2" x14ac:dyDescent="0.3">
      <c r="B3425">
        <v>0</v>
      </c>
    </row>
    <row r="3426" spans="2:2" x14ac:dyDescent="0.3">
      <c r="B3426">
        <v>40</v>
      </c>
    </row>
    <row r="3427" spans="2:2" x14ac:dyDescent="0.3">
      <c r="B3427">
        <v>0</v>
      </c>
    </row>
    <row r="3428" spans="2:2" x14ac:dyDescent="0.3">
      <c r="B3428">
        <v>2</v>
      </c>
    </row>
    <row r="3429" spans="2:2" x14ac:dyDescent="0.3">
      <c r="B3429">
        <v>1</v>
      </c>
    </row>
    <row r="3430" spans="2:2" x14ac:dyDescent="0.3">
      <c r="B3430">
        <v>9</v>
      </c>
    </row>
    <row r="3431" spans="2:2" x14ac:dyDescent="0.3">
      <c r="B3431">
        <v>24</v>
      </c>
    </row>
    <row r="3432" spans="2:2" x14ac:dyDescent="0.3">
      <c r="B3432">
        <v>38</v>
      </c>
    </row>
    <row r="3433" spans="2:2" x14ac:dyDescent="0.3">
      <c r="B3433">
        <v>26</v>
      </c>
    </row>
    <row r="3434" spans="2:2" x14ac:dyDescent="0.3">
      <c r="B3434">
        <v>19</v>
      </c>
    </row>
    <row r="3435" spans="2:2" x14ac:dyDescent="0.3">
      <c r="B3435">
        <v>11</v>
      </c>
    </row>
    <row r="3436" spans="2:2" x14ac:dyDescent="0.3">
      <c r="B3436">
        <v>27</v>
      </c>
    </row>
    <row r="3437" spans="2:2" x14ac:dyDescent="0.3">
      <c r="B3437">
        <v>34</v>
      </c>
    </row>
    <row r="3438" spans="2:2" x14ac:dyDescent="0.3">
      <c r="B3438">
        <v>20</v>
      </c>
    </row>
    <row r="3439" spans="2:2" x14ac:dyDescent="0.3">
      <c r="B3439">
        <v>37</v>
      </c>
    </row>
    <row r="3440" spans="2:2" x14ac:dyDescent="0.3">
      <c r="B3440">
        <v>20</v>
      </c>
    </row>
    <row r="3441" spans="2:2" x14ac:dyDescent="0.3">
      <c r="B3441">
        <v>10</v>
      </c>
    </row>
    <row r="3442" spans="2:2" x14ac:dyDescent="0.3">
      <c r="B3442">
        <v>26</v>
      </c>
    </row>
    <row r="3443" spans="2:2" x14ac:dyDescent="0.3">
      <c r="B3443">
        <v>20</v>
      </c>
    </row>
    <row r="3444" spans="2:2" x14ac:dyDescent="0.3">
      <c r="B3444">
        <v>46</v>
      </c>
    </row>
    <row r="3445" spans="2:2" x14ac:dyDescent="0.3">
      <c r="B3445">
        <v>76</v>
      </c>
    </row>
    <row r="3446" spans="2:2" x14ac:dyDescent="0.3">
      <c r="B3446">
        <v>41</v>
      </c>
    </row>
    <row r="3447" spans="2:2" x14ac:dyDescent="0.3">
      <c r="B3447">
        <v>7</v>
      </c>
    </row>
    <row r="3448" spans="2:2" x14ac:dyDescent="0.3">
      <c r="B3448">
        <v>49</v>
      </c>
    </row>
    <row r="3449" spans="2:2" x14ac:dyDescent="0.3">
      <c r="B3449">
        <v>26</v>
      </c>
    </row>
    <row r="3450" spans="2:2" x14ac:dyDescent="0.3">
      <c r="B3450">
        <v>65</v>
      </c>
    </row>
    <row r="3451" spans="2:2" x14ac:dyDescent="0.3">
      <c r="B3451">
        <v>28</v>
      </c>
    </row>
    <row r="3452" spans="2:2" x14ac:dyDescent="0.3">
      <c r="B3452">
        <v>8</v>
      </c>
    </row>
    <row r="3453" spans="2:2" x14ac:dyDescent="0.3">
      <c r="B3453">
        <v>3</v>
      </c>
    </row>
    <row r="3454" spans="2:2" x14ac:dyDescent="0.3">
      <c r="B3454">
        <v>9</v>
      </c>
    </row>
    <row r="3455" spans="2:2" x14ac:dyDescent="0.3">
      <c r="B3455">
        <v>9</v>
      </c>
    </row>
    <row r="3456" spans="2:2" x14ac:dyDescent="0.3">
      <c r="B3456">
        <v>20</v>
      </c>
    </row>
    <row r="3457" spans="2:2" x14ac:dyDescent="0.3">
      <c r="B3457">
        <v>57</v>
      </c>
    </row>
    <row r="3458" spans="2:2" x14ac:dyDescent="0.3">
      <c r="B3458">
        <v>8</v>
      </c>
    </row>
    <row r="3459" spans="2:2" x14ac:dyDescent="0.3">
      <c r="B3459">
        <v>14</v>
      </c>
    </row>
    <row r="3460" spans="2:2" x14ac:dyDescent="0.3">
      <c r="B3460">
        <v>17</v>
      </c>
    </row>
    <row r="3461" spans="2:2" x14ac:dyDescent="0.3">
      <c r="B3461">
        <v>100</v>
      </c>
    </row>
    <row r="3462" spans="2:2" x14ac:dyDescent="0.3">
      <c r="B3462">
        <v>32</v>
      </c>
    </row>
    <row r="3463" spans="2:2" x14ac:dyDescent="0.3">
      <c r="B3463">
        <v>3</v>
      </c>
    </row>
    <row r="3464" spans="2:2" x14ac:dyDescent="0.3">
      <c r="B3464">
        <v>34</v>
      </c>
    </row>
    <row r="3465" spans="2:2" x14ac:dyDescent="0.3">
      <c r="B3465">
        <v>23</v>
      </c>
    </row>
    <row r="3466" spans="2:2" x14ac:dyDescent="0.3">
      <c r="B3466">
        <v>19</v>
      </c>
    </row>
    <row r="3467" spans="2:2" x14ac:dyDescent="0.3">
      <c r="B3467">
        <v>50</v>
      </c>
    </row>
    <row r="3468" spans="2:2" x14ac:dyDescent="0.3">
      <c r="B3468">
        <v>12</v>
      </c>
    </row>
    <row r="3469" spans="2:2" x14ac:dyDescent="0.3">
      <c r="B3469">
        <v>8</v>
      </c>
    </row>
    <row r="3470" spans="2:2" x14ac:dyDescent="0.3">
      <c r="B3470">
        <v>9</v>
      </c>
    </row>
    <row r="3471" spans="2:2" x14ac:dyDescent="0.3">
      <c r="B3471">
        <v>43</v>
      </c>
    </row>
    <row r="3472" spans="2:2" x14ac:dyDescent="0.3">
      <c r="B3472">
        <v>28</v>
      </c>
    </row>
    <row r="3473" spans="2:2" x14ac:dyDescent="0.3">
      <c r="B3473">
        <v>4</v>
      </c>
    </row>
    <row r="3474" spans="2:2" x14ac:dyDescent="0.3">
      <c r="B3474">
        <v>24</v>
      </c>
    </row>
    <row r="3475" spans="2:2" x14ac:dyDescent="0.3">
      <c r="B3475">
        <v>2</v>
      </c>
    </row>
    <row r="3476" spans="2:2" x14ac:dyDescent="0.3">
      <c r="B3476">
        <v>2</v>
      </c>
    </row>
    <row r="3477" spans="2:2" x14ac:dyDescent="0.3">
      <c r="B3477">
        <v>20</v>
      </c>
    </row>
    <row r="3478" spans="2:2" x14ac:dyDescent="0.3">
      <c r="B3478">
        <v>1</v>
      </c>
    </row>
    <row r="3479" spans="2:2" x14ac:dyDescent="0.3">
      <c r="B3479">
        <v>1</v>
      </c>
    </row>
    <row r="3480" spans="2:2" x14ac:dyDescent="0.3">
      <c r="B3480">
        <v>4</v>
      </c>
    </row>
    <row r="3481" spans="2:2" x14ac:dyDescent="0.3">
      <c r="B3481">
        <v>1</v>
      </c>
    </row>
    <row r="3482" spans="2:2" x14ac:dyDescent="0.3">
      <c r="B3482">
        <v>1</v>
      </c>
    </row>
    <row r="3483" spans="2:2" x14ac:dyDescent="0.3">
      <c r="B3483">
        <v>13</v>
      </c>
    </row>
    <row r="3484" spans="2:2" x14ac:dyDescent="0.3">
      <c r="B3484">
        <v>1</v>
      </c>
    </row>
    <row r="3485" spans="2:2" x14ac:dyDescent="0.3">
      <c r="B3485">
        <v>1</v>
      </c>
    </row>
    <row r="3486" spans="2:2" x14ac:dyDescent="0.3">
      <c r="B3486">
        <v>0</v>
      </c>
    </row>
    <row r="3487" spans="2:2" x14ac:dyDescent="0.3">
      <c r="B3487">
        <v>3</v>
      </c>
    </row>
    <row r="3488" spans="2:2" x14ac:dyDescent="0.3">
      <c r="B3488">
        <v>14</v>
      </c>
    </row>
    <row r="3489" spans="2:2" x14ac:dyDescent="0.3">
      <c r="B3489">
        <v>2</v>
      </c>
    </row>
    <row r="3490" spans="2:2" x14ac:dyDescent="0.3">
      <c r="B3490">
        <v>5</v>
      </c>
    </row>
    <row r="3491" spans="2:2" x14ac:dyDescent="0.3">
      <c r="B3491">
        <v>14</v>
      </c>
    </row>
    <row r="3492" spans="2:2" x14ac:dyDescent="0.3">
      <c r="B3492">
        <v>9</v>
      </c>
    </row>
    <row r="3493" spans="2:2" x14ac:dyDescent="0.3">
      <c r="B3493">
        <v>8</v>
      </c>
    </row>
    <row r="3494" spans="2:2" x14ac:dyDescent="0.3">
      <c r="B3494">
        <v>7</v>
      </c>
    </row>
    <row r="3495" spans="2:2" x14ac:dyDescent="0.3">
      <c r="B3495">
        <v>0</v>
      </c>
    </row>
    <row r="3496" spans="2:2" x14ac:dyDescent="0.3">
      <c r="B3496">
        <v>84</v>
      </c>
    </row>
    <row r="3497" spans="2:2" x14ac:dyDescent="0.3">
      <c r="B3497">
        <v>11</v>
      </c>
    </row>
    <row r="3498" spans="2:2" x14ac:dyDescent="0.3">
      <c r="B3498">
        <v>1</v>
      </c>
    </row>
    <row r="3499" spans="2:2" x14ac:dyDescent="0.3">
      <c r="B3499">
        <v>4</v>
      </c>
    </row>
    <row r="3500" spans="2:2" x14ac:dyDescent="0.3">
      <c r="B3500">
        <v>10</v>
      </c>
    </row>
    <row r="3501" spans="2:2" x14ac:dyDescent="0.3">
      <c r="B3501">
        <v>16</v>
      </c>
    </row>
    <row r="3502" spans="2:2" x14ac:dyDescent="0.3">
      <c r="B3502">
        <v>2</v>
      </c>
    </row>
    <row r="3503" spans="2:2" x14ac:dyDescent="0.3">
      <c r="B3503">
        <v>5</v>
      </c>
    </row>
    <row r="3504" spans="2:2" x14ac:dyDescent="0.3">
      <c r="B3504">
        <v>1</v>
      </c>
    </row>
    <row r="3505" spans="2:2" x14ac:dyDescent="0.3">
      <c r="B3505">
        <v>31</v>
      </c>
    </row>
    <row r="3506" spans="2:2" x14ac:dyDescent="0.3">
      <c r="B3506">
        <v>0</v>
      </c>
    </row>
    <row r="3507" spans="2:2" x14ac:dyDescent="0.3">
      <c r="B3507">
        <v>2</v>
      </c>
    </row>
    <row r="3508" spans="2:2" x14ac:dyDescent="0.3">
      <c r="B3508">
        <v>7</v>
      </c>
    </row>
    <row r="3509" spans="2:2" x14ac:dyDescent="0.3">
      <c r="B3509">
        <v>16</v>
      </c>
    </row>
    <row r="3510" spans="2:2" x14ac:dyDescent="0.3">
      <c r="B3510">
        <v>4</v>
      </c>
    </row>
    <row r="3511" spans="2:2" x14ac:dyDescent="0.3">
      <c r="B3511">
        <v>4</v>
      </c>
    </row>
    <row r="3512" spans="2:2" x14ac:dyDescent="0.3">
      <c r="B3512">
        <v>4</v>
      </c>
    </row>
    <row r="3513" spans="2:2" x14ac:dyDescent="0.3">
      <c r="B3513">
        <v>3</v>
      </c>
    </row>
    <row r="3514" spans="2:2" x14ac:dyDescent="0.3">
      <c r="B3514">
        <v>36</v>
      </c>
    </row>
    <row r="3515" spans="2:2" x14ac:dyDescent="0.3">
      <c r="B3515">
        <v>1</v>
      </c>
    </row>
    <row r="3516" spans="2:2" x14ac:dyDescent="0.3">
      <c r="B3516">
        <v>7</v>
      </c>
    </row>
    <row r="3517" spans="2:2" x14ac:dyDescent="0.3">
      <c r="B3517">
        <v>27</v>
      </c>
    </row>
    <row r="3518" spans="2:2" x14ac:dyDescent="0.3">
      <c r="B3518">
        <v>1</v>
      </c>
    </row>
    <row r="3519" spans="2:2" x14ac:dyDescent="0.3">
      <c r="B3519">
        <v>0</v>
      </c>
    </row>
    <row r="3520" spans="2:2" x14ac:dyDescent="0.3">
      <c r="B3520">
        <v>1</v>
      </c>
    </row>
    <row r="3521" spans="2:2" x14ac:dyDescent="0.3">
      <c r="B3521">
        <v>3</v>
      </c>
    </row>
    <row r="3522" spans="2:2" x14ac:dyDescent="0.3">
      <c r="B3522">
        <v>3</v>
      </c>
    </row>
    <row r="3523" spans="2:2" x14ac:dyDescent="0.3">
      <c r="B3523">
        <v>3</v>
      </c>
    </row>
    <row r="3524" spans="2:2" x14ac:dyDescent="0.3">
      <c r="B3524">
        <v>0</v>
      </c>
    </row>
    <row r="3525" spans="2:2" x14ac:dyDescent="0.3">
      <c r="B3525">
        <v>6</v>
      </c>
    </row>
    <row r="3526" spans="2:2" x14ac:dyDescent="0.3">
      <c r="B3526">
        <v>17</v>
      </c>
    </row>
    <row r="3527" spans="2:2" x14ac:dyDescent="0.3">
      <c r="B3527">
        <v>40</v>
      </c>
    </row>
    <row r="3528" spans="2:2" x14ac:dyDescent="0.3">
      <c r="B3528">
        <v>3</v>
      </c>
    </row>
    <row r="3529" spans="2:2" x14ac:dyDescent="0.3">
      <c r="B3529">
        <v>1</v>
      </c>
    </row>
    <row r="3530" spans="2:2" x14ac:dyDescent="0.3">
      <c r="B3530">
        <v>2</v>
      </c>
    </row>
    <row r="3531" spans="2:2" x14ac:dyDescent="0.3">
      <c r="B3531">
        <v>7</v>
      </c>
    </row>
    <row r="3532" spans="2:2" x14ac:dyDescent="0.3">
      <c r="B3532">
        <v>14</v>
      </c>
    </row>
    <row r="3533" spans="2:2" x14ac:dyDescent="0.3">
      <c r="B3533">
        <v>0</v>
      </c>
    </row>
    <row r="3534" spans="2:2" x14ac:dyDescent="0.3">
      <c r="B3534">
        <v>0</v>
      </c>
    </row>
    <row r="3535" spans="2:2" x14ac:dyDescent="0.3">
      <c r="B3535">
        <v>1</v>
      </c>
    </row>
    <row r="3536" spans="2:2" x14ac:dyDescent="0.3">
      <c r="B3536">
        <v>12</v>
      </c>
    </row>
    <row r="3537" spans="2:2" x14ac:dyDescent="0.3">
      <c r="B3537">
        <v>12</v>
      </c>
    </row>
    <row r="3538" spans="2:2" x14ac:dyDescent="0.3">
      <c r="B3538">
        <v>23</v>
      </c>
    </row>
    <row r="3539" spans="2:2" x14ac:dyDescent="0.3">
      <c r="B3539">
        <v>0</v>
      </c>
    </row>
    <row r="3540" spans="2:2" x14ac:dyDescent="0.3">
      <c r="B3540">
        <v>10</v>
      </c>
    </row>
    <row r="3541" spans="2:2" x14ac:dyDescent="0.3">
      <c r="B3541">
        <v>5</v>
      </c>
    </row>
    <row r="3542" spans="2:2" x14ac:dyDescent="0.3">
      <c r="B3542">
        <v>1</v>
      </c>
    </row>
    <row r="3543" spans="2:2" x14ac:dyDescent="0.3">
      <c r="B3543">
        <v>2</v>
      </c>
    </row>
    <row r="3544" spans="2:2" x14ac:dyDescent="0.3">
      <c r="B3544">
        <v>2</v>
      </c>
    </row>
    <row r="3545" spans="2:2" x14ac:dyDescent="0.3">
      <c r="B3545">
        <v>0</v>
      </c>
    </row>
    <row r="3546" spans="2:2" x14ac:dyDescent="0.3">
      <c r="B3546">
        <v>13</v>
      </c>
    </row>
    <row r="3547" spans="2:2" x14ac:dyDescent="0.3">
      <c r="B3547">
        <v>0</v>
      </c>
    </row>
    <row r="3548" spans="2:2" x14ac:dyDescent="0.3">
      <c r="B3548">
        <v>1</v>
      </c>
    </row>
    <row r="3549" spans="2:2" x14ac:dyDescent="0.3">
      <c r="B3549">
        <v>5</v>
      </c>
    </row>
    <row r="3550" spans="2:2" x14ac:dyDescent="0.3">
      <c r="B3550">
        <v>2</v>
      </c>
    </row>
    <row r="3551" spans="2:2" x14ac:dyDescent="0.3">
      <c r="B3551">
        <v>0</v>
      </c>
    </row>
    <row r="3552" spans="2:2" x14ac:dyDescent="0.3">
      <c r="B3552">
        <v>32</v>
      </c>
    </row>
    <row r="3553" spans="2:2" x14ac:dyDescent="0.3">
      <c r="B3553">
        <v>1</v>
      </c>
    </row>
    <row r="3554" spans="2:2" x14ac:dyDescent="0.3">
      <c r="B3554">
        <v>1</v>
      </c>
    </row>
    <row r="3555" spans="2:2" x14ac:dyDescent="0.3">
      <c r="B3555">
        <v>1</v>
      </c>
    </row>
    <row r="3556" spans="2:2" x14ac:dyDescent="0.3">
      <c r="B3556">
        <v>0</v>
      </c>
    </row>
    <row r="3557" spans="2:2" x14ac:dyDescent="0.3">
      <c r="B3557">
        <v>0</v>
      </c>
    </row>
    <row r="3558" spans="2:2" x14ac:dyDescent="0.3">
      <c r="B3558">
        <v>8</v>
      </c>
    </row>
    <row r="3559" spans="2:2" x14ac:dyDescent="0.3">
      <c r="B3559">
        <v>0</v>
      </c>
    </row>
    <row r="3560" spans="2:2" x14ac:dyDescent="0.3">
      <c r="B3560">
        <v>1</v>
      </c>
    </row>
    <row r="3561" spans="2:2" x14ac:dyDescent="0.3">
      <c r="B3561">
        <v>16</v>
      </c>
    </row>
    <row r="3562" spans="2:2" x14ac:dyDescent="0.3">
      <c r="B3562">
        <v>12</v>
      </c>
    </row>
    <row r="3563" spans="2:2" x14ac:dyDescent="0.3">
      <c r="B3563">
        <v>4</v>
      </c>
    </row>
    <row r="3564" spans="2:2" x14ac:dyDescent="0.3">
      <c r="B3564">
        <v>2</v>
      </c>
    </row>
    <row r="3565" spans="2:2" x14ac:dyDescent="0.3">
      <c r="B3565">
        <v>3</v>
      </c>
    </row>
    <row r="3566" spans="2:2" x14ac:dyDescent="0.3">
      <c r="B3566">
        <v>0</v>
      </c>
    </row>
    <row r="3567" spans="2:2" x14ac:dyDescent="0.3">
      <c r="B3567">
        <v>3</v>
      </c>
    </row>
    <row r="3568" spans="2:2" x14ac:dyDescent="0.3">
      <c r="B3568">
        <v>4</v>
      </c>
    </row>
    <row r="3569" spans="2:2" x14ac:dyDescent="0.3">
      <c r="B3569">
        <v>2</v>
      </c>
    </row>
    <row r="3570" spans="2:2" x14ac:dyDescent="0.3">
      <c r="B3570">
        <v>10</v>
      </c>
    </row>
    <row r="3571" spans="2:2" x14ac:dyDescent="0.3">
      <c r="B3571">
        <v>11</v>
      </c>
    </row>
    <row r="3572" spans="2:2" x14ac:dyDescent="0.3">
      <c r="B3572">
        <v>6</v>
      </c>
    </row>
    <row r="3573" spans="2:2" x14ac:dyDescent="0.3">
      <c r="B3573">
        <v>2</v>
      </c>
    </row>
    <row r="3574" spans="2:2" x14ac:dyDescent="0.3">
      <c r="B3574">
        <v>6</v>
      </c>
    </row>
    <row r="3575" spans="2:2" x14ac:dyDescent="0.3">
      <c r="B3575">
        <v>8</v>
      </c>
    </row>
    <row r="3576" spans="2:2" x14ac:dyDescent="0.3">
      <c r="B3576">
        <v>37</v>
      </c>
    </row>
    <row r="3577" spans="2:2" x14ac:dyDescent="0.3">
      <c r="B3577">
        <v>11</v>
      </c>
    </row>
    <row r="3578" spans="2:2" x14ac:dyDescent="0.3">
      <c r="B3578">
        <v>0</v>
      </c>
    </row>
    <row r="3579" spans="2:2" x14ac:dyDescent="0.3">
      <c r="B3579">
        <v>10</v>
      </c>
    </row>
    <row r="3580" spans="2:2" x14ac:dyDescent="0.3">
      <c r="B3580">
        <v>6</v>
      </c>
    </row>
    <row r="3581" spans="2:2" x14ac:dyDescent="0.3">
      <c r="B3581">
        <v>8</v>
      </c>
    </row>
    <row r="3582" spans="2:2" x14ac:dyDescent="0.3">
      <c r="B3582">
        <v>6</v>
      </c>
    </row>
    <row r="3583" spans="2:2" x14ac:dyDescent="0.3">
      <c r="B3583">
        <v>7</v>
      </c>
    </row>
    <row r="3584" spans="2:2" x14ac:dyDescent="0.3">
      <c r="B3584">
        <v>7</v>
      </c>
    </row>
    <row r="3585" spans="2:2" x14ac:dyDescent="0.3">
      <c r="B3585">
        <v>5</v>
      </c>
    </row>
    <row r="3586" spans="2:2" x14ac:dyDescent="0.3">
      <c r="B3586">
        <v>46</v>
      </c>
    </row>
    <row r="3587" spans="2:2" x14ac:dyDescent="0.3">
      <c r="B3587">
        <v>10</v>
      </c>
    </row>
    <row r="3588" spans="2:2" x14ac:dyDescent="0.3">
      <c r="B3588">
        <v>19</v>
      </c>
    </row>
    <row r="3589" spans="2:2" x14ac:dyDescent="0.3">
      <c r="B3589">
        <v>13</v>
      </c>
    </row>
    <row r="3590" spans="2:2" x14ac:dyDescent="0.3">
      <c r="B3590">
        <v>13</v>
      </c>
    </row>
    <row r="3591" spans="2:2" x14ac:dyDescent="0.3">
      <c r="B3591">
        <v>4</v>
      </c>
    </row>
    <row r="3592" spans="2:2" x14ac:dyDescent="0.3">
      <c r="B3592">
        <v>0</v>
      </c>
    </row>
    <row r="3593" spans="2:2" x14ac:dyDescent="0.3">
      <c r="B3593">
        <v>3</v>
      </c>
    </row>
    <row r="3594" spans="2:2" x14ac:dyDescent="0.3">
      <c r="B3594">
        <v>1</v>
      </c>
    </row>
    <row r="3595" spans="2:2" x14ac:dyDescent="0.3">
      <c r="B3595">
        <v>9</v>
      </c>
    </row>
    <row r="3596" spans="2:2" x14ac:dyDescent="0.3">
      <c r="B3596">
        <v>1</v>
      </c>
    </row>
    <row r="3597" spans="2:2" x14ac:dyDescent="0.3">
      <c r="B3597">
        <v>1</v>
      </c>
    </row>
    <row r="3598" spans="2:2" x14ac:dyDescent="0.3">
      <c r="B3598">
        <v>4</v>
      </c>
    </row>
    <row r="3599" spans="2:2" x14ac:dyDescent="0.3">
      <c r="B3599">
        <v>17</v>
      </c>
    </row>
    <row r="3600" spans="2:2" x14ac:dyDescent="0.3">
      <c r="B3600">
        <v>0</v>
      </c>
    </row>
    <row r="3601" spans="2:2" x14ac:dyDescent="0.3">
      <c r="B3601">
        <v>12</v>
      </c>
    </row>
    <row r="3602" spans="2:2" x14ac:dyDescent="0.3">
      <c r="B3602">
        <v>14</v>
      </c>
    </row>
    <row r="3603" spans="2:2" x14ac:dyDescent="0.3">
      <c r="B3603">
        <v>1</v>
      </c>
    </row>
    <row r="3604" spans="2:2" x14ac:dyDescent="0.3">
      <c r="B3604">
        <v>14</v>
      </c>
    </row>
    <row r="3605" spans="2:2" x14ac:dyDescent="0.3">
      <c r="B3605">
        <v>4</v>
      </c>
    </row>
    <row r="3606" spans="2:2" x14ac:dyDescent="0.3">
      <c r="B3606">
        <v>2</v>
      </c>
    </row>
    <row r="3607" spans="2:2" x14ac:dyDescent="0.3">
      <c r="B3607">
        <v>1</v>
      </c>
    </row>
    <row r="3608" spans="2:2" x14ac:dyDescent="0.3">
      <c r="B3608">
        <v>2</v>
      </c>
    </row>
    <row r="3609" spans="2:2" x14ac:dyDescent="0.3">
      <c r="B3609">
        <v>1</v>
      </c>
    </row>
    <row r="3610" spans="2:2" x14ac:dyDescent="0.3">
      <c r="B3610">
        <v>1</v>
      </c>
    </row>
    <row r="3611" spans="2:2" x14ac:dyDescent="0.3">
      <c r="B3611">
        <v>4</v>
      </c>
    </row>
    <row r="3612" spans="2:2" x14ac:dyDescent="0.3">
      <c r="B3612">
        <v>3</v>
      </c>
    </row>
    <row r="3613" spans="2:2" x14ac:dyDescent="0.3">
      <c r="B3613">
        <v>38</v>
      </c>
    </row>
    <row r="3614" spans="2:2" x14ac:dyDescent="0.3">
      <c r="B3614">
        <v>4</v>
      </c>
    </row>
    <row r="3615" spans="2:2" x14ac:dyDescent="0.3">
      <c r="B3615">
        <v>0</v>
      </c>
    </row>
    <row r="3616" spans="2:2" x14ac:dyDescent="0.3">
      <c r="B3616">
        <v>2</v>
      </c>
    </row>
    <row r="3617" spans="2:2" x14ac:dyDescent="0.3">
      <c r="B3617">
        <v>0</v>
      </c>
    </row>
    <row r="3618" spans="2:2" x14ac:dyDescent="0.3">
      <c r="B3618">
        <v>1</v>
      </c>
    </row>
    <row r="3619" spans="2:2" x14ac:dyDescent="0.3">
      <c r="B3619">
        <v>7</v>
      </c>
    </row>
    <row r="3620" spans="2:2" x14ac:dyDescent="0.3">
      <c r="B3620">
        <v>2</v>
      </c>
    </row>
    <row r="3621" spans="2:2" x14ac:dyDescent="0.3">
      <c r="B3621">
        <v>4</v>
      </c>
    </row>
    <row r="3622" spans="2:2" x14ac:dyDescent="0.3">
      <c r="B3622">
        <v>4</v>
      </c>
    </row>
    <row r="3623" spans="2:2" x14ac:dyDescent="0.3">
      <c r="B3623">
        <v>3</v>
      </c>
    </row>
    <row r="3624" spans="2:2" x14ac:dyDescent="0.3">
      <c r="B3624">
        <v>2</v>
      </c>
    </row>
    <row r="3625" spans="2:2" x14ac:dyDescent="0.3">
      <c r="B3625">
        <v>197</v>
      </c>
    </row>
    <row r="3626" spans="2:2" x14ac:dyDescent="0.3">
      <c r="B3626">
        <v>0</v>
      </c>
    </row>
    <row r="3627" spans="2:2" x14ac:dyDescent="0.3">
      <c r="B3627">
        <v>1</v>
      </c>
    </row>
    <row r="3628" spans="2:2" x14ac:dyDescent="0.3">
      <c r="B3628">
        <v>4</v>
      </c>
    </row>
    <row r="3629" spans="2:2" x14ac:dyDescent="0.3">
      <c r="B3629">
        <v>0</v>
      </c>
    </row>
    <row r="3630" spans="2:2" x14ac:dyDescent="0.3">
      <c r="B3630">
        <v>7</v>
      </c>
    </row>
    <row r="3631" spans="2:2" x14ac:dyDescent="0.3">
      <c r="B3631">
        <v>11</v>
      </c>
    </row>
    <row r="3632" spans="2:2" x14ac:dyDescent="0.3">
      <c r="B3632">
        <v>0</v>
      </c>
    </row>
    <row r="3633" spans="2:2" x14ac:dyDescent="0.3">
      <c r="B3633">
        <v>6</v>
      </c>
    </row>
    <row r="3634" spans="2:2" x14ac:dyDescent="0.3">
      <c r="B3634">
        <v>0</v>
      </c>
    </row>
    <row r="3635" spans="2:2" x14ac:dyDescent="0.3">
      <c r="B3635">
        <v>7</v>
      </c>
    </row>
    <row r="3636" spans="2:2" x14ac:dyDescent="0.3">
      <c r="B3636">
        <v>94</v>
      </c>
    </row>
    <row r="3637" spans="2:2" x14ac:dyDescent="0.3">
      <c r="B3637">
        <v>2</v>
      </c>
    </row>
    <row r="3638" spans="2:2" x14ac:dyDescent="0.3">
      <c r="B3638">
        <v>25</v>
      </c>
    </row>
    <row r="3639" spans="2:2" x14ac:dyDescent="0.3">
      <c r="B3639">
        <v>17</v>
      </c>
    </row>
    <row r="3640" spans="2:2" x14ac:dyDescent="0.3">
      <c r="B3640">
        <v>2</v>
      </c>
    </row>
    <row r="3641" spans="2:2" x14ac:dyDescent="0.3">
      <c r="B3641">
        <v>4</v>
      </c>
    </row>
    <row r="3642" spans="2:2" x14ac:dyDescent="0.3">
      <c r="B3642">
        <v>5</v>
      </c>
    </row>
    <row r="3643" spans="2:2" x14ac:dyDescent="0.3">
      <c r="B3643">
        <v>2</v>
      </c>
    </row>
    <row r="3644" spans="2:2" x14ac:dyDescent="0.3">
      <c r="B3644">
        <v>2</v>
      </c>
    </row>
    <row r="3645" spans="2:2" x14ac:dyDescent="0.3">
      <c r="B3645">
        <v>3</v>
      </c>
    </row>
    <row r="3646" spans="2:2" x14ac:dyDescent="0.3">
      <c r="B3646">
        <v>0</v>
      </c>
    </row>
    <row r="3647" spans="2:2" x14ac:dyDescent="0.3">
      <c r="B3647">
        <v>4</v>
      </c>
    </row>
    <row r="3648" spans="2:2" x14ac:dyDescent="0.3">
      <c r="B3648">
        <v>1</v>
      </c>
    </row>
    <row r="3649" spans="2:2" x14ac:dyDescent="0.3">
      <c r="B3649">
        <v>12</v>
      </c>
    </row>
    <row r="3650" spans="2:2" x14ac:dyDescent="0.3">
      <c r="B3650">
        <v>4</v>
      </c>
    </row>
    <row r="3651" spans="2:2" x14ac:dyDescent="0.3">
      <c r="B3651">
        <v>91</v>
      </c>
    </row>
    <row r="3652" spans="2:2" x14ac:dyDescent="0.3">
      <c r="B3652">
        <v>1</v>
      </c>
    </row>
    <row r="3653" spans="2:2" x14ac:dyDescent="0.3">
      <c r="B3653">
        <v>1</v>
      </c>
    </row>
    <row r="3654" spans="2:2" x14ac:dyDescent="0.3">
      <c r="B3654">
        <v>0</v>
      </c>
    </row>
    <row r="3655" spans="2:2" x14ac:dyDescent="0.3">
      <c r="B3655">
        <v>13</v>
      </c>
    </row>
    <row r="3656" spans="2:2" x14ac:dyDescent="0.3">
      <c r="B3656">
        <v>2</v>
      </c>
    </row>
    <row r="3657" spans="2:2" x14ac:dyDescent="0.3">
      <c r="B3657">
        <v>0</v>
      </c>
    </row>
    <row r="3658" spans="2:2" x14ac:dyDescent="0.3">
      <c r="B3658">
        <v>21</v>
      </c>
    </row>
    <row r="3659" spans="2:2" x14ac:dyDescent="0.3">
      <c r="B3659">
        <v>9</v>
      </c>
    </row>
    <row r="3660" spans="2:2" x14ac:dyDescent="0.3">
      <c r="B3660">
        <v>6</v>
      </c>
    </row>
    <row r="3661" spans="2:2" x14ac:dyDescent="0.3">
      <c r="B3661">
        <v>4</v>
      </c>
    </row>
    <row r="3662" spans="2:2" x14ac:dyDescent="0.3">
      <c r="B3662">
        <v>7</v>
      </c>
    </row>
    <row r="3663" spans="2:2" x14ac:dyDescent="0.3">
      <c r="B3663">
        <v>5</v>
      </c>
    </row>
    <row r="3664" spans="2:2" x14ac:dyDescent="0.3">
      <c r="B3664">
        <v>0</v>
      </c>
    </row>
    <row r="3665" spans="2:2" x14ac:dyDescent="0.3">
      <c r="B3665">
        <v>3</v>
      </c>
    </row>
    <row r="3666" spans="2:2" x14ac:dyDescent="0.3">
      <c r="B3666">
        <v>9</v>
      </c>
    </row>
    <row r="3667" spans="2:2" x14ac:dyDescent="0.3">
      <c r="B3667">
        <v>6</v>
      </c>
    </row>
    <row r="3668" spans="2:2" x14ac:dyDescent="0.3">
      <c r="B3668">
        <v>4</v>
      </c>
    </row>
    <row r="3669" spans="2:2" x14ac:dyDescent="0.3">
      <c r="B3669">
        <v>1</v>
      </c>
    </row>
    <row r="3670" spans="2:2" x14ac:dyDescent="0.3">
      <c r="B3670">
        <v>17</v>
      </c>
    </row>
    <row r="3671" spans="2:2" x14ac:dyDescent="0.3">
      <c r="B3671">
        <v>1</v>
      </c>
    </row>
    <row r="3672" spans="2:2" x14ac:dyDescent="0.3">
      <c r="B3672">
        <v>13</v>
      </c>
    </row>
    <row r="3673" spans="2:2" x14ac:dyDescent="0.3">
      <c r="B3673">
        <v>6</v>
      </c>
    </row>
    <row r="3674" spans="2:2" x14ac:dyDescent="0.3">
      <c r="B3674">
        <v>0</v>
      </c>
    </row>
    <row r="3675" spans="2:2" x14ac:dyDescent="0.3">
      <c r="B3675">
        <v>2</v>
      </c>
    </row>
    <row r="3676" spans="2:2" x14ac:dyDescent="0.3">
      <c r="B3676">
        <v>2</v>
      </c>
    </row>
    <row r="3677" spans="2:2" x14ac:dyDescent="0.3">
      <c r="B3677">
        <v>21</v>
      </c>
    </row>
    <row r="3678" spans="2:2" x14ac:dyDescent="0.3">
      <c r="B3678">
        <v>13</v>
      </c>
    </row>
    <row r="3679" spans="2:2" x14ac:dyDescent="0.3">
      <c r="B3679">
        <v>0</v>
      </c>
    </row>
    <row r="3680" spans="2:2" x14ac:dyDescent="0.3">
      <c r="B3680">
        <v>6</v>
      </c>
    </row>
    <row r="3681" spans="2:2" x14ac:dyDescent="0.3">
      <c r="B3681">
        <v>0</v>
      </c>
    </row>
    <row r="3682" spans="2:2" x14ac:dyDescent="0.3">
      <c r="B3682">
        <v>1</v>
      </c>
    </row>
    <row r="3683" spans="2:2" x14ac:dyDescent="0.3">
      <c r="B3683">
        <v>0</v>
      </c>
    </row>
    <row r="3684" spans="2:2" x14ac:dyDescent="0.3">
      <c r="B3684">
        <v>12</v>
      </c>
    </row>
    <row r="3685" spans="2:2" x14ac:dyDescent="0.3">
      <c r="B3685">
        <v>2</v>
      </c>
    </row>
    <row r="3686" spans="2:2" x14ac:dyDescent="0.3">
      <c r="B3686">
        <v>6</v>
      </c>
    </row>
    <row r="3687" spans="2:2" x14ac:dyDescent="0.3">
      <c r="B3687">
        <v>1</v>
      </c>
    </row>
    <row r="3688" spans="2:2" x14ac:dyDescent="0.3">
      <c r="B3688">
        <v>1</v>
      </c>
    </row>
    <row r="3689" spans="2:2" x14ac:dyDescent="0.3">
      <c r="B3689">
        <v>5</v>
      </c>
    </row>
    <row r="3690" spans="2:2" x14ac:dyDescent="0.3">
      <c r="B3690">
        <v>0</v>
      </c>
    </row>
    <row r="3691" spans="2:2" x14ac:dyDescent="0.3">
      <c r="B3691">
        <v>3</v>
      </c>
    </row>
    <row r="3692" spans="2:2" x14ac:dyDescent="0.3">
      <c r="B3692">
        <v>8</v>
      </c>
    </row>
    <row r="3693" spans="2:2" x14ac:dyDescent="0.3">
      <c r="B3693">
        <v>3</v>
      </c>
    </row>
    <row r="3694" spans="2:2" x14ac:dyDescent="0.3">
      <c r="B3694">
        <v>8</v>
      </c>
    </row>
    <row r="3695" spans="2:2" x14ac:dyDescent="0.3">
      <c r="B3695">
        <v>1</v>
      </c>
    </row>
    <row r="3696" spans="2:2" x14ac:dyDescent="0.3">
      <c r="B3696">
        <v>4</v>
      </c>
    </row>
    <row r="3697" spans="2:2" x14ac:dyDescent="0.3">
      <c r="B3697">
        <v>8</v>
      </c>
    </row>
    <row r="3698" spans="2:2" x14ac:dyDescent="0.3">
      <c r="B3698">
        <v>1</v>
      </c>
    </row>
    <row r="3699" spans="2:2" x14ac:dyDescent="0.3">
      <c r="B3699">
        <v>5</v>
      </c>
    </row>
    <row r="3700" spans="2:2" x14ac:dyDescent="0.3">
      <c r="B3700">
        <v>0</v>
      </c>
    </row>
    <row r="3701" spans="2:2" x14ac:dyDescent="0.3">
      <c r="B3701">
        <v>0</v>
      </c>
    </row>
    <row r="3702" spans="2:2" x14ac:dyDescent="0.3">
      <c r="B3702">
        <v>1</v>
      </c>
    </row>
    <row r="3703" spans="2:2" x14ac:dyDescent="0.3">
      <c r="B3703">
        <v>0</v>
      </c>
    </row>
    <row r="3704" spans="2:2" x14ac:dyDescent="0.3">
      <c r="B3704">
        <v>0</v>
      </c>
    </row>
    <row r="3705" spans="2:2" x14ac:dyDescent="0.3">
      <c r="B3705">
        <v>6</v>
      </c>
    </row>
    <row r="3706" spans="2:2" x14ac:dyDescent="0.3">
      <c r="B3706">
        <v>6</v>
      </c>
    </row>
    <row r="3707" spans="2:2" x14ac:dyDescent="0.3">
      <c r="B3707">
        <v>14</v>
      </c>
    </row>
    <row r="3708" spans="2:2" x14ac:dyDescent="0.3">
      <c r="B3708">
        <v>6</v>
      </c>
    </row>
    <row r="3709" spans="2:2" x14ac:dyDescent="0.3">
      <c r="B3709">
        <v>33</v>
      </c>
    </row>
    <row r="3710" spans="2:2" x14ac:dyDescent="0.3">
      <c r="B3710">
        <v>4</v>
      </c>
    </row>
    <row r="3711" spans="2:2" x14ac:dyDescent="0.3">
      <c r="B3711">
        <v>1</v>
      </c>
    </row>
    <row r="3712" spans="2:2" x14ac:dyDescent="0.3">
      <c r="B3712">
        <v>0</v>
      </c>
    </row>
    <row r="3713" spans="2:2" x14ac:dyDescent="0.3">
      <c r="B3713">
        <v>6</v>
      </c>
    </row>
    <row r="3714" spans="2:2" x14ac:dyDescent="0.3">
      <c r="B3714">
        <v>6</v>
      </c>
    </row>
    <row r="3715" spans="2:2" x14ac:dyDescent="0.3">
      <c r="B3715">
        <v>1</v>
      </c>
    </row>
    <row r="3716" spans="2:2" x14ac:dyDescent="0.3">
      <c r="B3716">
        <v>3</v>
      </c>
    </row>
  </sheetData>
  <conditionalFormatting sqref="A1:A1046647">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C1:C1045992">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Sub-Category Pivot</vt:lpstr>
      <vt:lpstr>Years Pivot</vt:lpstr>
      <vt:lpstr>Bonus</vt:lpstr>
      <vt:lpstr>Bonus Statistical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Sydney Harkins</cp:lastModifiedBy>
  <dcterms:created xsi:type="dcterms:W3CDTF">2017-04-20T15:17:24Z</dcterms:created>
  <dcterms:modified xsi:type="dcterms:W3CDTF">2020-09-14T15:46:15Z</dcterms:modified>
</cp:coreProperties>
</file>