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hidePivotFieldList="1"/>
  <mc:AlternateContent xmlns:mc="http://schemas.openxmlformats.org/markup-compatibility/2006">
    <mc:Choice Requires="x15">
      <x15ac:absPath xmlns:x15ac="http://schemas.microsoft.com/office/spreadsheetml/2010/11/ac" url="F:\AdvanceExcel_dataset\"/>
    </mc:Choice>
  </mc:AlternateContent>
  <xr:revisionPtr revIDLastSave="0" documentId="8_{552B6817-6865-4FB2-B887-64CD40505F15}" xr6:coauthVersionLast="47" xr6:coauthVersionMax="47" xr10:uidLastSave="{00000000-0000-0000-0000-000000000000}"/>
  <bookViews>
    <workbookView xWindow="-120" yWindow="-120" windowWidth="20730" windowHeight="11160" tabRatio="500" activeTab="2" xr2:uid="{00000000-000D-0000-FFFF-FFFF00000000}"/>
  </bookViews>
  <sheets>
    <sheet name="Pivot Table &amp; Chart" sheetId="5" r:id="rId1"/>
    <sheet name="Data" sheetId="1" r:id="rId2"/>
    <sheet name="NPS Score Mapping" sheetId="4" r:id="rId3"/>
    <sheet name="Price Range" sheetId="2" r:id="rId4"/>
  </sheets>
  <definedNames>
    <definedName name="_xlnm._FilterDatabase" localSheetId="1" hidden="1">Data!$A$5:$P$105</definedName>
  </definedNames>
  <calcPr calcId="191029"/>
  <pivotCaches>
    <pivotCache cacheId="0" r:id="rId5"/>
  </pivotCaches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05" i="1" l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B18" i="4"/>
  <c r="D8" i="4"/>
  <c r="D7" i="4"/>
  <c r="A8" i="4"/>
  <c r="A9" i="4"/>
  <c r="D9" i="4" s="1"/>
  <c r="A10" i="4"/>
  <c r="D10" i="4" s="1"/>
  <c r="A11" i="4"/>
  <c r="A12" i="4" s="1"/>
  <c r="A13" i="4" l="1"/>
  <c r="D12" i="4"/>
  <c r="D11" i="4"/>
  <c r="D13" i="4" l="1"/>
  <c r="A14" i="4"/>
  <c r="D14" i="4" l="1"/>
  <c r="A15" i="4"/>
  <c r="A16" i="4" l="1"/>
  <c r="D15" i="4"/>
  <c r="A17" i="4" l="1"/>
  <c r="D17" i="4" s="1"/>
  <c r="D16" i="4"/>
</calcChain>
</file>

<file path=xl/sharedStrings.xml><?xml version="1.0" encoding="utf-8"?>
<sst xmlns="http://schemas.openxmlformats.org/spreadsheetml/2006/main" count="256" uniqueCount="108">
  <si>
    <t>Order_Returned_Date</t>
  </si>
  <si>
    <t>SKU</t>
  </si>
  <si>
    <t>Order_Id</t>
  </si>
  <si>
    <t>Customer_Id</t>
  </si>
  <si>
    <t>Cost</t>
  </si>
  <si>
    <t>Shipping_Charges</t>
  </si>
  <si>
    <t>Item_Price</t>
  </si>
  <si>
    <t>Final_Price</t>
  </si>
  <si>
    <t>Order_Created_Date</t>
  </si>
  <si>
    <t>Order_Delievered_Date</t>
  </si>
  <si>
    <t>Order_Canceled_Date_Customer</t>
  </si>
  <si>
    <t>Order_Canceled_Date_Company</t>
  </si>
  <si>
    <t>Order_RTO_Date</t>
  </si>
  <si>
    <t>Interactions_With_Call_Centre</t>
  </si>
  <si>
    <t>NPS_Score</t>
  </si>
  <si>
    <t>Delivery_Partner</t>
  </si>
  <si>
    <t>C32</t>
  </si>
  <si>
    <t>C62</t>
  </si>
  <si>
    <t>C93</t>
  </si>
  <si>
    <t>C53</t>
  </si>
  <si>
    <t>C66</t>
  </si>
  <si>
    <t>C98</t>
  </si>
  <si>
    <t>C91</t>
  </si>
  <si>
    <t>C67</t>
  </si>
  <si>
    <t>C74</t>
  </si>
  <si>
    <t>C45</t>
  </si>
  <si>
    <t>C37</t>
  </si>
  <si>
    <t>C29</t>
  </si>
  <si>
    <t>C78</t>
  </si>
  <si>
    <t>C7</t>
  </si>
  <si>
    <t>C33</t>
  </si>
  <si>
    <t>C82</t>
  </si>
  <si>
    <t>C71</t>
  </si>
  <si>
    <t>C22</t>
  </si>
  <si>
    <t>C9</t>
  </si>
  <si>
    <t>C57</t>
  </si>
  <si>
    <t>C47</t>
  </si>
  <si>
    <t>C2</t>
  </si>
  <si>
    <t>C35</t>
  </si>
  <si>
    <t>C48</t>
  </si>
  <si>
    <t>C50</t>
  </si>
  <si>
    <t>C16</t>
  </si>
  <si>
    <t>C70</t>
  </si>
  <si>
    <t>C58</t>
  </si>
  <si>
    <t>C21</t>
  </si>
  <si>
    <t>C19</t>
  </si>
  <si>
    <t>C85</t>
  </si>
  <si>
    <t>C17</t>
  </si>
  <si>
    <t>C8</t>
  </si>
  <si>
    <t>C83</t>
  </si>
  <si>
    <t>C44</t>
  </si>
  <si>
    <t>C20</t>
  </si>
  <si>
    <t>C30</t>
  </si>
  <si>
    <t>C3</t>
  </si>
  <si>
    <t>C84</t>
  </si>
  <si>
    <t>C96</t>
  </si>
  <si>
    <t>C31</t>
  </si>
  <si>
    <t>C79</t>
  </si>
  <si>
    <t>C80</t>
  </si>
  <si>
    <t>C36</t>
  </si>
  <si>
    <t>C60</t>
  </si>
  <si>
    <t>C24</t>
  </si>
  <si>
    <t>C27</t>
  </si>
  <si>
    <t>C1</t>
  </si>
  <si>
    <t>C54</t>
  </si>
  <si>
    <t>C76</t>
  </si>
  <si>
    <t>C34</t>
  </si>
  <si>
    <t>C25</t>
  </si>
  <si>
    <t>C89</t>
  </si>
  <si>
    <t>C97</t>
  </si>
  <si>
    <t>C11</t>
  </si>
  <si>
    <t>C64</t>
  </si>
  <si>
    <t>C40</t>
  </si>
  <si>
    <t>C49</t>
  </si>
  <si>
    <t>C56</t>
  </si>
  <si>
    <t>C61</t>
  </si>
  <si>
    <t>C38</t>
  </si>
  <si>
    <t>C92</t>
  </si>
  <si>
    <t>C68</t>
  </si>
  <si>
    <t>C52</t>
  </si>
  <si>
    <t>C65</t>
  </si>
  <si>
    <t>FastShip</t>
  </si>
  <si>
    <t>Shippers</t>
  </si>
  <si>
    <t>0 to 250</t>
  </si>
  <si>
    <t>250 to 500</t>
  </si>
  <si>
    <t>500 to 1000</t>
  </si>
  <si>
    <t>&gt;1000</t>
  </si>
  <si>
    <t>NPS Score</t>
  </si>
  <si>
    <t>Classification</t>
  </si>
  <si>
    <t>Detractor</t>
  </si>
  <si>
    <t>Passive</t>
  </si>
  <si>
    <t>Promoter</t>
  </si>
  <si>
    <t>NPS Value</t>
  </si>
  <si>
    <t>Row Labels</t>
  </si>
  <si>
    <t>Grand Total</t>
  </si>
  <si>
    <t>Sum of NPS_Score</t>
  </si>
  <si>
    <t>Count of Order_Canceled_Date_Customer</t>
  </si>
  <si>
    <t>Count of Order_RTO_Date</t>
  </si>
  <si>
    <t>Count of Order_Returned_Date</t>
  </si>
  <si>
    <t>Percentage of NPS Value</t>
  </si>
  <si>
    <t>Buckets</t>
  </si>
  <si>
    <r>
      <t xml:space="preserve">                                                                                  </t>
    </r>
    <r>
      <rPr>
        <b/>
        <sz val="20"/>
        <color rgb="FFC00000"/>
        <rFont val="Arial"/>
        <family val="2"/>
      </rPr>
      <t>Ecommerce Customer Analysis</t>
    </r>
  </si>
  <si>
    <t>A visually appealing excel workbook with key findings presented using Excel charts,Pivots</t>
  </si>
  <si>
    <t>created flags and buckets</t>
  </si>
  <si>
    <r>
      <rPr>
        <b/>
        <sz val="12"/>
        <color theme="1"/>
        <rFont val="Calibri"/>
        <family val="2"/>
        <scheme val="minor"/>
      </rPr>
      <t xml:space="preserve">Understanding NPS Score </t>
    </r>
    <r>
      <rPr>
        <sz val="12"/>
        <color theme="1"/>
        <rFont val="Calibri"/>
        <family val="2"/>
        <scheme val="minor"/>
      </rPr>
      <t xml:space="preserve">The </t>
    </r>
    <r>
      <rPr>
        <b/>
        <sz val="12"/>
        <color theme="1"/>
        <rFont val="Calibri"/>
        <family val="2"/>
        <scheme val="minor"/>
      </rPr>
      <t>Net Promoter Score</t>
    </r>
    <r>
      <rPr>
        <sz val="12"/>
        <color theme="1"/>
        <rFont val="Calibri"/>
        <family val="2"/>
        <scheme val="minor"/>
      </rPr>
      <t xml:space="preserve"> is an index ranging from -100 to 100 that measures the willingness of customers to recommend a company's products or services to others.                                                                                    It is used as a proxy for gauging the customer's overall satisfaction with a company's product or service and the customer's loyalty to the brand.Basically,it is a scale from 0-10 on which you ask your customers to rate you.                                                                                                        •If they rate you anywhere between 0-6, you consider they are unhappy with your services and might churn out                •If they rate you anywhere between 7-8, you consider they are indifferent withyour services and you want to make them happier and push them towards 9-10 so that they buy more often with you                                                                                               •If they rate you anywhere between 9-10, you consider they are happy with your services and you want to make retain what you are doing for them and use them as bench-mark to serve your other customers</t>
    </r>
  </si>
  <si>
    <t>Summary</t>
  </si>
  <si>
    <t>Created pivots, charts.</t>
  </si>
  <si>
    <t>Created required buckets, flags and flags.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</si>
</sst>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Arial"/>
      <family val="2"/>
    </font>
    <font>
      <b/>
      <sz val="20"/>
      <color rgb="FFC00000"/>
      <name val="Arial"/>
      <family val="2"/>
    </font>
    <font>
      <sz val="15"/>
      <color rgb="FF333333"/>
      <name val="Arial"/>
      <family val="2"/>
    </font>
    <font>
      <b/>
      <sz val="15"/>
      <color rgb="FFC00000"/>
      <name val="Arial"/>
      <family val="2"/>
    </font>
    <font>
      <sz val="14"/>
      <color theme="1"/>
      <name val="Calibri"/>
      <family val="2"/>
      <scheme val="minor"/>
    </font>
    <font>
      <b/>
      <sz val="20"/>
      <color rgb="FFC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86A6B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5" fillId="6" borderId="0" xfId="0" applyFont="1" applyFill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9" fontId="0" fillId="0" borderId="2" xfId="0" applyNumberFormat="1" applyBorder="1" applyAlignment="1">
      <alignment horizontal="center" vertical="center"/>
    </xf>
    <xf numFmtId="0" fontId="3" fillId="0" borderId="2" xfId="0" applyFont="1" applyBorder="1" applyAlignment="1">
      <alignment horizontal="center" wrapText="1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Alignment="1">
      <alignment wrapText="1"/>
    </xf>
    <xf numFmtId="0" fontId="10" fillId="0" borderId="0" xfId="0" applyFont="1"/>
    <xf numFmtId="0" fontId="12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wrapText="1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4">
    <dxf>
      <alignment horizontal="center"/>
    </dxf>
    <dxf>
      <alignment wrapText="1"/>
    </dxf>
    <dxf>
      <alignment horizontal="center"/>
    </dxf>
    <dxf>
      <alignment wrapText="1"/>
    </dxf>
  </dxfs>
  <tableStyles count="0" defaultTableStyle="TableStyleMedium9" defaultPivotStyle="PivotStyleMedium7"/>
  <colors>
    <mruColors>
      <color rgb="FFF86A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[Project.xlsx]Pivot Table &amp; Chart!PivotTable1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NPS Score</a:t>
            </a:r>
          </a:p>
        </c:rich>
      </c:tx>
      <c:layout>
        <c:manualLayout>
          <c:xMode val="edge"/>
          <c:yMode val="edge"/>
          <c:x val="0.31248467602613439"/>
          <c:y val="0.1418072740907386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>
        <c:manualLayout>
          <c:layoutTarget val="inner"/>
          <c:xMode val="edge"/>
          <c:yMode val="edge"/>
          <c:x val="0.2522270842017989"/>
          <c:y val="0.31173040869891261"/>
          <c:w val="0.39790398075240596"/>
          <c:h val="0.66317330125400986"/>
        </c:manualLayout>
      </c:layout>
      <c:pieChart>
        <c:varyColors val="1"/>
        <c:ser>
          <c:idx val="0"/>
          <c:order val="0"/>
          <c:tx>
            <c:strRef>
              <c:f>'Pivot Table &amp; Chart'!$B$11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E80F-4D22-B467-4F5A895E3B9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80F-4D22-B467-4F5A895E3B98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 &amp; Chart'!$A$12:$A$14</c:f>
              <c:strCache>
                <c:ptCount val="2"/>
                <c:pt idx="0">
                  <c:v>FastShip</c:v>
                </c:pt>
                <c:pt idx="1">
                  <c:v>Shippers</c:v>
                </c:pt>
              </c:strCache>
            </c:strRef>
          </c:cat>
          <c:val>
            <c:numRef>
              <c:f>'Pivot Table &amp; Chart'!$B$12:$B$14</c:f>
              <c:numCache>
                <c:formatCode>General</c:formatCode>
                <c:ptCount val="2"/>
                <c:pt idx="0">
                  <c:v>455</c:v>
                </c:pt>
                <c:pt idx="1">
                  <c:v>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0F-4D22-B467-4F5A895E3B98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[Project.xlsx]Pivot Table &amp; Chart!PivotTable2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 &amp; Chart'!$B$21</c:f>
              <c:strCache>
                <c:ptCount val="1"/>
                <c:pt idx="0">
                  <c:v>Count of Order_Returned_Date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 &amp; Chart'!$A$22:$A$24</c:f>
              <c:strCache>
                <c:ptCount val="2"/>
                <c:pt idx="0">
                  <c:v>FastShip</c:v>
                </c:pt>
                <c:pt idx="1">
                  <c:v>Shippers</c:v>
                </c:pt>
              </c:strCache>
            </c:strRef>
          </c:cat>
          <c:val>
            <c:numRef>
              <c:f>'Pivot Table &amp; Chart'!$B$22:$B$24</c:f>
              <c:numCache>
                <c:formatCode>General</c:formatCode>
                <c:ptCount val="2"/>
                <c:pt idx="0">
                  <c:v>10</c:v>
                </c:pt>
                <c:pt idx="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73B-4BF5-86EE-90650AAB41A4}"/>
            </c:ext>
          </c:extLst>
        </c:ser>
        <c:ser>
          <c:idx val="1"/>
          <c:order val="1"/>
          <c:tx>
            <c:strRef>
              <c:f>'Pivot Table &amp; Chart'!$C$21</c:f>
              <c:strCache>
                <c:ptCount val="1"/>
                <c:pt idx="0">
                  <c:v>Count of Order_RTO_Date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 &amp; Chart'!$A$22:$A$24</c:f>
              <c:strCache>
                <c:ptCount val="2"/>
                <c:pt idx="0">
                  <c:v>FastShip</c:v>
                </c:pt>
                <c:pt idx="1">
                  <c:v>Shippers</c:v>
                </c:pt>
              </c:strCache>
            </c:strRef>
          </c:cat>
          <c:val>
            <c:numRef>
              <c:f>'Pivot Table &amp; Chart'!$C$22:$C$24</c:f>
              <c:numCache>
                <c:formatCode>General</c:formatCode>
                <c:ptCount val="2"/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73B-4BF5-86EE-90650AAB41A4}"/>
            </c:ext>
          </c:extLst>
        </c:ser>
        <c:ser>
          <c:idx val="2"/>
          <c:order val="2"/>
          <c:tx>
            <c:strRef>
              <c:f>'Pivot Table &amp; Chart'!$D$21</c:f>
              <c:strCache>
                <c:ptCount val="1"/>
                <c:pt idx="0">
                  <c:v>Count of Order_Canceled_Date_Customer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 &amp; Chart'!$A$22:$A$24</c:f>
              <c:strCache>
                <c:ptCount val="2"/>
                <c:pt idx="0">
                  <c:v>FastShip</c:v>
                </c:pt>
                <c:pt idx="1">
                  <c:v>Shippers</c:v>
                </c:pt>
              </c:strCache>
            </c:strRef>
          </c:cat>
          <c:val>
            <c:numRef>
              <c:f>'Pivot Table &amp; Chart'!$D$22:$D$24</c:f>
              <c:numCache>
                <c:formatCode>General</c:formatCode>
                <c:ptCount val="2"/>
                <c:pt idx="0">
                  <c:v>7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73B-4BF5-86EE-90650AAB41A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666360399"/>
        <c:axId val="666355407"/>
      </c:barChart>
      <c:catAx>
        <c:axId val="6663603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355407"/>
        <c:crosses val="autoZero"/>
        <c:auto val="1"/>
        <c:lblAlgn val="ctr"/>
        <c:lblOffset val="100"/>
        <c:noMultiLvlLbl val="0"/>
      </c:catAx>
      <c:valAx>
        <c:axId val="666355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360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409574</xdr:colOff>
      <xdr:row>8</xdr:row>
      <xdr:rowOff>142875</xdr:rowOff>
    </xdr:from>
    <xdr:to>
      <xdr:col>4</xdr:col>
      <xdr:colOff>2371725</xdr:colOff>
      <xdr:row>16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D5E563-0B9A-24A7-5874-7402A7BE9B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195261</xdr:colOff>
      <xdr:row>19</xdr:row>
      <xdr:rowOff>0</xdr:rowOff>
    </xdr:from>
    <xdr:to>
      <xdr:col>7</xdr:col>
      <xdr:colOff>1171575</xdr:colOff>
      <xdr:row>30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73814DF-100B-A8B8-016E-EAB5E5DC07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975.636649074077" createdVersion="8" refreshedVersion="8" minRefreshableVersion="3" recordCount="100" xr:uid="{00000000-000A-0000-FFFF-FFFF00000000}">
  <cacheSource type="worksheet">
    <worksheetSource ref="A5:P105" sheet="Data"/>
  </cacheSource>
  <cacheFields count="16">
    <cacheField name="Order_Id" numFmtId="0">
      <sharedItems containsSemiMixedTypes="0" containsString="0" containsNumber="1" containsInteger="1" minValue="12345678" maxValue="12345777"/>
    </cacheField>
    <cacheField name="SKU" numFmtId="0">
      <sharedItems containsSemiMixedTypes="0" containsString="0" containsNumber="1" containsInteger="1" minValue="1207337" maxValue="9899284"/>
    </cacheField>
    <cacheField name="Customer_Id" numFmtId="0">
      <sharedItems/>
    </cacheField>
    <cacheField name="Cost" numFmtId="1">
      <sharedItems containsSemiMixedTypes="0" containsString="0" containsNumber="1" containsInteger="1" minValue="14" maxValue="1000"/>
    </cacheField>
    <cacheField name="Item_Price" numFmtId="1">
      <sharedItems containsSemiMixedTypes="0" containsString="0" containsNumber="1" containsInteger="1" minValue="62" maxValue="1075"/>
    </cacheField>
    <cacheField name="Shipping_Charges" numFmtId="1">
      <sharedItems containsSemiMixedTypes="0" containsString="0" containsNumber="1" minValue="0.84" maxValue="276"/>
    </cacheField>
    <cacheField name="Final_Price" numFmtId="1">
      <sharedItems containsSemiMixedTypes="0" containsString="0" containsNumber="1" minValue="63.265306122448976" maxValue="1105.7142857142858"/>
    </cacheField>
    <cacheField name="Order_Created_Date" numFmtId="164">
      <sharedItems containsSemiMixedTypes="0" containsNonDate="0" containsDate="1" containsString="0" minDate="2018-01-01T00:00:00" maxDate="2019-01-01T00:00:00"/>
    </cacheField>
    <cacheField name="Order_Delievered_Date" numFmtId="164">
      <sharedItems containsSemiMixedTypes="0" containsNonDate="0" containsDate="1" containsString="0" minDate="2018-01-02T00:00:00" maxDate="2019-01-17T00:00:00"/>
    </cacheField>
    <cacheField name="Order_Returned_Date" numFmtId="164">
      <sharedItems containsNonDate="0" containsDate="1" containsString="0" containsBlank="1" minDate="2018-01-04T00:00:00" maxDate="2018-02-07T00:00:00" count="14">
        <m/>
        <d v="2018-02-06T00:00:00"/>
        <d v="2018-01-13T00:00:00"/>
        <d v="2018-01-25T00:00:00"/>
        <d v="2018-01-26T00:00:00"/>
        <d v="2018-01-17T00:00:00"/>
        <d v="2018-01-23T00:00:00"/>
        <d v="2018-02-01T00:00:00"/>
        <d v="2018-01-22T00:00:00"/>
        <d v="2018-01-18T00:00:00"/>
        <d v="2018-01-04T00:00:00"/>
        <d v="2018-01-20T00:00:00"/>
        <d v="2018-01-12T00:00:00"/>
        <d v="2018-02-03T00:00:00"/>
      </sharedItems>
    </cacheField>
    <cacheField name="Order_RTO_Date" numFmtId="0">
      <sharedItems containsNonDate="0" containsDate="1" containsString="0" containsBlank="1" minDate="2018-01-05T00:00:00" maxDate="2018-01-09T00:00:00" count="3">
        <m/>
        <d v="2018-01-08T00:00:00"/>
        <d v="2018-01-05T00:00:00"/>
      </sharedItems>
    </cacheField>
    <cacheField name="Order_Canceled_Date_Customer" numFmtId="0">
      <sharedItems containsNonDate="0" containsDate="1" containsString="0" containsBlank="1" minDate="2018-01-03T00:00:00" maxDate="2018-01-07T00:00:00"/>
    </cacheField>
    <cacheField name="Order_Canceled_Date_Company" numFmtId="0">
      <sharedItems containsNonDate="0" containsDate="1" containsString="0" containsBlank="1" minDate="2018-01-03T00:00:00" maxDate="2018-01-05T00:00:00"/>
    </cacheField>
    <cacheField name="Interactions_With_Call_Centre" numFmtId="0">
      <sharedItems containsSemiMixedTypes="0" containsString="0" containsNumber="1" containsInteger="1" minValue="0" maxValue="10"/>
    </cacheField>
    <cacheField name="NPS_Score" numFmtId="0">
      <sharedItems containsSemiMixedTypes="0" containsString="0" containsNumber="1" containsInteger="1" minValue="0" maxValue="10"/>
    </cacheField>
    <cacheField name="Delivery_Partner" numFmtId="0">
      <sharedItems count="2">
        <s v="FastShip"/>
        <s v="Shipper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n v="12345741"/>
    <n v="8616245"/>
    <s v="C1"/>
    <n v="206"/>
    <n v="292"/>
    <n v="14.6"/>
    <n v="306.60000000000002"/>
    <d v="2018-07-12T00:00:00"/>
    <d v="2018-07-26T00:00:00"/>
    <x v="0"/>
    <x v="0"/>
    <m/>
    <m/>
    <n v="0"/>
    <n v="10"/>
    <x v="0"/>
  </r>
  <r>
    <n v="12345749"/>
    <n v="9052331"/>
    <s v="C11"/>
    <n v="404"/>
    <n v="448"/>
    <n v="224"/>
    <n v="672"/>
    <d v="2018-08-20T00:00:00"/>
    <d v="2018-08-26T00:00:00"/>
    <x v="0"/>
    <x v="0"/>
    <m/>
    <m/>
    <n v="2"/>
    <n v="10"/>
    <x v="1"/>
  </r>
  <r>
    <n v="12345707"/>
    <n v="7740013"/>
    <s v="C16"/>
    <n v="59"/>
    <n v="62"/>
    <n v="1.2653061224489797"/>
    <n v="63.265306122448976"/>
    <d v="2018-01-31T00:00:00"/>
    <d v="2018-02-05T00:00:00"/>
    <x v="0"/>
    <x v="0"/>
    <m/>
    <m/>
    <n v="0"/>
    <n v="8"/>
    <x v="1"/>
  </r>
  <r>
    <n v="12345714"/>
    <n v="3319704"/>
    <s v="C17"/>
    <n v="862"/>
    <n v="884"/>
    <n v="52"/>
    <n v="936"/>
    <d v="2018-03-03T00:00:00"/>
    <d v="2018-03-05T00:00:00"/>
    <x v="0"/>
    <x v="0"/>
    <m/>
    <m/>
    <n v="1"/>
    <n v="10"/>
    <x v="0"/>
  </r>
  <r>
    <n v="12345722"/>
    <n v="8992538"/>
    <s v="C17"/>
    <n v="386"/>
    <n v="442"/>
    <n v="4.7021276595744679"/>
    <n v="446.70212765957444"/>
    <d v="2018-04-09T00:00:00"/>
    <d v="2018-04-25T00:00:00"/>
    <x v="0"/>
    <x v="0"/>
    <m/>
    <m/>
    <n v="0"/>
    <n v="9"/>
    <x v="0"/>
  </r>
  <r>
    <n v="12345712"/>
    <n v="2607186"/>
    <s v="C19"/>
    <n v="665"/>
    <n v="726"/>
    <n v="36.299999999999997"/>
    <n v="762.3"/>
    <d v="2018-02-25T00:00:00"/>
    <d v="2018-03-14T00:00:00"/>
    <x v="0"/>
    <x v="0"/>
    <m/>
    <m/>
    <n v="0"/>
    <n v="10"/>
    <x v="1"/>
  </r>
  <r>
    <n v="12345768"/>
    <n v="5130171"/>
    <s v="C19"/>
    <n v="866"/>
    <n v="868"/>
    <n v="36.166666666666664"/>
    <n v="904.16666666666663"/>
    <d v="2018-11-15T00:00:00"/>
    <d v="2018-11-29T00:00:00"/>
    <x v="0"/>
    <x v="0"/>
    <m/>
    <m/>
    <n v="1"/>
    <n v="6"/>
    <x v="0"/>
  </r>
  <r>
    <n v="12345702"/>
    <n v="4402799"/>
    <s v="C2"/>
    <n v="100"/>
    <n v="130"/>
    <n v="21.666666666666668"/>
    <n v="151.66666666666666"/>
    <d v="2018-01-04T00:00:00"/>
    <d v="2018-01-16T00:00:00"/>
    <x v="0"/>
    <x v="0"/>
    <d v="2018-01-05T00:00:00"/>
    <m/>
    <n v="7"/>
    <n v="1"/>
    <x v="0"/>
  </r>
  <r>
    <n v="12345723"/>
    <n v="5308111"/>
    <s v="C2"/>
    <n v="992"/>
    <n v="1075"/>
    <n v="30.714285714285715"/>
    <n v="1105.7142857142858"/>
    <d v="2018-04-10T00:00:00"/>
    <d v="2018-04-16T00:00:00"/>
    <x v="0"/>
    <x v="0"/>
    <m/>
    <m/>
    <n v="2"/>
    <n v="6"/>
    <x v="0"/>
  </r>
  <r>
    <n v="12345774"/>
    <n v="3825413"/>
    <s v="C2"/>
    <n v="536"/>
    <n v="575"/>
    <n v="17.424242424242426"/>
    <n v="592.42424242424238"/>
    <d v="2018-12-11T00:00:00"/>
    <d v="2018-12-16T00:00:00"/>
    <x v="0"/>
    <x v="0"/>
    <m/>
    <m/>
    <n v="0"/>
    <n v="8"/>
    <x v="0"/>
  </r>
  <r>
    <n v="12345724"/>
    <n v="6562943"/>
    <s v="C20"/>
    <n v="829"/>
    <n v="928"/>
    <n v="48.842105263157897"/>
    <n v="976.84210526315792"/>
    <d v="2018-04-15T00:00:00"/>
    <d v="2018-04-22T00:00:00"/>
    <x v="0"/>
    <x v="0"/>
    <m/>
    <m/>
    <n v="0"/>
    <n v="8"/>
    <x v="1"/>
  </r>
  <r>
    <n v="12345762"/>
    <n v="4808361"/>
    <s v="C20"/>
    <n v="922"/>
    <n v="956"/>
    <n v="11.380952380952381"/>
    <n v="967.38095238095241"/>
    <d v="2018-10-23T00:00:00"/>
    <d v="2018-11-05T00:00:00"/>
    <x v="0"/>
    <x v="0"/>
    <m/>
    <m/>
    <n v="2"/>
    <n v="9"/>
    <x v="1"/>
  </r>
  <r>
    <n v="12345711"/>
    <n v="9234781"/>
    <s v="C21"/>
    <n v="186"/>
    <n v="275"/>
    <n v="10.576923076923077"/>
    <n v="285.57692307692309"/>
    <d v="2018-02-18T00:00:00"/>
    <d v="2018-02-24T00:00:00"/>
    <x v="0"/>
    <x v="0"/>
    <m/>
    <m/>
    <n v="0"/>
    <n v="9"/>
    <x v="1"/>
  </r>
  <r>
    <n v="12345697"/>
    <n v="4232439"/>
    <s v="C22"/>
    <n v="796"/>
    <n v="833"/>
    <n v="55.533333333333331"/>
    <n v="888.5333333333333"/>
    <d v="2018-01-02T00:00:00"/>
    <d v="2018-01-22T00:00:00"/>
    <x v="0"/>
    <x v="0"/>
    <d v="2018-01-04T00:00:00"/>
    <m/>
    <n v="3"/>
    <n v="0"/>
    <x v="0"/>
  </r>
  <r>
    <n v="12345754"/>
    <n v="7694837"/>
    <s v="C22"/>
    <n v="355"/>
    <n v="366"/>
    <n v="73.2"/>
    <n v="439.2"/>
    <d v="2018-09-11T00:00:00"/>
    <d v="2018-09-16T00:00:00"/>
    <x v="0"/>
    <x v="0"/>
    <m/>
    <m/>
    <n v="2"/>
    <n v="8"/>
    <x v="0"/>
  </r>
  <r>
    <n v="12345737"/>
    <n v="5017425"/>
    <s v="C24"/>
    <n v="272"/>
    <n v="347"/>
    <n v="4.1807228915662646"/>
    <n v="351.18072289156629"/>
    <d v="2018-06-22T00:00:00"/>
    <d v="2018-06-26T00:00:00"/>
    <x v="0"/>
    <x v="0"/>
    <m/>
    <m/>
    <n v="2"/>
    <n v="8"/>
    <x v="0"/>
  </r>
  <r>
    <n v="12345745"/>
    <n v="5403777"/>
    <s v="C25"/>
    <n v="875"/>
    <n v="953"/>
    <n v="25.078947368421051"/>
    <n v="978.07894736842104"/>
    <d v="2018-08-03T00:00:00"/>
    <d v="2018-08-22T00:00:00"/>
    <x v="0"/>
    <x v="0"/>
    <m/>
    <m/>
    <n v="2"/>
    <n v="6"/>
    <x v="1"/>
  </r>
  <r>
    <n v="12345739"/>
    <n v="4379588"/>
    <s v="C27"/>
    <n v="517"/>
    <n v="612"/>
    <n v="9.870967741935484"/>
    <n v="621.87096774193549"/>
    <d v="2018-07-07T00:00:00"/>
    <d v="2018-07-20T00:00:00"/>
    <x v="0"/>
    <x v="0"/>
    <m/>
    <m/>
    <n v="2"/>
    <n v="7"/>
    <x v="0"/>
  </r>
  <r>
    <n v="12345690"/>
    <n v="1941129"/>
    <s v="C29"/>
    <n v="921"/>
    <n v="1013"/>
    <n v="32.677419354838712"/>
    <n v="1045.6774193548388"/>
    <d v="2018-01-02T00:00:00"/>
    <d v="2018-01-18T00:00:00"/>
    <x v="1"/>
    <x v="0"/>
    <m/>
    <m/>
    <n v="0"/>
    <n v="5"/>
    <x v="1"/>
  </r>
  <r>
    <n v="12345727"/>
    <n v="6527757"/>
    <s v="C3"/>
    <n v="566"/>
    <n v="567"/>
    <n v="70.875"/>
    <n v="637.875"/>
    <d v="2018-05-02T00:00:00"/>
    <d v="2018-05-08T00:00:00"/>
    <x v="0"/>
    <x v="0"/>
    <m/>
    <m/>
    <n v="2"/>
    <n v="7"/>
    <x v="1"/>
  </r>
  <r>
    <n v="12345729"/>
    <n v="3271856"/>
    <s v="C3"/>
    <n v="687"/>
    <n v="757"/>
    <n v="7.804123711340206"/>
    <n v="764.80412371134025"/>
    <d v="2018-05-12T00:00:00"/>
    <d v="2018-05-15T00:00:00"/>
    <x v="0"/>
    <x v="0"/>
    <m/>
    <m/>
    <n v="1"/>
    <n v="7"/>
    <x v="1"/>
  </r>
  <r>
    <n v="12345725"/>
    <n v="4608560"/>
    <s v="C30"/>
    <n v="287"/>
    <n v="374"/>
    <n v="5.1944444444444446"/>
    <n v="379.19444444444446"/>
    <d v="2018-04-18T00:00:00"/>
    <d v="2018-05-06T00:00:00"/>
    <x v="0"/>
    <x v="0"/>
    <m/>
    <m/>
    <n v="2"/>
    <n v="10"/>
    <x v="1"/>
  </r>
  <r>
    <n v="12345732"/>
    <n v="8953900"/>
    <s v="C31"/>
    <n v="479"/>
    <n v="555"/>
    <n v="69.375"/>
    <n v="624.375"/>
    <d v="2018-05-25T00:00:00"/>
    <d v="2018-06-10T00:00:00"/>
    <x v="0"/>
    <x v="0"/>
    <m/>
    <m/>
    <n v="2"/>
    <n v="7"/>
    <x v="0"/>
  </r>
  <r>
    <n v="12345767"/>
    <n v="3560886"/>
    <s v="C31"/>
    <n v="908"/>
    <n v="959"/>
    <n v="12.618421052631579"/>
    <n v="971.61842105263156"/>
    <d v="2018-11-07T00:00:00"/>
    <d v="2018-11-13T00:00:00"/>
    <x v="0"/>
    <x v="0"/>
    <m/>
    <m/>
    <n v="1"/>
    <n v="7"/>
    <x v="1"/>
  </r>
  <r>
    <n v="12345770"/>
    <n v="2607186"/>
    <s v="C31"/>
    <n v="850"/>
    <n v="894"/>
    <n v="47.05263157894737"/>
    <n v="941.0526315789474"/>
    <d v="2018-11-24T00:00:00"/>
    <d v="2018-12-04T00:00:00"/>
    <x v="0"/>
    <x v="0"/>
    <m/>
    <m/>
    <n v="2"/>
    <n v="10"/>
    <x v="0"/>
  </r>
  <r>
    <n v="12345678"/>
    <n v="4272996"/>
    <s v="C32"/>
    <n v="930"/>
    <n v="940"/>
    <n v="19.583333333333332"/>
    <n v="959.58333333333337"/>
    <d v="2018-01-01T00:00:00"/>
    <d v="2018-01-02T00:00:00"/>
    <x v="2"/>
    <x v="0"/>
    <m/>
    <m/>
    <n v="2"/>
    <n v="1"/>
    <x v="0"/>
  </r>
  <r>
    <n v="12345693"/>
    <n v="9178898"/>
    <s v="C33"/>
    <n v="549"/>
    <n v="641"/>
    <n v="6.677083333333333"/>
    <n v="647.67708333333337"/>
    <d v="2018-01-02T00:00:00"/>
    <d v="2018-01-17T00:00:00"/>
    <x v="0"/>
    <x v="1"/>
    <m/>
    <m/>
    <n v="10"/>
    <n v="4"/>
    <x v="1"/>
  </r>
  <r>
    <n v="12345731"/>
    <n v="9296082"/>
    <s v="C33"/>
    <n v="375"/>
    <n v="390"/>
    <n v="12.1875"/>
    <n v="402.1875"/>
    <d v="2018-05-19T00:00:00"/>
    <d v="2018-06-01T00:00:00"/>
    <x v="0"/>
    <x v="0"/>
    <m/>
    <m/>
    <n v="0"/>
    <n v="8"/>
    <x v="1"/>
  </r>
  <r>
    <n v="12345744"/>
    <n v="1723916"/>
    <s v="C34"/>
    <n v="538"/>
    <n v="614"/>
    <n v="22.74074074074074"/>
    <n v="636.74074074074076"/>
    <d v="2018-07-24T00:00:00"/>
    <d v="2018-07-27T00:00:00"/>
    <x v="0"/>
    <x v="0"/>
    <m/>
    <m/>
    <n v="2"/>
    <n v="10"/>
    <x v="1"/>
  </r>
  <r>
    <n v="12345750"/>
    <n v="9114112"/>
    <s v="C34"/>
    <n v="36"/>
    <n v="74"/>
    <n v="0.92500000000000004"/>
    <n v="74.924999999999997"/>
    <d v="2018-08-25T00:00:00"/>
    <d v="2018-08-28T00:00:00"/>
    <x v="0"/>
    <x v="0"/>
    <m/>
    <m/>
    <n v="0"/>
    <n v="7"/>
    <x v="0"/>
  </r>
  <r>
    <n v="12345704"/>
    <n v="4808361"/>
    <s v="C35"/>
    <n v="577"/>
    <n v="669"/>
    <n v="19.676470588235293"/>
    <n v="688.67647058823525"/>
    <d v="2018-01-07T00:00:00"/>
    <d v="2018-01-08T00:00:00"/>
    <x v="0"/>
    <x v="0"/>
    <m/>
    <d v="2018-01-03T00:00:00"/>
    <n v="4"/>
    <n v="1"/>
    <x v="0"/>
  </r>
  <r>
    <n v="12345726"/>
    <n v="8264386"/>
    <s v="C35"/>
    <n v="460"/>
    <n v="517"/>
    <n v="25.85"/>
    <n v="542.85"/>
    <d v="2018-04-23T00:00:00"/>
    <d v="2018-05-10T00:00:00"/>
    <x v="0"/>
    <x v="0"/>
    <m/>
    <m/>
    <n v="2"/>
    <n v="10"/>
    <x v="1"/>
  </r>
  <r>
    <n v="12345738"/>
    <n v="2847943"/>
    <s v="C35"/>
    <n v="552"/>
    <n v="587"/>
    <n v="11.288461538461538"/>
    <n v="598.28846153846155"/>
    <d v="2018-07-01T00:00:00"/>
    <d v="2018-07-02T00:00:00"/>
    <x v="0"/>
    <x v="0"/>
    <m/>
    <m/>
    <n v="0"/>
    <n v="7"/>
    <x v="0"/>
  </r>
  <r>
    <n v="12345735"/>
    <n v="2595134"/>
    <s v="C36"/>
    <n v="615"/>
    <n v="661"/>
    <n v="9.0547945205479454"/>
    <n v="670.05479452054794"/>
    <d v="2018-06-09T00:00:00"/>
    <d v="2018-06-27T00:00:00"/>
    <x v="0"/>
    <x v="0"/>
    <m/>
    <m/>
    <n v="2"/>
    <n v="8"/>
    <x v="0"/>
  </r>
  <r>
    <n v="12345765"/>
    <n v="7740013"/>
    <s v="C36"/>
    <n v="986"/>
    <n v="1040"/>
    <n v="24.761904761904763"/>
    <n v="1064.7619047619048"/>
    <d v="2018-10-31T00:00:00"/>
    <d v="2018-11-05T00:00:00"/>
    <x v="0"/>
    <x v="0"/>
    <m/>
    <m/>
    <n v="0"/>
    <n v="10"/>
    <x v="1"/>
  </r>
  <r>
    <n v="12345688"/>
    <n v="1337203"/>
    <s v="C37"/>
    <n v="615"/>
    <n v="684"/>
    <n v="7.6853932584269664"/>
    <n v="691.68539325842698"/>
    <d v="2018-01-02T00:00:00"/>
    <d v="2018-01-22T00:00:00"/>
    <x v="3"/>
    <x v="0"/>
    <m/>
    <m/>
    <n v="9"/>
    <n v="1"/>
    <x v="1"/>
  </r>
  <r>
    <n v="12345695"/>
    <n v="9899284"/>
    <s v="C37"/>
    <n v="278"/>
    <n v="330"/>
    <n v="5.8928571428571432"/>
    <n v="335.89285714285717"/>
    <d v="2018-01-02T00:00:00"/>
    <d v="2018-01-07T00:00:00"/>
    <x v="0"/>
    <x v="0"/>
    <d v="2018-01-03T00:00:00"/>
    <m/>
    <n v="3"/>
    <n v="4"/>
    <x v="1"/>
  </r>
  <r>
    <n v="12345773"/>
    <n v="7107973"/>
    <s v="C37"/>
    <n v="507"/>
    <n v="590"/>
    <n v="10.727272727272727"/>
    <n v="600.72727272727275"/>
    <d v="2018-12-11T00:00:00"/>
    <d v="2018-12-22T00:00:00"/>
    <x v="0"/>
    <x v="0"/>
    <m/>
    <m/>
    <n v="0"/>
    <n v="7"/>
    <x v="0"/>
  </r>
  <r>
    <n v="12345763"/>
    <n v="2168794"/>
    <s v="C38"/>
    <n v="754"/>
    <n v="834"/>
    <n v="27.8"/>
    <n v="861.8"/>
    <d v="2018-10-24T00:00:00"/>
    <d v="2018-10-26T00:00:00"/>
    <x v="0"/>
    <x v="0"/>
    <m/>
    <m/>
    <n v="1"/>
    <n v="9"/>
    <x v="1"/>
  </r>
  <r>
    <n v="12345756"/>
    <n v="7937785"/>
    <s v="C40"/>
    <n v="208"/>
    <n v="285"/>
    <n v="10.961538461538462"/>
    <n v="295.96153846153845"/>
    <d v="2018-09-22T00:00:00"/>
    <d v="2018-10-12T00:00:00"/>
    <x v="0"/>
    <x v="0"/>
    <m/>
    <m/>
    <n v="1"/>
    <n v="9"/>
    <x v="0"/>
  </r>
  <r>
    <n v="12345720"/>
    <n v="9446854"/>
    <s v="C44"/>
    <n v="399"/>
    <n v="460"/>
    <n v="51.111111111111114"/>
    <n v="511.11111111111109"/>
    <d v="2018-04-03T00:00:00"/>
    <d v="2018-04-04T00:00:00"/>
    <x v="0"/>
    <x v="0"/>
    <m/>
    <m/>
    <n v="1"/>
    <n v="10"/>
    <x v="0"/>
  </r>
  <r>
    <n v="12345687"/>
    <n v="5403777"/>
    <s v="C45"/>
    <n v="459"/>
    <n v="522"/>
    <n v="7.4571428571428573"/>
    <n v="529.45714285714291"/>
    <d v="2018-01-01T00:00:00"/>
    <d v="2018-01-08T00:00:00"/>
    <x v="4"/>
    <x v="0"/>
    <m/>
    <m/>
    <n v="1"/>
    <n v="5"/>
    <x v="0"/>
  </r>
  <r>
    <n v="12345716"/>
    <n v="3825413"/>
    <s v="C45"/>
    <n v="421"/>
    <n v="465"/>
    <n v="7.5"/>
    <n v="472.5"/>
    <d v="2018-03-06T00:00:00"/>
    <d v="2018-03-12T00:00:00"/>
    <x v="0"/>
    <x v="0"/>
    <m/>
    <m/>
    <n v="0"/>
    <n v="9"/>
    <x v="0"/>
  </r>
  <r>
    <n v="12345701"/>
    <n v="2992079"/>
    <s v="C47"/>
    <n v="654"/>
    <n v="732"/>
    <n v="30.5"/>
    <n v="762.5"/>
    <d v="2018-01-02T00:00:00"/>
    <d v="2018-01-08T00:00:00"/>
    <x v="0"/>
    <x v="0"/>
    <d v="2018-01-06T00:00:00"/>
    <m/>
    <n v="6"/>
    <n v="8"/>
    <x v="0"/>
  </r>
  <r>
    <n v="12345705"/>
    <n v="2168794"/>
    <s v="C48"/>
    <n v="532"/>
    <n v="575"/>
    <n v="8.7121212121212128"/>
    <n v="583.71212121212125"/>
    <d v="2018-01-15T00:00:00"/>
    <d v="2018-01-22T00:00:00"/>
    <x v="0"/>
    <x v="0"/>
    <m/>
    <m/>
    <n v="2"/>
    <n v="9"/>
    <x v="0"/>
  </r>
  <r>
    <n v="12345717"/>
    <n v="6996131"/>
    <s v="C48"/>
    <n v="540"/>
    <n v="552"/>
    <n v="15.333333333333334"/>
    <n v="567.33333333333337"/>
    <d v="2018-03-13T00:00:00"/>
    <d v="2018-03-14T00:00:00"/>
    <x v="0"/>
    <x v="0"/>
    <m/>
    <m/>
    <n v="1"/>
    <n v="10"/>
    <x v="0"/>
  </r>
  <r>
    <n v="12345752"/>
    <n v="3276380"/>
    <s v="C48"/>
    <n v="562"/>
    <n v="590"/>
    <n v="59"/>
    <n v="649"/>
    <d v="2018-08-31T00:00:00"/>
    <d v="2018-09-03T00:00:00"/>
    <x v="0"/>
    <x v="0"/>
    <m/>
    <m/>
    <n v="2"/>
    <n v="9"/>
    <x v="0"/>
  </r>
  <r>
    <n v="12345758"/>
    <n v="4724249"/>
    <s v="C49"/>
    <n v="716"/>
    <n v="775"/>
    <n v="70.454545454545453"/>
    <n v="845.4545454545455"/>
    <d v="2018-09-29T00:00:00"/>
    <d v="2018-10-11T00:00:00"/>
    <x v="0"/>
    <x v="0"/>
    <m/>
    <m/>
    <n v="0"/>
    <n v="9"/>
    <x v="0"/>
  </r>
  <r>
    <n v="12345706"/>
    <n v="3461643"/>
    <s v="C50"/>
    <n v="809"/>
    <n v="899"/>
    <n v="29.966666666666665"/>
    <n v="928.9666666666667"/>
    <d v="2018-01-21T00:00:00"/>
    <d v="2018-02-02T00:00:00"/>
    <x v="0"/>
    <x v="0"/>
    <m/>
    <m/>
    <n v="1"/>
    <n v="9"/>
    <x v="1"/>
  </r>
  <r>
    <n v="12345776"/>
    <n v="6028669"/>
    <s v="C52"/>
    <n v="126"/>
    <n v="215"/>
    <n v="5.9722222222222223"/>
    <n v="220.97222222222223"/>
    <d v="2018-12-21T00:00:00"/>
    <d v="2018-12-30T00:00:00"/>
    <x v="0"/>
    <x v="0"/>
    <m/>
    <m/>
    <n v="2"/>
    <n v="10"/>
    <x v="0"/>
  </r>
  <r>
    <n v="12345681"/>
    <n v="4379588"/>
    <s v="C53"/>
    <n v="535"/>
    <n v="570"/>
    <n v="20.357142857142858"/>
    <n v="590.35714285714289"/>
    <d v="2018-01-01T00:00:00"/>
    <d v="2018-01-08T00:00:00"/>
    <x v="5"/>
    <x v="0"/>
    <m/>
    <m/>
    <n v="4"/>
    <n v="10"/>
    <x v="0"/>
  </r>
  <r>
    <n v="12345742"/>
    <n v="7740437"/>
    <s v="C54"/>
    <n v="616"/>
    <n v="715"/>
    <n v="8.3139534883720927"/>
    <n v="723.31395348837214"/>
    <d v="2018-07-18T00:00:00"/>
    <d v="2018-07-20T00:00:00"/>
    <x v="0"/>
    <x v="0"/>
    <m/>
    <m/>
    <n v="0"/>
    <n v="10"/>
    <x v="1"/>
  </r>
  <r>
    <n v="12345760"/>
    <n v="4402799"/>
    <s v="C56"/>
    <n v="394"/>
    <n v="441"/>
    <n v="5.3780487804878048"/>
    <n v="446.3780487804878"/>
    <d v="2018-10-10T00:00:00"/>
    <d v="2018-10-19T00:00:00"/>
    <x v="0"/>
    <x v="0"/>
    <m/>
    <m/>
    <n v="1"/>
    <n v="9"/>
    <x v="1"/>
  </r>
  <r>
    <n v="12345700"/>
    <n v="4724249"/>
    <s v="C57"/>
    <n v="521"/>
    <n v="523"/>
    <n v="15.848484848484848"/>
    <n v="538.84848484848487"/>
    <d v="2018-01-02T00:00:00"/>
    <d v="2018-01-04T00:00:00"/>
    <x v="0"/>
    <x v="0"/>
    <d v="2018-01-06T00:00:00"/>
    <m/>
    <n v="4"/>
    <n v="8"/>
    <x v="0"/>
  </r>
  <r>
    <n v="12345721"/>
    <n v="9842195"/>
    <s v="C57"/>
    <n v="247"/>
    <n v="287"/>
    <n v="7.1749999999999998"/>
    <n v="294.17500000000001"/>
    <d v="2018-04-05T00:00:00"/>
    <d v="2018-04-14T00:00:00"/>
    <x v="0"/>
    <x v="0"/>
    <m/>
    <m/>
    <n v="0"/>
    <n v="9"/>
    <x v="0"/>
  </r>
  <r>
    <n v="12345766"/>
    <n v="2532827"/>
    <s v="C57"/>
    <n v="190"/>
    <n v="270"/>
    <n v="27"/>
    <n v="297"/>
    <d v="2018-11-07T00:00:00"/>
    <d v="2018-11-18T00:00:00"/>
    <x v="0"/>
    <x v="0"/>
    <m/>
    <m/>
    <n v="2"/>
    <n v="9"/>
    <x v="1"/>
  </r>
  <r>
    <n v="12345709"/>
    <n v="3560886"/>
    <s v="C58"/>
    <n v="126"/>
    <n v="208"/>
    <n v="13.866666666666667"/>
    <n v="221.86666666666667"/>
    <d v="2018-02-05T00:00:00"/>
    <d v="2018-02-17T00:00:00"/>
    <x v="0"/>
    <x v="0"/>
    <m/>
    <m/>
    <n v="1"/>
    <n v="9"/>
    <x v="1"/>
  </r>
  <r>
    <n v="12345736"/>
    <n v="4272996"/>
    <s v="C60"/>
    <n v="440"/>
    <n v="531"/>
    <n v="18.310344827586206"/>
    <n v="549.31034482758616"/>
    <d v="2018-06-12T00:00:00"/>
    <d v="2018-06-29T00:00:00"/>
    <x v="0"/>
    <x v="0"/>
    <m/>
    <m/>
    <n v="0"/>
    <n v="9"/>
    <x v="0"/>
  </r>
  <r>
    <n v="12345761"/>
    <n v="9669668"/>
    <s v="C61"/>
    <n v="873"/>
    <n v="875"/>
    <n v="11.513157894736842"/>
    <n v="886.51315789473688"/>
    <d v="2018-10-16T00:00:00"/>
    <d v="2018-11-04T00:00:00"/>
    <x v="0"/>
    <x v="0"/>
    <m/>
    <m/>
    <n v="0"/>
    <n v="9"/>
    <x v="1"/>
  </r>
  <r>
    <n v="12345679"/>
    <n v="5017425"/>
    <s v="C62"/>
    <n v="312"/>
    <n v="362"/>
    <n v="10.342857142857143"/>
    <n v="372.34285714285716"/>
    <d v="2018-01-01T00:00:00"/>
    <d v="2018-01-05T00:00:00"/>
    <x v="6"/>
    <x v="0"/>
    <m/>
    <m/>
    <n v="3"/>
    <n v="0"/>
    <x v="0"/>
  </r>
  <r>
    <n v="12345751"/>
    <n v="9178898"/>
    <s v="C64"/>
    <n v="727"/>
    <n v="825"/>
    <n v="19.186046511627907"/>
    <n v="844.18604651162786"/>
    <d v="2018-08-26T00:00:00"/>
    <d v="2018-09-04T00:00:00"/>
    <x v="0"/>
    <x v="0"/>
    <m/>
    <m/>
    <n v="1"/>
    <n v="9"/>
    <x v="0"/>
  </r>
  <r>
    <n v="12345777"/>
    <n v="3482099"/>
    <s v="C65"/>
    <n v="906"/>
    <n v="965"/>
    <n v="16.35593220338983"/>
    <n v="981.35593220338978"/>
    <d v="2018-12-31T00:00:00"/>
    <d v="2019-01-16T00:00:00"/>
    <x v="0"/>
    <x v="0"/>
    <m/>
    <m/>
    <n v="1"/>
    <n v="10"/>
    <x v="0"/>
  </r>
  <r>
    <n v="12345682"/>
    <n v="7588725"/>
    <s v="C66"/>
    <n v="204"/>
    <n v="236"/>
    <n v="2.7441860465116279"/>
    <n v="238.74418604651163"/>
    <d v="2018-01-01T00:00:00"/>
    <d v="2018-01-18T00:00:00"/>
    <x v="7"/>
    <x v="0"/>
    <m/>
    <m/>
    <n v="5"/>
    <n v="10"/>
    <x v="0"/>
  </r>
  <r>
    <n v="12345685"/>
    <n v="8894871"/>
    <s v="C67"/>
    <n v="261"/>
    <n v="361"/>
    <n v="45.125"/>
    <n v="406.125"/>
    <d v="2018-01-01T00:00:00"/>
    <d v="2018-01-21T00:00:00"/>
    <x v="8"/>
    <x v="0"/>
    <m/>
    <m/>
    <n v="2"/>
    <n v="10"/>
    <x v="0"/>
  </r>
  <r>
    <n v="12345771"/>
    <n v="1207337"/>
    <s v="C68"/>
    <n v="252"/>
    <n v="276"/>
    <n v="276"/>
    <n v="552"/>
    <d v="2018-12-03T00:00:00"/>
    <d v="2018-12-19T00:00:00"/>
    <x v="0"/>
    <x v="0"/>
    <m/>
    <m/>
    <n v="1"/>
    <n v="10"/>
    <x v="0"/>
  </r>
  <r>
    <n v="12345692"/>
    <n v="9114112"/>
    <s v="C7"/>
    <n v="65"/>
    <n v="85"/>
    <n v="1.3076923076923077"/>
    <n v="86.307692307692307"/>
    <d v="2018-01-02T00:00:00"/>
    <d v="2018-01-06T00:00:00"/>
    <x v="0"/>
    <x v="2"/>
    <m/>
    <m/>
    <n v="1"/>
    <n v="9"/>
    <x v="1"/>
  </r>
  <r>
    <n v="12345708"/>
    <n v="2532827"/>
    <s v="C70"/>
    <n v="291"/>
    <n v="322"/>
    <n v="3.7441860465116279"/>
    <n v="325.74418604651163"/>
    <d v="2018-02-03T00:00:00"/>
    <d v="2018-02-06T00:00:00"/>
    <x v="0"/>
    <x v="0"/>
    <m/>
    <m/>
    <n v="1"/>
    <n v="10"/>
    <x v="1"/>
  </r>
  <r>
    <n v="12345696"/>
    <n v="7694837"/>
    <s v="C71"/>
    <n v="331"/>
    <n v="411"/>
    <n v="11.108108108108109"/>
    <n v="422.10810810810813"/>
    <d v="2018-01-02T00:00:00"/>
    <d v="2018-01-20T00:00:00"/>
    <x v="0"/>
    <x v="0"/>
    <d v="2018-01-05T00:00:00"/>
    <m/>
    <n v="3"/>
    <n v="10"/>
    <x v="0"/>
  </r>
  <r>
    <n v="12345710"/>
    <n v="5130171"/>
    <s v="C71"/>
    <n v="102"/>
    <n v="122"/>
    <n v="1.6944444444444444"/>
    <n v="123.69444444444444"/>
    <d v="2018-02-09T00:00:00"/>
    <d v="2018-02-18T00:00:00"/>
    <x v="0"/>
    <x v="0"/>
    <m/>
    <m/>
    <n v="1"/>
    <n v="10"/>
    <x v="1"/>
  </r>
  <r>
    <n v="12345686"/>
    <n v="1723916"/>
    <s v="C74"/>
    <n v="34"/>
    <n v="63"/>
    <n v="0.84"/>
    <n v="63.84"/>
    <d v="2018-01-01T00:00:00"/>
    <d v="2018-01-03T00:00:00"/>
    <x v="9"/>
    <x v="0"/>
    <m/>
    <m/>
    <n v="3"/>
    <n v="3"/>
    <x v="0"/>
  </r>
  <r>
    <n v="12345775"/>
    <n v="6996131"/>
    <s v="C74"/>
    <n v="278"/>
    <n v="282"/>
    <n v="5.5294117647058822"/>
    <n v="287.52941176470586"/>
    <d v="2018-12-12T00:00:00"/>
    <d v="2018-12-21T00:00:00"/>
    <x v="0"/>
    <x v="0"/>
    <m/>
    <m/>
    <n v="2"/>
    <n v="9"/>
    <x v="0"/>
  </r>
  <r>
    <n v="12345743"/>
    <n v="8894871"/>
    <s v="C76"/>
    <n v="834"/>
    <n v="855"/>
    <n v="26.71875"/>
    <n v="881.71875"/>
    <d v="2018-07-18T00:00:00"/>
    <d v="2018-07-21T00:00:00"/>
    <x v="0"/>
    <x v="0"/>
    <m/>
    <m/>
    <n v="2"/>
    <n v="10"/>
    <x v="1"/>
  </r>
  <r>
    <n v="12345764"/>
    <n v="3461643"/>
    <s v="C76"/>
    <n v="68"/>
    <n v="87"/>
    <n v="9.6666666666666661"/>
    <n v="96.666666666666671"/>
    <d v="2018-10-28T00:00:00"/>
    <d v="2018-11-09T00:00:00"/>
    <x v="0"/>
    <x v="0"/>
    <m/>
    <m/>
    <n v="1"/>
    <n v="9"/>
    <x v="1"/>
  </r>
  <r>
    <n v="12345691"/>
    <n v="9052331"/>
    <s v="C78"/>
    <n v="357"/>
    <n v="422"/>
    <n v="13.612903225806452"/>
    <n v="435.61290322580646"/>
    <d v="2018-01-02T00:00:00"/>
    <d v="2018-01-19T00:00:00"/>
    <x v="6"/>
    <x v="0"/>
    <m/>
    <m/>
    <n v="1"/>
    <n v="10"/>
    <x v="1"/>
  </r>
  <r>
    <n v="12345740"/>
    <n v="7588725"/>
    <s v="C78"/>
    <n v="85"/>
    <n v="154"/>
    <n v="7"/>
    <n v="161"/>
    <d v="2018-07-11T00:00:00"/>
    <d v="2018-07-27T00:00:00"/>
    <x v="0"/>
    <x v="0"/>
    <m/>
    <m/>
    <n v="0"/>
    <n v="9"/>
    <x v="0"/>
  </r>
  <r>
    <n v="12345733"/>
    <n v="2908573"/>
    <s v="C79"/>
    <n v="508"/>
    <n v="591"/>
    <n v="7.88"/>
    <n v="598.88"/>
    <d v="2018-05-28T00:00:00"/>
    <d v="2018-06-01T00:00:00"/>
    <x v="0"/>
    <x v="0"/>
    <m/>
    <m/>
    <n v="1"/>
    <n v="10"/>
    <x v="0"/>
  </r>
  <r>
    <n v="12345718"/>
    <n v="6028669"/>
    <s v="C8"/>
    <n v="186"/>
    <n v="198"/>
    <n v="7.92"/>
    <n v="205.92"/>
    <d v="2018-03-18T00:00:00"/>
    <d v="2018-03-30T00:00:00"/>
    <x v="0"/>
    <x v="0"/>
    <m/>
    <m/>
    <n v="0"/>
    <n v="9"/>
    <x v="0"/>
  </r>
  <r>
    <n v="12345753"/>
    <n v="9899284"/>
    <s v="C8"/>
    <n v="783"/>
    <n v="810"/>
    <n v="12.272727272727273"/>
    <n v="822.27272727272725"/>
    <d v="2018-09-03T00:00:00"/>
    <d v="2018-09-11T00:00:00"/>
    <x v="0"/>
    <x v="0"/>
    <m/>
    <m/>
    <n v="0"/>
    <n v="10"/>
    <x v="0"/>
  </r>
  <r>
    <n v="12345757"/>
    <n v="5547960"/>
    <s v="C8"/>
    <n v="199"/>
    <n v="201"/>
    <n v="12.5625"/>
    <n v="213.5625"/>
    <d v="2018-09-27T00:00:00"/>
    <d v="2018-10-17T00:00:00"/>
    <x v="0"/>
    <x v="0"/>
    <m/>
    <m/>
    <n v="1"/>
    <n v="10"/>
    <x v="0"/>
  </r>
  <r>
    <n v="12345734"/>
    <n v="6203258"/>
    <s v="C80"/>
    <n v="488"/>
    <n v="575"/>
    <n v="11.274509803921569"/>
    <n v="586.27450980392155"/>
    <d v="2018-05-30T00:00:00"/>
    <d v="2018-06-10T00:00:00"/>
    <x v="0"/>
    <x v="0"/>
    <m/>
    <m/>
    <n v="0"/>
    <n v="9"/>
    <x v="0"/>
  </r>
  <r>
    <n v="12345759"/>
    <n v="2992079"/>
    <s v="C80"/>
    <n v="44"/>
    <n v="121"/>
    <n v="1.6575342465753424"/>
    <n v="122.65753424657534"/>
    <d v="2018-09-30T00:00:00"/>
    <d v="2018-10-20T00:00:00"/>
    <x v="0"/>
    <x v="0"/>
    <m/>
    <m/>
    <n v="0"/>
    <n v="9"/>
    <x v="0"/>
  </r>
  <r>
    <n v="12345694"/>
    <n v="3276380"/>
    <s v="C82"/>
    <n v="188"/>
    <n v="274"/>
    <n v="91.333333333333329"/>
    <n v="365.33333333333331"/>
    <d v="2018-01-02T00:00:00"/>
    <d v="2018-01-19T00:00:00"/>
    <x v="0"/>
    <x v="1"/>
    <m/>
    <m/>
    <n v="2"/>
    <n v="2"/>
    <x v="1"/>
  </r>
  <r>
    <n v="12345698"/>
    <n v="7937785"/>
    <s v="C82"/>
    <n v="830"/>
    <n v="877"/>
    <n v="9.43010752688172"/>
    <n v="886.43010752688167"/>
    <d v="2018-01-02T00:00:00"/>
    <d v="2018-01-14T00:00:00"/>
    <x v="0"/>
    <x v="0"/>
    <d v="2018-01-05T00:00:00"/>
    <m/>
    <n v="2"/>
    <n v="4"/>
    <x v="0"/>
  </r>
  <r>
    <n v="12345715"/>
    <n v="7107973"/>
    <s v="C82"/>
    <n v="57"/>
    <n v="123"/>
    <n v="3.84375"/>
    <n v="126.84375"/>
    <d v="2018-03-04T00:00:00"/>
    <d v="2018-03-13T00:00:00"/>
    <x v="0"/>
    <x v="0"/>
    <m/>
    <m/>
    <n v="0"/>
    <n v="9"/>
    <x v="0"/>
  </r>
  <r>
    <n v="12345772"/>
    <n v="3319704"/>
    <s v="C82"/>
    <n v="645"/>
    <n v="686"/>
    <n v="11.827586206896552"/>
    <n v="697.82758620689651"/>
    <d v="2018-12-06T00:00:00"/>
    <d v="2018-12-12T00:00:00"/>
    <x v="0"/>
    <x v="0"/>
    <m/>
    <m/>
    <n v="1"/>
    <n v="10"/>
    <x v="0"/>
  </r>
  <r>
    <n v="12345719"/>
    <n v="3482099"/>
    <s v="C83"/>
    <n v="693"/>
    <n v="732"/>
    <n v="22.181818181818183"/>
    <n v="754.18181818181813"/>
    <d v="2018-03-25T00:00:00"/>
    <d v="2018-04-05T00:00:00"/>
    <x v="0"/>
    <x v="0"/>
    <m/>
    <m/>
    <n v="0"/>
    <n v="10"/>
    <x v="0"/>
  </r>
  <r>
    <n v="12345728"/>
    <n v="7911723"/>
    <s v="C84"/>
    <n v="1000"/>
    <n v="1028"/>
    <n v="38.074074074074076"/>
    <n v="1066.0740740740741"/>
    <d v="2018-05-10T00:00:00"/>
    <d v="2018-05-28T00:00:00"/>
    <x v="0"/>
    <x v="0"/>
    <m/>
    <m/>
    <n v="2"/>
    <n v="9"/>
    <x v="1"/>
  </r>
  <r>
    <n v="12345748"/>
    <n v="1941129"/>
    <s v="C84"/>
    <n v="128"/>
    <n v="195"/>
    <n v="2.096774193548387"/>
    <n v="197.09677419354838"/>
    <d v="2018-08-14T00:00:00"/>
    <d v="2018-08-15T00:00:00"/>
    <x v="0"/>
    <x v="0"/>
    <m/>
    <m/>
    <n v="0"/>
    <n v="9"/>
    <x v="1"/>
  </r>
  <r>
    <n v="12345755"/>
    <n v="4232439"/>
    <s v="C84"/>
    <n v="851"/>
    <n v="908"/>
    <n v="12.611111111111111"/>
    <n v="920.61111111111109"/>
    <d v="2018-09-12T00:00:00"/>
    <d v="2018-09-28T00:00:00"/>
    <x v="0"/>
    <x v="0"/>
    <m/>
    <m/>
    <n v="1"/>
    <n v="10"/>
    <x v="0"/>
  </r>
  <r>
    <n v="12345713"/>
    <n v="1207337"/>
    <s v="C85"/>
    <n v="366"/>
    <n v="380"/>
    <n v="3.8775510204081631"/>
    <n v="383.87755102040819"/>
    <d v="2018-02-25T00:00:00"/>
    <d v="2018-03-16T00:00:00"/>
    <x v="0"/>
    <x v="0"/>
    <m/>
    <m/>
    <n v="0"/>
    <n v="9"/>
    <x v="1"/>
  </r>
  <r>
    <n v="12345746"/>
    <n v="1337203"/>
    <s v="C89"/>
    <n v="871"/>
    <n v="891"/>
    <n v="14.370967741935484"/>
    <n v="905.37096774193549"/>
    <d v="2018-08-08T00:00:00"/>
    <d v="2018-08-25T00:00:00"/>
    <x v="0"/>
    <x v="0"/>
    <m/>
    <m/>
    <n v="1"/>
    <n v="10"/>
    <x v="1"/>
  </r>
  <r>
    <n v="12345699"/>
    <n v="5547960"/>
    <s v="C9"/>
    <n v="326"/>
    <n v="340"/>
    <n v="17"/>
    <n v="357"/>
    <d v="2018-01-02T00:00:00"/>
    <d v="2018-01-05T00:00:00"/>
    <x v="0"/>
    <x v="0"/>
    <d v="2018-01-05T00:00:00"/>
    <m/>
    <n v="2"/>
    <n v="9"/>
    <x v="0"/>
  </r>
  <r>
    <n v="12345684"/>
    <n v="7740437"/>
    <s v="C91"/>
    <n v="665"/>
    <n v="666"/>
    <n v="14.478260869565217"/>
    <n v="680.47826086956525"/>
    <d v="2018-01-01T00:00:00"/>
    <d v="2018-01-03T00:00:00"/>
    <x v="10"/>
    <x v="0"/>
    <m/>
    <m/>
    <n v="8"/>
    <n v="10"/>
    <x v="0"/>
  </r>
  <r>
    <n v="12345769"/>
    <n v="9234781"/>
    <s v="C92"/>
    <n v="207"/>
    <n v="259"/>
    <n v="7.8484848484848486"/>
    <n v="266.84848484848487"/>
    <d v="2018-11-24T00:00:00"/>
    <d v="2018-12-12T00:00:00"/>
    <x v="0"/>
    <x v="0"/>
    <m/>
    <m/>
    <n v="1"/>
    <n v="9"/>
    <x v="0"/>
  </r>
  <r>
    <n v="12345680"/>
    <n v="2847943"/>
    <s v="C93"/>
    <n v="446"/>
    <n v="508"/>
    <n v="127"/>
    <n v="635"/>
    <d v="2018-01-01T00:00:00"/>
    <d v="2018-01-10T00:00:00"/>
    <x v="11"/>
    <x v="0"/>
    <m/>
    <m/>
    <n v="4"/>
    <n v="0"/>
    <x v="0"/>
  </r>
  <r>
    <n v="12345703"/>
    <n v="9669668"/>
    <s v="C93"/>
    <n v="815"/>
    <n v="882"/>
    <n v="19.173913043478262"/>
    <n v="901.17391304347825"/>
    <d v="2018-01-06T00:00:00"/>
    <d v="2018-01-21T00:00:00"/>
    <x v="0"/>
    <x v="0"/>
    <m/>
    <d v="2018-01-04T00:00:00"/>
    <n v="5"/>
    <n v="2"/>
    <x v="0"/>
  </r>
  <r>
    <n v="12345730"/>
    <n v="4729810"/>
    <s v="C96"/>
    <n v="385"/>
    <n v="411"/>
    <n v="4.5666666666666664"/>
    <n v="415.56666666666666"/>
    <d v="2018-05-12T00:00:00"/>
    <d v="2018-05-24T00:00:00"/>
    <x v="0"/>
    <x v="0"/>
    <m/>
    <m/>
    <n v="2"/>
    <n v="9"/>
    <x v="1"/>
  </r>
  <r>
    <n v="12345747"/>
    <n v="3650921"/>
    <s v="C97"/>
    <n v="14"/>
    <n v="64"/>
    <n v="0.90140845070422537"/>
    <n v="64.901408450704224"/>
    <d v="2018-08-13T00:00:00"/>
    <d v="2018-08-20T00:00:00"/>
    <x v="0"/>
    <x v="0"/>
    <m/>
    <m/>
    <n v="2"/>
    <n v="9"/>
    <x v="1"/>
  </r>
  <r>
    <n v="12345683"/>
    <n v="8616245"/>
    <s v="C98"/>
    <n v="292"/>
    <n v="314"/>
    <n v="44.857142857142854"/>
    <n v="358.85714285714283"/>
    <d v="2018-01-01T00:00:00"/>
    <d v="2018-01-07T00:00:00"/>
    <x v="12"/>
    <x v="0"/>
    <m/>
    <m/>
    <n v="1"/>
    <n v="0"/>
    <x v="0"/>
  </r>
  <r>
    <n v="12345689"/>
    <n v="3650921"/>
    <s v="C98"/>
    <n v="65"/>
    <n v="130"/>
    <n v="1.4285714285714286"/>
    <n v="131.42857142857142"/>
    <d v="2018-01-02T00:00:00"/>
    <d v="2018-01-22T00:00:00"/>
    <x v="13"/>
    <x v="0"/>
    <m/>
    <m/>
    <n v="4"/>
    <n v="1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100000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21:D24" firstHeaderRow="0" firstDataRow="1" firstDataCol="1"/>
  <pivotFields count="16">
    <pivotField showAll="0"/>
    <pivotField showAll="0"/>
    <pivotField showAll="0"/>
    <pivotField numFmtId="1" showAll="0"/>
    <pivotField numFmtId="1" showAll="0"/>
    <pivotField numFmtId="1" showAll="0"/>
    <pivotField numFmtId="1" showAll="0"/>
    <pivotField numFmtId="164" showAll="0"/>
    <pivotField numFmtId="164" showAll="0"/>
    <pivotField dataField="1" showAll="0"/>
    <pivotField dataField="1" showAll="0">
      <items count="4">
        <item x="2"/>
        <item x="1"/>
        <item x="0"/>
        <item t="default"/>
      </items>
    </pivotField>
    <pivotField dataField="1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</pivotFields>
  <rowFields count="1">
    <field x="15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Order_Returned_Date" fld="9" subtotal="count" baseField="0" baseItem="0"/>
    <dataField name="Count of Order_RTO_Date" fld="10" subtotal="count" baseField="0" baseItem="0"/>
    <dataField name="Count of Order_Canceled_Date_Customer" fld="11" subtotal="count" baseField="0" baseItem="0"/>
  </dataFields>
  <formats count="2">
    <format dxfId="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chartFormats count="3">
    <chartFormat chart="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1:B14" firstHeaderRow="1" firstDataRow="1" firstDataCol="1"/>
  <pivotFields count="16">
    <pivotField showAll="0"/>
    <pivotField showAll="0"/>
    <pivotField showAll="0"/>
    <pivotField numFmtId="1" showAll="0"/>
    <pivotField numFmtId="1" showAll="0"/>
    <pivotField numFmtId="1" showAll="0"/>
    <pivotField numFmtId="1" showAll="0"/>
    <pivotField numFmtId="164" showAll="0"/>
    <pivotField numFmtId="164" showAll="0"/>
    <pivotField showAll="0"/>
    <pivotField showAll="0"/>
    <pivotField showAll="0"/>
    <pivotField showAll="0"/>
    <pivotField showAll="0"/>
    <pivotField dataField="1" showAll="0"/>
    <pivotField axis="axisRow" showAll="0">
      <items count="3">
        <item x="0"/>
        <item x="1"/>
        <item t="default"/>
      </items>
    </pivotField>
  </pivotFields>
  <rowFields count="1">
    <field x="15"/>
  </rowFields>
  <rowItems count="3">
    <i>
      <x/>
    </i>
    <i>
      <x v="1"/>
    </i>
    <i t="grand">
      <x/>
    </i>
  </rowItems>
  <colItems count="1">
    <i/>
  </colItems>
  <dataFields count="1">
    <dataField name="Sum of NPS_Score" fld="14" baseField="0" baseItem="0"/>
  </dataFields>
  <formats count="2">
    <format dxfId="3">
      <pivotArea dataOnly="0" labelOnly="1" outline="0" axis="axisValues" fieldPosition="0"/>
    </format>
    <format dxfId="2">
      <pivotArea dataOnly="0" labelOnly="1" outline="0" axis="axisValues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</chart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workbookViewId="0">
      <selection activeCell="A13" sqref="A13"/>
    </sheetView>
  </sheetViews>
  <sheetFormatPr defaultRowHeight="15.75" x14ac:dyDescent="0.25"/>
  <cols>
    <col min="1" max="1" width="12.125" bestFit="1" customWidth="1"/>
    <col min="2" max="2" width="14" customWidth="1"/>
    <col min="3" max="3" width="11.75" customWidth="1"/>
    <col min="4" max="4" width="11.25" customWidth="1"/>
    <col min="5" max="5" width="35.75" bestFit="1" customWidth="1"/>
    <col min="6" max="6" width="8.125" bestFit="1" customWidth="1"/>
    <col min="7" max="7" width="6.5" bestFit="1" customWidth="1"/>
    <col min="8" max="8" width="31.375" bestFit="1" customWidth="1"/>
    <col min="9" max="9" width="40.5" bestFit="1" customWidth="1"/>
  </cols>
  <sheetData>
    <row r="1" spans="1:2" s="26" customFormat="1" ht="18" customHeight="1" x14ac:dyDescent="0.25">
      <c r="A1" s="26" t="s">
        <v>101</v>
      </c>
    </row>
    <row r="2" spans="1:2" s="26" customFormat="1" ht="15.75" customHeight="1" x14ac:dyDescent="0.25"/>
    <row r="5" spans="1:2" s="28" customFormat="1" ht="18.75" customHeight="1" x14ac:dyDescent="0.25">
      <c r="A5" s="27" t="s">
        <v>102</v>
      </c>
    </row>
    <row r="6" spans="1:2" s="28" customFormat="1" ht="18.75" customHeight="1" x14ac:dyDescent="0.25"/>
    <row r="10" spans="1:2" x14ac:dyDescent="0.25">
      <c r="A10" s="24" t="s">
        <v>87</v>
      </c>
      <c r="B10" s="24"/>
    </row>
    <row r="11" spans="1:2" ht="31.5" x14ac:dyDescent="0.25">
      <c r="A11" s="14" t="s">
        <v>93</v>
      </c>
      <c r="B11" s="16" t="s">
        <v>95</v>
      </c>
    </row>
    <row r="12" spans="1:2" x14ac:dyDescent="0.25">
      <c r="A12" s="15" t="s">
        <v>81</v>
      </c>
      <c r="B12">
        <v>455</v>
      </c>
    </row>
    <row r="13" spans="1:2" x14ac:dyDescent="0.25">
      <c r="A13" s="15" t="s">
        <v>82</v>
      </c>
      <c r="B13">
        <v>332</v>
      </c>
    </row>
    <row r="14" spans="1:2" x14ac:dyDescent="0.25">
      <c r="A14" s="15" t="s">
        <v>94</v>
      </c>
      <c r="B14">
        <v>787</v>
      </c>
    </row>
    <row r="20" spans="1:4" x14ac:dyDescent="0.25">
      <c r="A20" s="25"/>
      <c r="B20" s="25"/>
    </row>
    <row r="21" spans="1:4" ht="63" x14ac:dyDescent="0.25">
      <c r="A21" s="14" t="s">
        <v>93</v>
      </c>
      <c r="B21" s="16" t="s">
        <v>98</v>
      </c>
      <c r="C21" s="16" t="s">
        <v>97</v>
      </c>
      <c r="D21" s="16" t="s">
        <v>96</v>
      </c>
    </row>
    <row r="22" spans="1:4" x14ac:dyDescent="0.25">
      <c r="A22" s="15" t="s">
        <v>81</v>
      </c>
      <c r="B22">
        <v>10</v>
      </c>
      <c r="D22">
        <v>7</v>
      </c>
    </row>
    <row r="23" spans="1:4" x14ac:dyDescent="0.25">
      <c r="A23" s="15" t="s">
        <v>82</v>
      </c>
      <c r="B23">
        <v>4</v>
      </c>
      <c r="C23">
        <v>3</v>
      </c>
      <c r="D23">
        <v>1</v>
      </c>
    </row>
    <row r="24" spans="1:4" x14ac:dyDescent="0.25">
      <c r="A24" s="15" t="s">
        <v>94</v>
      </c>
      <c r="B24">
        <v>14</v>
      </c>
      <c r="C24">
        <v>3</v>
      </c>
      <c r="D24">
        <v>8</v>
      </c>
    </row>
  </sheetData>
  <mergeCells count="4">
    <mergeCell ref="A10:B10"/>
    <mergeCell ref="A20:B20"/>
    <mergeCell ref="A1:XFD2"/>
    <mergeCell ref="A5:XFD6"/>
  </mergeCell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1"/>
  </sheetPr>
  <dimension ref="A1:Q105"/>
  <sheetViews>
    <sheetView showGridLines="0" zoomScale="90" zoomScaleNormal="90" workbookViewId="0">
      <pane ySplit="5" topLeftCell="A6" activePane="bottomLeft" state="frozen"/>
      <selection pane="bottomLeft" activeCell="D2" sqref="D2"/>
    </sheetView>
  </sheetViews>
  <sheetFormatPr defaultColWidth="11" defaultRowHeight="15.75" x14ac:dyDescent="0.25"/>
  <cols>
    <col min="1" max="1" width="9.125" style="1" bestFit="1" customWidth="1"/>
    <col min="2" max="2" width="8.125" style="1" bestFit="1" customWidth="1"/>
    <col min="3" max="3" width="11.625" style="1" bestFit="1" customWidth="1"/>
    <col min="4" max="4" width="5.125" style="1" bestFit="1" customWidth="1"/>
    <col min="5" max="5" width="10" style="1" bestFit="1" customWidth="1"/>
    <col min="6" max="6" width="10.875" style="1" customWidth="1"/>
    <col min="7" max="10" width="10.875" customWidth="1"/>
    <col min="13" max="13" width="10.875" customWidth="1"/>
    <col min="15" max="15" width="10.875" customWidth="1"/>
  </cols>
  <sheetData>
    <row r="1" spans="1:17" ht="26.25" x14ac:dyDescent="0.4">
      <c r="A1" s="19"/>
      <c r="C1" s="20" t="s">
        <v>103</v>
      </c>
    </row>
    <row r="5" spans="1:17" s="2" customFormat="1" ht="47.25" x14ac:dyDescent="0.25">
      <c r="A5" s="3" t="s">
        <v>2</v>
      </c>
      <c r="B5" s="3" t="s">
        <v>1</v>
      </c>
      <c r="C5" s="3" t="s">
        <v>3</v>
      </c>
      <c r="D5" s="3" t="s">
        <v>4</v>
      </c>
      <c r="E5" s="3" t="s">
        <v>6</v>
      </c>
      <c r="F5" s="3" t="s">
        <v>5</v>
      </c>
      <c r="G5" s="3" t="s">
        <v>7</v>
      </c>
      <c r="H5" s="3" t="s">
        <v>8</v>
      </c>
      <c r="I5" s="3" t="s">
        <v>9</v>
      </c>
      <c r="J5" s="3" t="s">
        <v>0</v>
      </c>
      <c r="K5" s="3" t="s">
        <v>12</v>
      </c>
      <c r="L5" s="3" t="s">
        <v>10</v>
      </c>
      <c r="M5" s="3" t="s">
        <v>11</v>
      </c>
      <c r="N5" s="3" t="s">
        <v>13</v>
      </c>
      <c r="O5" s="3" t="s">
        <v>14</v>
      </c>
      <c r="P5" s="3" t="s">
        <v>15</v>
      </c>
      <c r="Q5" s="3" t="s">
        <v>100</v>
      </c>
    </row>
    <row r="6" spans="1:17" x14ac:dyDescent="0.25">
      <c r="A6" s="4">
        <v>12345741</v>
      </c>
      <c r="B6" s="4">
        <v>8616245</v>
      </c>
      <c r="C6" s="4" t="s">
        <v>63</v>
      </c>
      <c r="D6" s="5">
        <v>206</v>
      </c>
      <c r="E6" s="6">
        <v>292</v>
      </c>
      <c r="F6" s="6">
        <v>14.6</v>
      </c>
      <c r="G6" s="5">
        <v>306.60000000000002</v>
      </c>
      <c r="H6" s="7">
        <v>43293</v>
      </c>
      <c r="I6" s="7">
        <v>43307</v>
      </c>
      <c r="J6" s="7"/>
      <c r="K6" s="4"/>
      <c r="L6" s="4"/>
      <c r="M6" s="4"/>
      <c r="N6" s="4">
        <v>0</v>
      </c>
      <c r="O6" s="4">
        <v>10</v>
      </c>
      <c r="P6" s="4" t="s">
        <v>81</v>
      </c>
      <c r="Q6" t="str">
        <f>VLOOKUP(G6,'Price Range'!$A$1:$B$4,2,1)</f>
        <v>250 to 500</v>
      </c>
    </row>
    <row r="7" spans="1:17" x14ac:dyDescent="0.25">
      <c r="A7" s="4">
        <v>12345749</v>
      </c>
      <c r="B7" s="4">
        <v>9052331</v>
      </c>
      <c r="C7" s="4" t="s">
        <v>70</v>
      </c>
      <c r="D7" s="5">
        <v>404</v>
      </c>
      <c r="E7" s="6">
        <v>448</v>
      </c>
      <c r="F7" s="6">
        <v>224</v>
      </c>
      <c r="G7" s="5">
        <v>672</v>
      </c>
      <c r="H7" s="7">
        <v>43332</v>
      </c>
      <c r="I7" s="7">
        <v>43338</v>
      </c>
      <c r="J7" s="7"/>
      <c r="K7" s="4"/>
      <c r="L7" s="4"/>
      <c r="M7" s="4"/>
      <c r="N7" s="4">
        <v>2</v>
      </c>
      <c r="O7" s="4">
        <v>10</v>
      </c>
      <c r="P7" s="4" t="s">
        <v>82</v>
      </c>
      <c r="Q7" t="str">
        <f>VLOOKUP(G7,'Price Range'!$A$1:$B$4,2,1)</f>
        <v>500 to 1000</v>
      </c>
    </row>
    <row r="8" spans="1:17" x14ac:dyDescent="0.25">
      <c r="A8" s="4">
        <v>12345707</v>
      </c>
      <c r="B8" s="4">
        <v>7740013</v>
      </c>
      <c r="C8" s="4" t="s">
        <v>41</v>
      </c>
      <c r="D8" s="5">
        <v>59</v>
      </c>
      <c r="E8" s="6">
        <v>62</v>
      </c>
      <c r="F8" s="6">
        <v>1.2653061224489797</v>
      </c>
      <c r="G8" s="5">
        <v>63.265306122448976</v>
      </c>
      <c r="H8" s="7">
        <v>43131</v>
      </c>
      <c r="I8" s="7">
        <v>43136</v>
      </c>
      <c r="J8" s="7"/>
      <c r="K8" s="4"/>
      <c r="L8" s="8"/>
      <c r="M8" s="4"/>
      <c r="N8" s="4">
        <v>0</v>
      </c>
      <c r="O8" s="4">
        <v>8</v>
      </c>
      <c r="P8" s="4" t="s">
        <v>82</v>
      </c>
      <c r="Q8" t="str">
        <f>VLOOKUP(G8,'Price Range'!$A$1:$B$4,2,1)</f>
        <v>0 to 250</v>
      </c>
    </row>
    <row r="9" spans="1:17" x14ac:dyDescent="0.25">
      <c r="A9" s="4">
        <v>12345714</v>
      </c>
      <c r="B9" s="4">
        <v>3319704</v>
      </c>
      <c r="C9" s="4" t="s">
        <v>47</v>
      </c>
      <c r="D9" s="5">
        <v>862</v>
      </c>
      <c r="E9" s="6">
        <v>884</v>
      </c>
      <c r="F9" s="6">
        <v>52</v>
      </c>
      <c r="G9" s="5">
        <v>936</v>
      </c>
      <c r="H9" s="7">
        <v>43162</v>
      </c>
      <c r="I9" s="7">
        <v>43164</v>
      </c>
      <c r="J9" s="7"/>
      <c r="K9" s="4"/>
      <c r="L9" s="4"/>
      <c r="M9" s="4"/>
      <c r="N9" s="4">
        <v>1</v>
      </c>
      <c r="O9" s="4">
        <v>10</v>
      </c>
      <c r="P9" s="4" t="s">
        <v>81</v>
      </c>
      <c r="Q9" t="str">
        <f>VLOOKUP(G9,'Price Range'!$A$1:$B$4,2,1)</f>
        <v>500 to 1000</v>
      </c>
    </row>
    <row r="10" spans="1:17" x14ac:dyDescent="0.25">
      <c r="A10" s="4">
        <v>12345722</v>
      </c>
      <c r="B10" s="4">
        <v>8992538</v>
      </c>
      <c r="C10" s="4" t="s">
        <v>47</v>
      </c>
      <c r="D10" s="5">
        <v>386</v>
      </c>
      <c r="E10" s="6">
        <v>442</v>
      </c>
      <c r="F10" s="6">
        <v>4.7021276595744679</v>
      </c>
      <c r="G10" s="5">
        <v>446.70212765957444</v>
      </c>
      <c r="H10" s="7">
        <v>43199</v>
      </c>
      <c r="I10" s="7">
        <v>43215</v>
      </c>
      <c r="J10" s="7"/>
      <c r="K10" s="4"/>
      <c r="L10" s="4"/>
      <c r="M10" s="4"/>
      <c r="N10" s="4">
        <v>0</v>
      </c>
      <c r="O10" s="4">
        <v>9</v>
      </c>
      <c r="P10" s="4" t="s">
        <v>81</v>
      </c>
      <c r="Q10" t="str">
        <f>VLOOKUP(G10,'Price Range'!$A$1:$B$4,2,1)</f>
        <v>250 to 500</v>
      </c>
    </row>
    <row r="11" spans="1:17" x14ac:dyDescent="0.25">
      <c r="A11" s="4">
        <v>12345712</v>
      </c>
      <c r="B11" s="4">
        <v>2607186</v>
      </c>
      <c r="C11" s="4" t="s">
        <v>45</v>
      </c>
      <c r="D11" s="5">
        <v>665</v>
      </c>
      <c r="E11" s="6">
        <v>726</v>
      </c>
      <c r="F11" s="6">
        <v>36.299999999999997</v>
      </c>
      <c r="G11" s="5">
        <v>762.3</v>
      </c>
      <c r="H11" s="7">
        <v>43156</v>
      </c>
      <c r="I11" s="7">
        <v>43173</v>
      </c>
      <c r="J11" s="7"/>
      <c r="K11" s="4"/>
      <c r="L11" s="4"/>
      <c r="M11" s="4"/>
      <c r="N11" s="4">
        <v>0</v>
      </c>
      <c r="O11" s="4">
        <v>10</v>
      </c>
      <c r="P11" s="4" t="s">
        <v>82</v>
      </c>
      <c r="Q11" t="str">
        <f>VLOOKUP(G11,'Price Range'!$A$1:$B$4,2,1)</f>
        <v>500 to 1000</v>
      </c>
    </row>
    <row r="12" spans="1:17" x14ac:dyDescent="0.25">
      <c r="A12" s="4">
        <v>12345768</v>
      </c>
      <c r="B12" s="4">
        <v>5130171</v>
      </c>
      <c r="C12" s="4" t="s">
        <v>45</v>
      </c>
      <c r="D12" s="5">
        <v>866</v>
      </c>
      <c r="E12" s="6">
        <v>868</v>
      </c>
      <c r="F12" s="6">
        <v>36.166666666666664</v>
      </c>
      <c r="G12" s="5">
        <v>904.16666666666663</v>
      </c>
      <c r="H12" s="7">
        <v>43419</v>
      </c>
      <c r="I12" s="7">
        <v>43433</v>
      </c>
      <c r="J12" s="7"/>
      <c r="K12" s="4"/>
      <c r="L12" s="4"/>
      <c r="M12" s="4"/>
      <c r="N12" s="4">
        <v>1</v>
      </c>
      <c r="O12" s="4">
        <v>6</v>
      </c>
      <c r="P12" s="4" t="s">
        <v>81</v>
      </c>
      <c r="Q12" t="str">
        <f>VLOOKUP(G12,'Price Range'!$A$1:$B$4,2,1)</f>
        <v>500 to 1000</v>
      </c>
    </row>
    <row r="13" spans="1:17" x14ac:dyDescent="0.25">
      <c r="A13" s="4">
        <v>12345702</v>
      </c>
      <c r="B13" s="4">
        <v>4402799</v>
      </c>
      <c r="C13" s="4" t="s">
        <v>37</v>
      </c>
      <c r="D13" s="5">
        <v>100</v>
      </c>
      <c r="E13" s="6">
        <v>130</v>
      </c>
      <c r="F13" s="6">
        <v>21.666666666666668</v>
      </c>
      <c r="G13" s="5">
        <v>151.66666666666666</v>
      </c>
      <c r="H13" s="7">
        <v>43104</v>
      </c>
      <c r="I13" s="7">
        <v>43116</v>
      </c>
      <c r="J13" s="7"/>
      <c r="K13" s="4"/>
      <c r="L13" s="7">
        <v>43105</v>
      </c>
      <c r="M13" s="8"/>
      <c r="N13" s="5">
        <v>7</v>
      </c>
      <c r="O13" s="4">
        <v>1</v>
      </c>
      <c r="P13" s="4" t="s">
        <v>81</v>
      </c>
      <c r="Q13" t="str">
        <f>VLOOKUP(G13,'Price Range'!$A$1:$B$4,2,1)</f>
        <v>0 to 250</v>
      </c>
    </row>
    <row r="14" spans="1:17" x14ac:dyDescent="0.25">
      <c r="A14" s="4">
        <v>12345723</v>
      </c>
      <c r="B14" s="4">
        <v>5308111</v>
      </c>
      <c r="C14" s="4" t="s">
        <v>37</v>
      </c>
      <c r="D14" s="5">
        <v>992</v>
      </c>
      <c r="E14" s="6">
        <v>1075</v>
      </c>
      <c r="F14" s="6">
        <v>30.714285714285715</v>
      </c>
      <c r="G14" s="5">
        <v>1105.7142857142858</v>
      </c>
      <c r="H14" s="7">
        <v>43200</v>
      </c>
      <c r="I14" s="7">
        <v>43206</v>
      </c>
      <c r="J14" s="7"/>
      <c r="K14" s="4"/>
      <c r="L14" s="4"/>
      <c r="M14" s="4"/>
      <c r="N14" s="4">
        <v>2</v>
      </c>
      <c r="O14" s="4">
        <v>6</v>
      </c>
      <c r="P14" s="4" t="s">
        <v>81</v>
      </c>
      <c r="Q14" t="str">
        <f>VLOOKUP(G14,'Price Range'!$A$1:$B$4,2,1)</f>
        <v>&gt;1000</v>
      </c>
    </row>
    <row r="15" spans="1:17" x14ac:dyDescent="0.25">
      <c r="A15" s="4">
        <v>12345774</v>
      </c>
      <c r="B15" s="4">
        <v>3825413</v>
      </c>
      <c r="C15" s="4" t="s">
        <v>37</v>
      </c>
      <c r="D15" s="5">
        <v>536</v>
      </c>
      <c r="E15" s="6">
        <v>575</v>
      </c>
      <c r="F15" s="6">
        <v>17.424242424242426</v>
      </c>
      <c r="G15" s="5">
        <v>592.42424242424238</v>
      </c>
      <c r="H15" s="7">
        <v>43445</v>
      </c>
      <c r="I15" s="7">
        <v>43450</v>
      </c>
      <c r="J15" s="7"/>
      <c r="K15" s="4"/>
      <c r="L15" s="4"/>
      <c r="M15" s="4"/>
      <c r="N15" s="4">
        <v>0</v>
      </c>
      <c r="O15" s="4">
        <v>8</v>
      </c>
      <c r="P15" s="4" t="s">
        <v>81</v>
      </c>
      <c r="Q15" t="str">
        <f>VLOOKUP(G15,'Price Range'!$A$1:$B$4,2,1)</f>
        <v>500 to 1000</v>
      </c>
    </row>
    <row r="16" spans="1:17" x14ac:dyDescent="0.25">
      <c r="A16" s="4">
        <v>12345724</v>
      </c>
      <c r="B16" s="4">
        <v>6562943</v>
      </c>
      <c r="C16" s="4" t="s">
        <v>51</v>
      </c>
      <c r="D16" s="5">
        <v>829</v>
      </c>
      <c r="E16" s="6">
        <v>928</v>
      </c>
      <c r="F16" s="6">
        <v>48.842105263157897</v>
      </c>
      <c r="G16" s="5">
        <v>976.84210526315792</v>
      </c>
      <c r="H16" s="7">
        <v>43205</v>
      </c>
      <c r="I16" s="7">
        <v>43212</v>
      </c>
      <c r="J16" s="7"/>
      <c r="K16" s="4"/>
      <c r="L16" s="4"/>
      <c r="M16" s="4"/>
      <c r="N16" s="4">
        <v>0</v>
      </c>
      <c r="O16" s="4">
        <v>8</v>
      </c>
      <c r="P16" s="4" t="s">
        <v>82</v>
      </c>
      <c r="Q16" t="str">
        <f>VLOOKUP(G16,'Price Range'!$A$1:$B$4,2,1)</f>
        <v>500 to 1000</v>
      </c>
    </row>
    <row r="17" spans="1:17" x14ac:dyDescent="0.25">
      <c r="A17" s="4">
        <v>12345762</v>
      </c>
      <c r="B17" s="4">
        <v>4808361</v>
      </c>
      <c r="C17" s="4" t="s">
        <v>51</v>
      </c>
      <c r="D17" s="5">
        <v>922</v>
      </c>
      <c r="E17" s="6">
        <v>956</v>
      </c>
      <c r="F17" s="6">
        <v>11.380952380952381</v>
      </c>
      <c r="G17" s="5">
        <v>967.38095238095241</v>
      </c>
      <c r="H17" s="7">
        <v>43396</v>
      </c>
      <c r="I17" s="7">
        <v>43409</v>
      </c>
      <c r="J17" s="7"/>
      <c r="K17" s="4"/>
      <c r="L17" s="4"/>
      <c r="M17" s="4"/>
      <c r="N17" s="4">
        <v>2</v>
      </c>
      <c r="O17" s="4">
        <v>9</v>
      </c>
      <c r="P17" s="4" t="s">
        <v>82</v>
      </c>
      <c r="Q17" t="str">
        <f>VLOOKUP(G17,'Price Range'!$A$1:$B$4,2,1)</f>
        <v>500 to 1000</v>
      </c>
    </row>
    <row r="18" spans="1:17" x14ac:dyDescent="0.25">
      <c r="A18" s="4">
        <v>12345711</v>
      </c>
      <c r="B18" s="4">
        <v>9234781</v>
      </c>
      <c r="C18" s="4" t="s">
        <v>44</v>
      </c>
      <c r="D18" s="5">
        <v>186</v>
      </c>
      <c r="E18" s="6">
        <v>275</v>
      </c>
      <c r="F18" s="6">
        <v>10.576923076923077</v>
      </c>
      <c r="G18" s="5">
        <v>285.57692307692309</v>
      </c>
      <c r="H18" s="7">
        <v>43149</v>
      </c>
      <c r="I18" s="7">
        <v>43155</v>
      </c>
      <c r="J18" s="7"/>
      <c r="K18" s="4"/>
      <c r="L18" s="8"/>
      <c r="M18" s="4"/>
      <c r="N18" s="4">
        <v>0</v>
      </c>
      <c r="O18" s="4">
        <v>9</v>
      </c>
      <c r="P18" s="4" t="s">
        <v>82</v>
      </c>
      <c r="Q18" t="str">
        <f>VLOOKUP(G18,'Price Range'!$A$1:$B$4,2,1)</f>
        <v>250 to 500</v>
      </c>
    </row>
    <row r="19" spans="1:17" x14ac:dyDescent="0.25">
      <c r="A19" s="4">
        <v>12345697</v>
      </c>
      <c r="B19" s="4">
        <v>4232439</v>
      </c>
      <c r="C19" s="4" t="s">
        <v>33</v>
      </c>
      <c r="D19" s="5">
        <v>796</v>
      </c>
      <c r="E19" s="6">
        <v>833</v>
      </c>
      <c r="F19" s="6">
        <v>55.533333333333331</v>
      </c>
      <c r="G19" s="5">
        <v>888.5333333333333</v>
      </c>
      <c r="H19" s="7">
        <v>43102</v>
      </c>
      <c r="I19" s="7">
        <v>43122</v>
      </c>
      <c r="J19" s="7"/>
      <c r="K19" s="7"/>
      <c r="L19" s="7">
        <v>43104</v>
      </c>
      <c r="M19" s="4"/>
      <c r="N19" s="5">
        <v>3</v>
      </c>
      <c r="O19" s="4">
        <v>0</v>
      </c>
      <c r="P19" s="4" t="s">
        <v>81</v>
      </c>
      <c r="Q19" t="str">
        <f>VLOOKUP(G19,'Price Range'!$A$1:$B$4,2,1)</f>
        <v>500 to 1000</v>
      </c>
    </row>
    <row r="20" spans="1:17" x14ac:dyDescent="0.25">
      <c r="A20" s="4">
        <v>12345754</v>
      </c>
      <c r="B20" s="4">
        <v>7694837</v>
      </c>
      <c r="C20" s="4" t="s">
        <v>33</v>
      </c>
      <c r="D20" s="5">
        <v>355</v>
      </c>
      <c r="E20" s="6">
        <v>366</v>
      </c>
      <c r="F20" s="6">
        <v>73.2</v>
      </c>
      <c r="G20" s="5">
        <v>439.2</v>
      </c>
      <c r="H20" s="7">
        <v>43354</v>
      </c>
      <c r="I20" s="7">
        <v>43359</v>
      </c>
      <c r="J20" s="7"/>
      <c r="K20" s="4"/>
      <c r="L20" s="4"/>
      <c r="M20" s="4"/>
      <c r="N20" s="4">
        <v>2</v>
      </c>
      <c r="O20" s="4">
        <v>8</v>
      </c>
      <c r="P20" s="4" t="s">
        <v>81</v>
      </c>
      <c r="Q20" t="str">
        <f>VLOOKUP(G20,'Price Range'!$A$1:$B$4,2,1)</f>
        <v>250 to 500</v>
      </c>
    </row>
    <row r="21" spans="1:17" x14ac:dyDescent="0.25">
      <c r="A21" s="4">
        <v>12345737</v>
      </c>
      <c r="B21" s="4">
        <v>5017425</v>
      </c>
      <c r="C21" s="4" t="s">
        <v>61</v>
      </c>
      <c r="D21" s="5">
        <v>272</v>
      </c>
      <c r="E21" s="6">
        <v>347</v>
      </c>
      <c r="F21" s="6">
        <v>4.1807228915662646</v>
      </c>
      <c r="G21" s="5">
        <v>351.18072289156629</v>
      </c>
      <c r="H21" s="7">
        <v>43273</v>
      </c>
      <c r="I21" s="7">
        <v>43277</v>
      </c>
      <c r="J21" s="7"/>
      <c r="K21" s="4"/>
      <c r="L21" s="4"/>
      <c r="M21" s="4"/>
      <c r="N21" s="4">
        <v>2</v>
      </c>
      <c r="O21" s="4">
        <v>8</v>
      </c>
      <c r="P21" s="4" t="s">
        <v>81</v>
      </c>
      <c r="Q21" t="str">
        <f>VLOOKUP(G21,'Price Range'!$A$1:$B$4,2,1)</f>
        <v>250 to 500</v>
      </c>
    </row>
    <row r="22" spans="1:17" x14ac:dyDescent="0.25">
      <c r="A22" s="4">
        <v>12345745</v>
      </c>
      <c r="B22" s="4">
        <v>5403777</v>
      </c>
      <c r="C22" s="4" t="s">
        <v>67</v>
      </c>
      <c r="D22" s="5">
        <v>875</v>
      </c>
      <c r="E22" s="6">
        <v>953</v>
      </c>
      <c r="F22" s="6">
        <v>25.078947368421051</v>
      </c>
      <c r="G22" s="5">
        <v>978.07894736842104</v>
      </c>
      <c r="H22" s="7">
        <v>43315</v>
      </c>
      <c r="I22" s="7">
        <v>43334</v>
      </c>
      <c r="J22" s="7"/>
      <c r="K22" s="4"/>
      <c r="L22" s="4"/>
      <c r="M22" s="4"/>
      <c r="N22" s="4">
        <v>2</v>
      </c>
      <c r="O22" s="4">
        <v>6</v>
      </c>
      <c r="P22" s="4" t="s">
        <v>82</v>
      </c>
      <c r="Q22" t="str">
        <f>VLOOKUP(G22,'Price Range'!$A$1:$B$4,2,1)</f>
        <v>500 to 1000</v>
      </c>
    </row>
    <row r="23" spans="1:17" x14ac:dyDescent="0.25">
      <c r="A23" s="4">
        <v>12345739</v>
      </c>
      <c r="B23" s="4">
        <v>4379588</v>
      </c>
      <c r="C23" s="4" t="s">
        <v>62</v>
      </c>
      <c r="D23" s="5">
        <v>517</v>
      </c>
      <c r="E23" s="6">
        <v>612</v>
      </c>
      <c r="F23" s="6">
        <v>9.870967741935484</v>
      </c>
      <c r="G23" s="5">
        <v>621.87096774193549</v>
      </c>
      <c r="H23" s="7">
        <v>43288</v>
      </c>
      <c r="I23" s="7">
        <v>43301</v>
      </c>
      <c r="J23" s="7"/>
      <c r="K23" s="4"/>
      <c r="L23" s="4"/>
      <c r="M23" s="4"/>
      <c r="N23" s="4">
        <v>2</v>
      </c>
      <c r="O23" s="4">
        <v>7</v>
      </c>
      <c r="P23" s="4" t="s">
        <v>81</v>
      </c>
      <c r="Q23" t="str">
        <f>VLOOKUP(G23,'Price Range'!$A$1:$B$4,2,1)</f>
        <v>500 to 1000</v>
      </c>
    </row>
    <row r="24" spans="1:17" x14ac:dyDescent="0.25">
      <c r="A24" s="4">
        <v>12345690</v>
      </c>
      <c r="B24" s="4">
        <v>1941129</v>
      </c>
      <c r="C24" s="4" t="s">
        <v>27</v>
      </c>
      <c r="D24" s="5">
        <v>921</v>
      </c>
      <c r="E24" s="6">
        <v>1013</v>
      </c>
      <c r="F24" s="6">
        <v>32.677419354838712</v>
      </c>
      <c r="G24" s="5">
        <v>1045.6774193548388</v>
      </c>
      <c r="H24" s="7">
        <v>43102</v>
      </c>
      <c r="I24" s="7">
        <v>43118</v>
      </c>
      <c r="J24" s="7">
        <v>43137</v>
      </c>
      <c r="K24" s="4"/>
      <c r="L24" s="4"/>
      <c r="M24" s="4"/>
      <c r="N24" s="5">
        <v>0</v>
      </c>
      <c r="O24" s="4">
        <v>5</v>
      </c>
      <c r="P24" s="4" t="s">
        <v>82</v>
      </c>
      <c r="Q24" t="str">
        <f>VLOOKUP(G24,'Price Range'!$A$1:$B$4,2,1)</f>
        <v>&gt;1000</v>
      </c>
    </row>
    <row r="25" spans="1:17" x14ac:dyDescent="0.25">
      <c r="A25" s="4">
        <v>12345727</v>
      </c>
      <c r="B25" s="4">
        <v>6527757</v>
      </c>
      <c r="C25" s="4" t="s">
        <v>53</v>
      </c>
      <c r="D25" s="5">
        <v>566</v>
      </c>
      <c r="E25" s="6">
        <v>567</v>
      </c>
      <c r="F25" s="6">
        <v>70.875</v>
      </c>
      <c r="G25" s="5">
        <v>637.875</v>
      </c>
      <c r="H25" s="7">
        <v>43222</v>
      </c>
      <c r="I25" s="7">
        <v>43228</v>
      </c>
      <c r="J25" s="7"/>
      <c r="K25" s="4"/>
      <c r="L25" s="4"/>
      <c r="M25" s="4"/>
      <c r="N25" s="4">
        <v>2</v>
      </c>
      <c r="O25" s="4">
        <v>7</v>
      </c>
      <c r="P25" s="4" t="s">
        <v>82</v>
      </c>
      <c r="Q25" t="str">
        <f>VLOOKUP(G25,'Price Range'!$A$1:$B$4,2,1)</f>
        <v>500 to 1000</v>
      </c>
    </row>
    <row r="26" spans="1:17" x14ac:dyDescent="0.25">
      <c r="A26" s="4">
        <v>12345729</v>
      </c>
      <c r="B26" s="4">
        <v>3271856</v>
      </c>
      <c r="C26" s="4" t="s">
        <v>53</v>
      </c>
      <c r="D26" s="5">
        <v>687</v>
      </c>
      <c r="E26" s="6">
        <v>757</v>
      </c>
      <c r="F26" s="6">
        <v>7.804123711340206</v>
      </c>
      <c r="G26" s="5">
        <v>764.80412371134025</v>
      </c>
      <c r="H26" s="7">
        <v>43232</v>
      </c>
      <c r="I26" s="7">
        <v>43235</v>
      </c>
      <c r="J26" s="7"/>
      <c r="K26" s="4"/>
      <c r="L26" s="4"/>
      <c r="M26" s="4"/>
      <c r="N26" s="4">
        <v>1</v>
      </c>
      <c r="O26" s="4">
        <v>7</v>
      </c>
      <c r="P26" s="4" t="s">
        <v>82</v>
      </c>
      <c r="Q26" t="str">
        <f>VLOOKUP(G26,'Price Range'!$A$1:$B$4,2,1)</f>
        <v>500 to 1000</v>
      </c>
    </row>
    <row r="27" spans="1:17" x14ac:dyDescent="0.25">
      <c r="A27" s="4">
        <v>12345725</v>
      </c>
      <c r="B27" s="4">
        <v>4608560</v>
      </c>
      <c r="C27" s="4" t="s">
        <v>52</v>
      </c>
      <c r="D27" s="5">
        <v>287</v>
      </c>
      <c r="E27" s="6">
        <v>374</v>
      </c>
      <c r="F27" s="6">
        <v>5.1944444444444446</v>
      </c>
      <c r="G27" s="5">
        <v>379.19444444444446</v>
      </c>
      <c r="H27" s="7">
        <v>43208</v>
      </c>
      <c r="I27" s="7">
        <v>43226</v>
      </c>
      <c r="J27" s="7"/>
      <c r="K27" s="4"/>
      <c r="L27" s="4"/>
      <c r="M27" s="4"/>
      <c r="N27" s="4">
        <v>2</v>
      </c>
      <c r="O27" s="4">
        <v>10</v>
      </c>
      <c r="P27" s="4" t="s">
        <v>82</v>
      </c>
      <c r="Q27" t="str">
        <f>VLOOKUP(G27,'Price Range'!$A$1:$B$4,2,1)</f>
        <v>250 to 500</v>
      </c>
    </row>
    <row r="28" spans="1:17" x14ac:dyDescent="0.25">
      <c r="A28" s="4">
        <v>12345732</v>
      </c>
      <c r="B28" s="4">
        <v>8953900</v>
      </c>
      <c r="C28" s="4" t="s">
        <v>56</v>
      </c>
      <c r="D28" s="5">
        <v>479</v>
      </c>
      <c r="E28" s="6">
        <v>555</v>
      </c>
      <c r="F28" s="6">
        <v>69.375</v>
      </c>
      <c r="G28" s="5">
        <v>624.375</v>
      </c>
      <c r="H28" s="7">
        <v>43245</v>
      </c>
      <c r="I28" s="7">
        <v>43261</v>
      </c>
      <c r="J28" s="7"/>
      <c r="K28" s="4"/>
      <c r="L28" s="4"/>
      <c r="M28" s="4"/>
      <c r="N28" s="4">
        <v>2</v>
      </c>
      <c r="O28" s="4">
        <v>7</v>
      </c>
      <c r="P28" s="4" t="s">
        <v>81</v>
      </c>
      <c r="Q28" t="str">
        <f>VLOOKUP(G28,'Price Range'!$A$1:$B$4,2,1)</f>
        <v>500 to 1000</v>
      </c>
    </row>
    <row r="29" spans="1:17" x14ac:dyDescent="0.25">
      <c r="A29" s="4">
        <v>12345767</v>
      </c>
      <c r="B29" s="4">
        <v>3560886</v>
      </c>
      <c r="C29" s="4" t="s">
        <v>56</v>
      </c>
      <c r="D29" s="5">
        <v>908</v>
      </c>
      <c r="E29" s="6">
        <v>959</v>
      </c>
      <c r="F29" s="6">
        <v>12.618421052631579</v>
      </c>
      <c r="G29" s="5">
        <v>971.61842105263156</v>
      </c>
      <c r="H29" s="7">
        <v>43411</v>
      </c>
      <c r="I29" s="7">
        <v>43417</v>
      </c>
      <c r="J29" s="7"/>
      <c r="K29" s="4"/>
      <c r="L29" s="4"/>
      <c r="M29" s="4"/>
      <c r="N29" s="4">
        <v>1</v>
      </c>
      <c r="O29" s="4">
        <v>7</v>
      </c>
      <c r="P29" s="4" t="s">
        <v>82</v>
      </c>
      <c r="Q29" t="str">
        <f>VLOOKUP(G29,'Price Range'!$A$1:$B$4,2,1)</f>
        <v>500 to 1000</v>
      </c>
    </row>
    <row r="30" spans="1:17" x14ac:dyDescent="0.25">
      <c r="A30" s="4">
        <v>12345770</v>
      </c>
      <c r="B30" s="4">
        <v>2607186</v>
      </c>
      <c r="C30" s="4" t="s">
        <v>56</v>
      </c>
      <c r="D30" s="5">
        <v>850</v>
      </c>
      <c r="E30" s="6">
        <v>894</v>
      </c>
      <c r="F30" s="6">
        <v>47.05263157894737</v>
      </c>
      <c r="G30" s="5">
        <v>941.0526315789474</v>
      </c>
      <c r="H30" s="7">
        <v>43428</v>
      </c>
      <c r="I30" s="7">
        <v>43438</v>
      </c>
      <c r="J30" s="7"/>
      <c r="K30" s="4"/>
      <c r="L30" s="4"/>
      <c r="M30" s="4"/>
      <c r="N30" s="4">
        <v>2</v>
      </c>
      <c r="O30" s="4">
        <v>10</v>
      </c>
      <c r="P30" s="4" t="s">
        <v>81</v>
      </c>
      <c r="Q30" t="str">
        <f>VLOOKUP(G30,'Price Range'!$A$1:$B$4,2,1)</f>
        <v>500 to 1000</v>
      </c>
    </row>
    <row r="31" spans="1:17" x14ac:dyDescent="0.25">
      <c r="A31" s="4">
        <v>12345678</v>
      </c>
      <c r="B31" s="4">
        <v>4272996</v>
      </c>
      <c r="C31" s="4" t="s">
        <v>16</v>
      </c>
      <c r="D31" s="5">
        <v>930</v>
      </c>
      <c r="E31" s="6">
        <v>940</v>
      </c>
      <c r="F31" s="6">
        <v>19.583333333333332</v>
      </c>
      <c r="G31" s="5">
        <v>959.58333333333337</v>
      </c>
      <c r="H31" s="7">
        <v>43101</v>
      </c>
      <c r="I31" s="7">
        <v>43102</v>
      </c>
      <c r="J31" s="7">
        <v>43113</v>
      </c>
      <c r="K31" s="4"/>
      <c r="L31" s="4"/>
      <c r="M31" s="4"/>
      <c r="N31" s="5">
        <v>2</v>
      </c>
      <c r="O31" s="4">
        <v>1</v>
      </c>
      <c r="P31" s="4" t="s">
        <v>81</v>
      </c>
      <c r="Q31" t="str">
        <f>VLOOKUP(G31,'Price Range'!$A$1:$B$4,2,1)</f>
        <v>500 to 1000</v>
      </c>
    </row>
    <row r="32" spans="1:17" x14ac:dyDescent="0.25">
      <c r="A32" s="4">
        <v>12345693</v>
      </c>
      <c r="B32" s="4">
        <v>9178898</v>
      </c>
      <c r="C32" s="4" t="s">
        <v>30</v>
      </c>
      <c r="D32" s="5">
        <v>549</v>
      </c>
      <c r="E32" s="6">
        <v>641</v>
      </c>
      <c r="F32" s="6">
        <v>6.677083333333333</v>
      </c>
      <c r="G32" s="5">
        <v>647.67708333333337</v>
      </c>
      <c r="H32" s="7">
        <v>43102</v>
      </c>
      <c r="I32" s="7">
        <v>43117</v>
      </c>
      <c r="J32" s="7"/>
      <c r="K32" s="7">
        <v>43108</v>
      </c>
      <c r="L32" s="4"/>
      <c r="M32" s="4"/>
      <c r="N32" s="5">
        <v>10</v>
      </c>
      <c r="O32" s="4">
        <v>4</v>
      </c>
      <c r="P32" s="4" t="s">
        <v>82</v>
      </c>
      <c r="Q32" t="str">
        <f>VLOOKUP(G32,'Price Range'!$A$1:$B$4,2,1)</f>
        <v>500 to 1000</v>
      </c>
    </row>
    <row r="33" spans="1:17" x14ac:dyDescent="0.25">
      <c r="A33" s="4">
        <v>12345731</v>
      </c>
      <c r="B33" s="4">
        <v>9296082</v>
      </c>
      <c r="C33" s="4" t="s">
        <v>30</v>
      </c>
      <c r="D33" s="5">
        <v>375</v>
      </c>
      <c r="E33" s="6">
        <v>390</v>
      </c>
      <c r="F33" s="6">
        <v>12.1875</v>
      </c>
      <c r="G33" s="5">
        <v>402.1875</v>
      </c>
      <c r="H33" s="7">
        <v>43239</v>
      </c>
      <c r="I33" s="7">
        <v>43252</v>
      </c>
      <c r="J33" s="7"/>
      <c r="K33" s="4"/>
      <c r="L33" s="4"/>
      <c r="M33" s="4"/>
      <c r="N33" s="4">
        <v>0</v>
      </c>
      <c r="O33" s="4">
        <v>8</v>
      </c>
      <c r="P33" s="4" t="s">
        <v>82</v>
      </c>
      <c r="Q33" t="str">
        <f>VLOOKUP(G33,'Price Range'!$A$1:$B$4,2,1)</f>
        <v>250 to 500</v>
      </c>
    </row>
    <row r="34" spans="1:17" x14ac:dyDescent="0.25">
      <c r="A34" s="4">
        <v>12345744</v>
      </c>
      <c r="B34" s="4">
        <v>1723916</v>
      </c>
      <c r="C34" s="4" t="s">
        <v>66</v>
      </c>
      <c r="D34" s="5">
        <v>538</v>
      </c>
      <c r="E34" s="6">
        <v>614</v>
      </c>
      <c r="F34" s="6">
        <v>22.74074074074074</v>
      </c>
      <c r="G34" s="5">
        <v>636.74074074074076</v>
      </c>
      <c r="H34" s="7">
        <v>43305</v>
      </c>
      <c r="I34" s="7">
        <v>43308</v>
      </c>
      <c r="J34" s="7"/>
      <c r="K34" s="4"/>
      <c r="L34" s="4"/>
      <c r="M34" s="4"/>
      <c r="N34" s="4">
        <v>2</v>
      </c>
      <c r="O34" s="4">
        <v>10</v>
      </c>
      <c r="P34" s="4" t="s">
        <v>82</v>
      </c>
      <c r="Q34" t="str">
        <f>VLOOKUP(G34,'Price Range'!$A$1:$B$4,2,1)</f>
        <v>500 to 1000</v>
      </c>
    </row>
    <row r="35" spans="1:17" x14ac:dyDescent="0.25">
      <c r="A35" s="4">
        <v>12345750</v>
      </c>
      <c r="B35" s="4">
        <v>9114112</v>
      </c>
      <c r="C35" s="4" t="s">
        <v>66</v>
      </c>
      <c r="D35" s="5">
        <v>36</v>
      </c>
      <c r="E35" s="6">
        <v>74</v>
      </c>
      <c r="F35" s="6">
        <v>0.92500000000000004</v>
      </c>
      <c r="G35" s="5">
        <v>74.924999999999997</v>
      </c>
      <c r="H35" s="7">
        <v>43337</v>
      </c>
      <c r="I35" s="7">
        <v>43340</v>
      </c>
      <c r="J35" s="7"/>
      <c r="K35" s="4"/>
      <c r="L35" s="4"/>
      <c r="M35" s="4"/>
      <c r="N35" s="4">
        <v>0</v>
      </c>
      <c r="O35" s="4">
        <v>7</v>
      </c>
      <c r="P35" s="4" t="s">
        <v>81</v>
      </c>
      <c r="Q35" t="str">
        <f>VLOOKUP(G35,'Price Range'!$A$1:$B$4,2,1)</f>
        <v>0 to 250</v>
      </c>
    </row>
    <row r="36" spans="1:17" x14ac:dyDescent="0.25">
      <c r="A36" s="4">
        <v>12345704</v>
      </c>
      <c r="B36" s="4">
        <v>4808361</v>
      </c>
      <c r="C36" s="4" t="s">
        <v>38</v>
      </c>
      <c r="D36" s="5">
        <v>577</v>
      </c>
      <c r="E36" s="6">
        <v>669</v>
      </c>
      <c r="F36" s="6">
        <v>19.676470588235293</v>
      </c>
      <c r="G36" s="5">
        <v>688.67647058823525</v>
      </c>
      <c r="H36" s="7">
        <v>43107</v>
      </c>
      <c r="I36" s="7">
        <v>43108</v>
      </c>
      <c r="J36" s="7"/>
      <c r="K36" s="4"/>
      <c r="L36" s="8"/>
      <c r="M36" s="7">
        <v>43103</v>
      </c>
      <c r="N36" s="5">
        <v>4</v>
      </c>
      <c r="O36" s="4">
        <v>1</v>
      </c>
      <c r="P36" s="4" t="s">
        <v>81</v>
      </c>
      <c r="Q36" t="str">
        <f>VLOOKUP(G36,'Price Range'!$A$1:$B$4,2,1)</f>
        <v>500 to 1000</v>
      </c>
    </row>
    <row r="37" spans="1:17" x14ac:dyDescent="0.25">
      <c r="A37" s="4">
        <v>12345726</v>
      </c>
      <c r="B37" s="4">
        <v>8264386</v>
      </c>
      <c r="C37" s="4" t="s">
        <v>38</v>
      </c>
      <c r="D37" s="5">
        <v>460</v>
      </c>
      <c r="E37" s="6">
        <v>517</v>
      </c>
      <c r="F37" s="6">
        <v>25.85</v>
      </c>
      <c r="G37" s="5">
        <v>542.85</v>
      </c>
      <c r="H37" s="7">
        <v>43213</v>
      </c>
      <c r="I37" s="7">
        <v>43230</v>
      </c>
      <c r="J37" s="7"/>
      <c r="K37" s="4"/>
      <c r="L37" s="4"/>
      <c r="M37" s="4"/>
      <c r="N37" s="4">
        <v>2</v>
      </c>
      <c r="O37" s="4">
        <v>10</v>
      </c>
      <c r="P37" s="4" t="s">
        <v>82</v>
      </c>
      <c r="Q37" t="str">
        <f>VLOOKUP(G37,'Price Range'!$A$1:$B$4,2,1)</f>
        <v>500 to 1000</v>
      </c>
    </row>
    <row r="38" spans="1:17" x14ac:dyDescent="0.25">
      <c r="A38" s="4">
        <v>12345738</v>
      </c>
      <c r="B38" s="4">
        <v>2847943</v>
      </c>
      <c r="C38" s="4" t="s">
        <v>38</v>
      </c>
      <c r="D38" s="5">
        <v>552</v>
      </c>
      <c r="E38" s="6">
        <v>587</v>
      </c>
      <c r="F38" s="6">
        <v>11.288461538461538</v>
      </c>
      <c r="G38" s="5">
        <v>598.28846153846155</v>
      </c>
      <c r="H38" s="7">
        <v>43282</v>
      </c>
      <c r="I38" s="7">
        <v>43283</v>
      </c>
      <c r="J38" s="7"/>
      <c r="K38" s="4"/>
      <c r="L38" s="4"/>
      <c r="M38" s="4"/>
      <c r="N38" s="4">
        <v>0</v>
      </c>
      <c r="O38" s="4">
        <v>7</v>
      </c>
      <c r="P38" s="4" t="s">
        <v>81</v>
      </c>
      <c r="Q38" t="str">
        <f>VLOOKUP(G38,'Price Range'!$A$1:$B$4,2,1)</f>
        <v>500 to 1000</v>
      </c>
    </row>
    <row r="39" spans="1:17" x14ac:dyDescent="0.25">
      <c r="A39" s="4">
        <v>12345735</v>
      </c>
      <c r="B39" s="4">
        <v>2595134</v>
      </c>
      <c r="C39" s="4" t="s">
        <v>59</v>
      </c>
      <c r="D39" s="5">
        <v>615</v>
      </c>
      <c r="E39" s="6">
        <v>661</v>
      </c>
      <c r="F39" s="6">
        <v>9.0547945205479454</v>
      </c>
      <c r="G39" s="5">
        <v>670.05479452054794</v>
      </c>
      <c r="H39" s="7">
        <v>43260</v>
      </c>
      <c r="I39" s="7">
        <v>43278</v>
      </c>
      <c r="J39" s="7"/>
      <c r="K39" s="4"/>
      <c r="L39" s="4"/>
      <c r="M39" s="4"/>
      <c r="N39" s="4">
        <v>2</v>
      </c>
      <c r="O39" s="4">
        <v>8</v>
      </c>
      <c r="P39" s="4" t="s">
        <v>81</v>
      </c>
      <c r="Q39" t="str">
        <f>VLOOKUP(G39,'Price Range'!$A$1:$B$4,2,1)</f>
        <v>500 to 1000</v>
      </c>
    </row>
    <row r="40" spans="1:17" x14ac:dyDescent="0.25">
      <c r="A40" s="4">
        <v>12345765</v>
      </c>
      <c r="B40" s="4">
        <v>7740013</v>
      </c>
      <c r="C40" s="4" t="s">
        <v>59</v>
      </c>
      <c r="D40" s="5">
        <v>986</v>
      </c>
      <c r="E40" s="6">
        <v>1040</v>
      </c>
      <c r="F40" s="6">
        <v>24.761904761904763</v>
      </c>
      <c r="G40" s="5">
        <v>1064.7619047619048</v>
      </c>
      <c r="H40" s="7">
        <v>43404</v>
      </c>
      <c r="I40" s="7">
        <v>43409</v>
      </c>
      <c r="J40" s="7"/>
      <c r="K40" s="4"/>
      <c r="L40" s="4"/>
      <c r="M40" s="4"/>
      <c r="N40" s="4">
        <v>0</v>
      </c>
      <c r="O40" s="4">
        <v>10</v>
      </c>
      <c r="P40" s="4" t="s">
        <v>82</v>
      </c>
      <c r="Q40" t="str">
        <f>VLOOKUP(G40,'Price Range'!$A$1:$B$4,2,1)</f>
        <v>&gt;1000</v>
      </c>
    </row>
    <row r="41" spans="1:17" x14ac:dyDescent="0.25">
      <c r="A41" s="4">
        <v>12345688</v>
      </c>
      <c r="B41" s="4">
        <v>1337203</v>
      </c>
      <c r="C41" s="4" t="s">
        <v>26</v>
      </c>
      <c r="D41" s="5">
        <v>615</v>
      </c>
      <c r="E41" s="6">
        <v>684</v>
      </c>
      <c r="F41" s="6">
        <v>7.6853932584269664</v>
      </c>
      <c r="G41" s="5">
        <v>691.68539325842698</v>
      </c>
      <c r="H41" s="7">
        <v>43102</v>
      </c>
      <c r="I41" s="7">
        <v>43122</v>
      </c>
      <c r="J41" s="7">
        <v>43125</v>
      </c>
      <c r="K41" s="4"/>
      <c r="L41" s="4"/>
      <c r="M41" s="4"/>
      <c r="N41" s="5">
        <v>9</v>
      </c>
      <c r="O41" s="4">
        <v>1</v>
      </c>
      <c r="P41" s="4" t="s">
        <v>82</v>
      </c>
      <c r="Q41" t="str">
        <f>VLOOKUP(G41,'Price Range'!$A$1:$B$4,2,1)</f>
        <v>500 to 1000</v>
      </c>
    </row>
    <row r="42" spans="1:17" x14ac:dyDescent="0.25">
      <c r="A42" s="4">
        <v>12345695</v>
      </c>
      <c r="B42" s="4">
        <v>9899284</v>
      </c>
      <c r="C42" s="4" t="s">
        <v>26</v>
      </c>
      <c r="D42" s="5">
        <v>278</v>
      </c>
      <c r="E42" s="6">
        <v>330</v>
      </c>
      <c r="F42" s="6">
        <v>5.8928571428571432</v>
      </c>
      <c r="G42" s="5">
        <v>335.89285714285717</v>
      </c>
      <c r="H42" s="7">
        <v>43102</v>
      </c>
      <c r="I42" s="7">
        <v>43107</v>
      </c>
      <c r="J42" s="7"/>
      <c r="K42" s="7"/>
      <c r="L42" s="7">
        <v>43103</v>
      </c>
      <c r="M42" s="4"/>
      <c r="N42" s="5">
        <v>3</v>
      </c>
      <c r="O42" s="4">
        <v>4</v>
      </c>
      <c r="P42" s="4" t="s">
        <v>82</v>
      </c>
      <c r="Q42" t="str">
        <f>VLOOKUP(G42,'Price Range'!$A$1:$B$4,2,1)</f>
        <v>250 to 500</v>
      </c>
    </row>
    <row r="43" spans="1:17" x14ac:dyDescent="0.25">
      <c r="A43" s="4">
        <v>12345773</v>
      </c>
      <c r="B43" s="4">
        <v>7107973</v>
      </c>
      <c r="C43" s="4" t="s">
        <v>26</v>
      </c>
      <c r="D43" s="5">
        <v>507</v>
      </c>
      <c r="E43" s="6">
        <v>590</v>
      </c>
      <c r="F43" s="6">
        <v>10.727272727272727</v>
      </c>
      <c r="G43" s="5">
        <v>600.72727272727275</v>
      </c>
      <c r="H43" s="7">
        <v>43445</v>
      </c>
      <c r="I43" s="7">
        <v>43456</v>
      </c>
      <c r="J43" s="7"/>
      <c r="K43" s="4"/>
      <c r="L43" s="4"/>
      <c r="M43" s="4"/>
      <c r="N43" s="4">
        <v>0</v>
      </c>
      <c r="O43" s="4">
        <v>7</v>
      </c>
      <c r="P43" s="4" t="s">
        <v>81</v>
      </c>
      <c r="Q43" t="str">
        <f>VLOOKUP(G43,'Price Range'!$A$1:$B$4,2,1)</f>
        <v>500 to 1000</v>
      </c>
    </row>
    <row r="44" spans="1:17" x14ac:dyDescent="0.25">
      <c r="A44" s="4">
        <v>12345763</v>
      </c>
      <c r="B44" s="4">
        <v>2168794</v>
      </c>
      <c r="C44" s="4" t="s">
        <v>76</v>
      </c>
      <c r="D44" s="5">
        <v>754</v>
      </c>
      <c r="E44" s="6">
        <v>834</v>
      </c>
      <c r="F44" s="6">
        <v>27.8</v>
      </c>
      <c r="G44" s="5">
        <v>861.8</v>
      </c>
      <c r="H44" s="7">
        <v>43397</v>
      </c>
      <c r="I44" s="7">
        <v>43399</v>
      </c>
      <c r="J44" s="7"/>
      <c r="K44" s="4"/>
      <c r="L44" s="4"/>
      <c r="M44" s="4"/>
      <c r="N44" s="4">
        <v>1</v>
      </c>
      <c r="O44" s="4">
        <v>9</v>
      </c>
      <c r="P44" s="4" t="s">
        <v>82</v>
      </c>
      <c r="Q44" t="str">
        <f>VLOOKUP(G44,'Price Range'!$A$1:$B$4,2,1)</f>
        <v>500 to 1000</v>
      </c>
    </row>
    <row r="45" spans="1:17" x14ac:dyDescent="0.25">
      <c r="A45" s="4">
        <v>12345756</v>
      </c>
      <c r="B45" s="4">
        <v>7937785</v>
      </c>
      <c r="C45" s="4" t="s">
        <v>72</v>
      </c>
      <c r="D45" s="5">
        <v>208</v>
      </c>
      <c r="E45" s="6">
        <v>285</v>
      </c>
      <c r="F45" s="6">
        <v>10.961538461538462</v>
      </c>
      <c r="G45" s="5">
        <v>295.96153846153845</v>
      </c>
      <c r="H45" s="7">
        <v>43365</v>
      </c>
      <c r="I45" s="7">
        <v>43385</v>
      </c>
      <c r="J45" s="7"/>
      <c r="K45" s="4"/>
      <c r="L45" s="4"/>
      <c r="M45" s="4"/>
      <c r="N45" s="4">
        <v>1</v>
      </c>
      <c r="O45" s="4">
        <v>9</v>
      </c>
      <c r="P45" s="4" t="s">
        <v>81</v>
      </c>
      <c r="Q45" t="str">
        <f>VLOOKUP(G45,'Price Range'!$A$1:$B$4,2,1)</f>
        <v>250 to 500</v>
      </c>
    </row>
    <row r="46" spans="1:17" x14ac:dyDescent="0.25">
      <c r="A46" s="4">
        <v>12345720</v>
      </c>
      <c r="B46" s="4">
        <v>9446854</v>
      </c>
      <c r="C46" s="4" t="s">
        <v>50</v>
      </c>
      <c r="D46" s="5">
        <v>399</v>
      </c>
      <c r="E46" s="6">
        <v>460</v>
      </c>
      <c r="F46" s="6">
        <v>51.111111111111114</v>
      </c>
      <c r="G46" s="5">
        <v>511.11111111111109</v>
      </c>
      <c r="H46" s="7">
        <v>43193</v>
      </c>
      <c r="I46" s="7">
        <v>43194</v>
      </c>
      <c r="J46" s="7"/>
      <c r="K46" s="4"/>
      <c r="L46" s="4"/>
      <c r="M46" s="4"/>
      <c r="N46" s="4">
        <v>1</v>
      </c>
      <c r="O46" s="4">
        <v>10</v>
      </c>
      <c r="P46" s="4" t="s">
        <v>81</v>
      </c>
      <c r="Q46" t="str">
        <f>VLOOKUP(G46,'Price Range'!$A$1:$B$4,2,1)</f>
        <v>500 to 1000</v>
      </c>
    </row>
    <row r="47" spans="1:17" x14ac:dyDescent="0.25">
      <c r="A47" s="4">
        <v>12345687</v>
      </c>
      <c r="B47" s="4">
        <v>5403777</v>
      </c>
      <c r="C47" s="4" t="s">
        <v>25</v>
      </c>
      <c r="D47" s="5">
        <v>459</v>
      </c>
      <c r="E47" s="6">
        <v>522</v>
      </c>
      <c r="F47" s="6">
        <v>7.4571428571428573</v>
      </c>
      <c r="G47" s="5">
        <v>529.45714285714291</v>
      </c>
      <c r="H47" s="7">
        <v>43101</v>
      </c>
      <c r="I47" s="7">
        <v>43108</v>
      </c>
      <c r="J47" s="7">
        <v>43126</v>
      </c>
      <c r="K47" s="4"/>
      <c r="L47" s="4"/>
      <c r="M47" s="4"/>
      <c r="N47" s="5">
        <v>1</v>
      </c>
      <c r="O47" s="4">
        <v>5</v>
      </c>
      <c r="P47" s="4" t="s">
        <v>81</v>
      </c>
      <c r="Q47" t="str">
        <f>VLOOKUP(G47,'Price Range'!$A$1:$B$4,2,1)</f>
        <v>500 to 1000</v>
      </c>
    </row>
    <row r="48" spans="1:17" x14ac:dyDescent="0.25">
      <c r="A48" s="4">
        <v>12345716</v>
      </c>
      <c r="B48" s="4">
        <v>3825413</v>
      </c>
      <c r="C48" s="4" t="s">
        <v>25</v>
      </c>
      <c r="D48" s="5">
        <v>421</v>
      </c>
      <c r="E48" s="6">
        <v>465</v>
      </c>
      <c r="F48" s="6">
        <v>7.5</v>
      </c>
      <c r="G48" s="5">
        <v>472.5</v>
      </c>
      <c r="H48" s="7">
        <v>43165</v>
      </c>
      <c r="I48" s="7">
        <v>43171</v>
      </c>
      <c r="J48" s="7"/>
      <c r="K48" s="4"/>
      <c r="L48" s="4"/>
      <c r="M48" s="4"/>
      <c r="N48" s="4">
        <v>0</v>
      </c>
      <c r="O48" s="4">
        <v>9</v>
      </c>
      <c r="P48" s="4" t="s">
        <v>81</v>
      </c>
      <c r="Q48" t="str">
        <f>VLOOKUP(G48,'Price Range'!$A$1:$B$4,2,1)</f>
        <v>250 to 500</v>
      </c>
    </row>
    <row r="49" spans="1:17" x14ac:dyDescent="0.25">
      <c r="A49" s="4">
        <v>12345701</v>
      </c>
      <c r="B49" s="4">
        <v>2992079</v>
      </c>
      <c r="C49" s="4" t="s">
        <v>36</v>
      </c>
      <c r="D49" s="5">
        <v>654</v>
      </c>
      <c r="E49" s="6">
        <v>732</v>
      </c>
      <c r="F49" s="6">
        <v>30.5</v>
      </c>
      <c r="G49" s="5">
        <v>762.5</v>
      </c>
      <c r="H49" s="7">
        <v>43102</v>
      </c>
      <c r="I49" s="7">
        <v>43108</v>
      </c>
      <c r="J49" s="7"/>
      <c r="K49" s="7"/>
      <c r="L49" s="7">
        <v>43106</v>
      </c>
      <c r="M49" s="4"/>
      <c r="N49" s="5">
        <v>6</v>
      </c>
      <c r="O49" s="4">
        <v>8</v>
      </c>
      <c r="P49" s="4" t="s">
        <v>81</v>
      </c>
      <c r="Q49" t="str">
        <f>VLOOKUP(G49,'Price Range'!$A$1:$B$4,2,1)</f>
        <v>500 to 1000</v>
      </c>
    </row>
    <row r="50" spans="1:17" x14ac:dyDescent="0.25">
      <c r="A50" s="4">
        <v>12345705</v>
      </c>
      <c r="B50" s="4">
        <v>2168794</v>
      </c>
      <c r="C50" s="4" t="s">
        <v>39</v>
      </c>
      <c r="D50" s="5">
        <v>532</v>
      </c>
      <c r="E50" s="6">
        <v>575</v>
      </c>
      <c r="F50" s="6">
        <v>8.7121212121212128</v>
      </c>
      <c r="G50" s="5">
        <v>583.71212121212125</v>
      </c>
      <c r="H50" s="7">
        <v>43115</v>
      </c>
      <c r="I50" s="7">
        <v>43122</v>
      </c>
      <c r="J50" s="7"/>
      <c r="K50" s="4"/>
      <c r="L50" s="8"/>
      <c r="M50" s="8"/>
      <c r="N50" s="4">
        <v>2</v>
      </c>
      <c r="O50" s="4">
        <v>9</v>
      </c>
      <c r="P50" s="4" t="s">
        <v>81</v>
      </c>
      <c r="Q50" t="str">
        <f>VLOOKUP(G50,'Price Range'!$A$1:$B$4,2,1)</f>
        <v>500 to 1000</v>
      </c>
    </row>
    <row r="51" spans="1:17" x14ac:dyDescent="0.25">
      <c r="A51" s="4">
        <v>12345717</v>
      </c>
      <c r="B51" s="4">
        <v>6996131</v>
      </c>
      <c r="C51" s="4" t="s">
        <v>39</v>
      </c>
      <c r="D51" s="5">
        <v>540</v>
      </c>
      <c r="E51" s="6">
        <v>552</v>
      </c>
      <c r="F51" s="6">
        <v>15.333333333333334</v>
      </c>
      <c r="G51" s="5">
        <v>567.33333333333337</v>
      </c>
      <c r="H51" s="7">
        <v>43172</v>
      </c>
      <c r="I51" s="7">
        <v>43173</v>
      </c>
      <c r="J51" s="7"/>
      <c r="K51" s="4"/>
      <c r="L51" s="4"/>
      <c r="M51" s="4"/>
      <c r="N51" s="4">
        <v>1</v>
      </c>
      <c r="O51" s="4">
        <v>10</v>
      </c>
      <c r="P51" s="4" t="s">
        <v>81</v>
      </c>
      <c r="Q51" t="str">
        <f>VLOOKUP(G51,'Price Range'!$A$1:$B$4,2,1)</f>
        <v>500 to 1000</v>
      </c>
    </row>
    <row r="52" spans="1:17" x14ac:dyDescent="0.25">
      <c r="A52" s="4">
        <v>12345752</v>
      </c>
      <c r="B52" s="4">
        <v>3276380</v>
      </c>
      <c r="C52" s="4" t="s">
        <v>39</v>
      </c>
      <c r="D52" s="5">
        <v>562</v>
      </c>
      <c r="E52" s="6">
        <v>590</v>
      </c>
      <c r="F52" s="6">
        <v>59</v>
      </c>
      <c r="G52" s="5">
        <v>649</v>
      </c>
      <c r="H52" s="7">
        <v>43343</v>
      </c>
      <c r="I52" s="7">
        <v>43346</v>
      </c>
      <c r="J52" s="7"/>
      <c r="K52" s="4"/>
      <c r="L52" s="4"/>
      <c r="M52" s="4"/>
      <c r="N52" s="4">
        <v>2</v>
      </c>
      <c r="O52" s="4">
        <v>9</v>
      </c>
      <c r="P52" s="4" t="s">
        <v>81</v>
      </c>
      <c r="Q52" t="str">
        <f>VLOOKUP(G52,'Price Range'!$A$1:$B$4,2,1)</f>
        <v>500 to 1000</v>
      </c>
    </row>
    <row r="53" spans="1:17" x14ac:dyDescent="0.25">
      <c r="A53" s="4">
        <v>12345758</v>
      </c>
      <c r="B53" s="4">
        <v>4724249</v>
      </c>
      <c r="C53" s="4" t="s">
        <v>73</v>
      </c>
      <c r="D53" s="5">
        <v>716</v>
      </c>
      <c r="E53" s="6">
        <v>775</v>
      </c>
      <c r="F53" s="6">
        <v>70.454545454545453</v>
      </c>
      <c r="G53" s="5">
        <v>845.4545454545455</v>
      </c>
      <c r="H53" s="7">
        <v>43372</v>
      </c>
      <c r="I53" s="7">
        <v>43384</v>
      </c>
      <c r="J53" s="7"/>
      <c r="K53" s="4"/>
      <c r="L53" s="4"/>
      <c r="M53" s="4"/>
      <c r="N53" s="4">
        <v>0</v>
      </c>
      <c r="O53" s="4">
        <v>9</v>
      </c>
      <c r="P53" s="4" t="s">
        <v>81</v>
      </c>
      <c r="Q53" t="str">
        <f>VLOOKUP(G53,'Price Range'!$A$1:$B$4,2,1)</f>
        <v>500 to 1000</v>
      </c>
    </row>
    <row r="54" spans="1:17" x14ac:dyDescent="0.25">
      <c r="A54" s="4">
        <v>12345706</v>
      </c>
      <c r="B54" s="4">
        <v>3461643</v>
      </c>
      <c r="C54" s="4" t="s">
        <v>40</v>
      </c>
      <c r="D54" s="5">
        <v>809</v>
      </c>
      <c r="E54" s="6">
        <v>899</v>
      </c>
      <c r="F54" s="6">
        <v>29.966666666666665</v>
      </c>
      <c r="G54" s="5">
        <v>928.9666666666667</v>
      </c>
      <c r="H54" s="7">
        <v>43121</v>
      </c>
      <c r="I54" s="7">
        <v>43133</v>
      </c>
      <c r="J54" s="7"/>
      <c r="K54" s="4"/>
      <c r="L54" s="8"/>
      <c r="M54" s="4"/>
      <c r="N54" s="4">
        <v>1</v>
      </c>
      <c r="O54" s="4">
        <v>9</v>
      </c>
      <c r="P54" s="4" t="s">
        <v>82</v>
      </c>
      <c r="Q54" t="str">
        <f>VLOOKUP(G54,'Price Range'!$A$1:$B$4,2,1)</f>
        <v>500 to 1000</v>
      </c>
    </row>
    <row r="55" spans="1:17" x14ac:dyDescent="0.25">
      <c r="A55" s="4">
        <v>12345776</v>
      </c>
      <c r="B55" s="4">
        <v>6028669</v>
      </c>
      <c r="C55" s="4" t="s">
        <v>79</v>
      </c>
      <c r="D55" s="5">
        <v>126</v>
      </c>
      <c r="E55" s="6">
        <v>215</v>
      </c>
      <c r="F55" s="6">
        <v>5.9722222222222223</v>
      </c>
      <c r="G55" s="5">
        <v>220.97222222222223</v>
      </c>
      <c r="H55" s="7">
        <v>43455</v>
      </c>
      <c r="I55" s="7">
        <v>43464</v>
      </c>
      <c r="J55" s="7"/>
      <c r="K55" s="4"/>
      <c r="L55" s="4"/>
      <c r="M55" s="4"/>
      <c r="N55" s="4">
        <v>2</v>
      </c>
      <c r="O55" s="4">
        <v>10</v>
      </c>
      <c r="P55" s="4" t="s">
        <v>81</v>
      </c>
      <c r="Q55" t="str">
        <f>VLOOKUP(G55,'Price Range'!$A$1:$B$4,2,1)</f>
        <v>0 to 250</v>
      </c>
    </row>
    <row r="56" spans="1:17" x14ac:dyDescent="0.25">
      <c r="A56" s="4">
        <v>12345681</v>
      </c>
      <c r="B56" s="4">
        <v>4379588</v>
      </c>
      <c r="C56" s="4" t="s">
        <v>19</v>
      </c>
      <c r="D56" s="5">
        <v>535</v>
      </c>
      <c r="E56" s="6">
        <v>570</v>
      </c>
      <c r="F56" s="6">
        <v>20.357142857142858</v>
      </c>
      <c r="G56" s="5">
        <v>590.35714285714289</v>
      </c>
      <c r="H56" s="7">
        <v>43101</v>
      </c>
      <c r="I56" s="7">
        <v>43108</v>
      </c>
      <c r="J56" s="7">
        <v>43117</v>
      </c>
      <c r="K56" s="4"/>
      <c r="L56" s="4"/>
      <c r="M56" s="4"/>
      <c r="N56" s="5">
        <v>4</v>
      </c>
      <c r="O56" s="4">
        <v>10</v>
      </c>
      <c r="P56" s="4" t="s">
        <v>81</v>
      </c>
      <c r="Q56" t="str">
        <f>VLOOKUP(G56,'Price Range'!$A$1:$B$4,2,1)</f>
        <v>500 to 1000</v>
      </c>
    </row>
    <row r="57" spans="1:17" x14ac:dyDescent="0.25">
      <c r="A57" s="4">
        <v>12345742</v>
      </c>
      <c r="B57" s="4">
        <v>7740437</v>
      </c>
      <c r="C57" s="4" t="s">
        <v>64</v>
      </c>
      <c r="D57" s="5">
        <v>616</v>
      </c>
      <c r="E57" s="6">
        <v>715</v>
      </c>
      <c r="F57" s="6">
        <v>8.3139534883720927</v>
      </c>
      <c r="G57" s="5">
        <v>723.31395348837214</v>
      </c>
      <c r="H57" s="7">
        <v>43299</v>
      </c>
      <c r="I57" s="7">
        <v>43301</v>
      </c>
      <c r="J57" s="7"/>
      <c r="K57" s="4"/>
      <c r="L57" s="4"/>
      <c r="M57" s="4"/>
      <c r="N57" s="4">
        <v>0</v>
      </c>
      <c r="O57" s="4">
        <v>10</v>
      </c>
      <c r="P57" s="4" t="s">
        <v>82</v>
      </c>
      <c r="Q57" t="str">
        <f>VLOOKUP(G57,'Price Range'!$A$1:$B$4,2,1)</f>
        <v>500 to 1000</v>
      </c>
    </row>
    <row r="58" spans="1:17" x14ac:dyDescent="0.25">
      <c r="A58" s="4">
        <v>12345760</v>
      </c>
      <c r="B58" s="4">
        <v>4402799</v>
      </c>
      <c r="C58" s="4" t="s">
        <v>74</v>
      </c>
      <c r="D58" s="5">
        <v>394</v>
      </c>
      <c r="E58" s="6">
        <v>441</v>
      </c>
      <c r="F58" s="6">
        <v>5.3780487804878048</v>
      </c>
      <c r="G58" s="5">
        <v>446.3780487804878</v>
      </c>
      <c r="H58" s="7">
        <v>43383</v>
      </c>
      <c r="I58" s="7">
        <v>43392</v>
      </c>
      <c r="J58" s="7"/>
      <c r="K58" s="4"/>
      <c r="L58" s="4"/>
      <c r="M58" s="4"/>
      <c r="N58" s="4">
        <v>1</v>
      </c>
      <c r="O58" s="4">
        <v>9</v>
      </c>
      <c r="P58" s="4" t="s">
        <v>82</v>
      </c>
      <c r="Q58" t="str">
        <f>VLOOKUP(G58,'Price Range'!$A$1:$B$4,2,1)</f>
        <v>250 to 500</v>
      </c>
    </row>
    <row r="59" spans="1:17" x14ac:dyDescent="0.25">
      <c r="A59" s="4">
        <v>12345700</v>
      </c>
      <c r="B59" s="4">
        <v>4724249</v>
      </c>
      <c r="C59" s="4" t="s">
        <v>35</v>
      </c>
      <c r="D59" s="5">
        <v>521</v>
      </c>
      <c r="E59" s="6">
        <v>523</v>
      </c>
      <c r="F59" s="6">
        <v>15.848484848484848</v>
      </c>
      <c r="G59" s="5">
        <v>538.84848484848487</v>
      </c>
      <c r="H59" s="7">
        <v>43102</v>
      </c>
      <c r="I59" s="7">
        <v>43104</v>
      </c>
      <c r="J59" s="7"/>
      <c r="K59" s="7"/>
      <c r="L59" s="7">
        <v>43106</v>
      </c>
      <c r="M59" s="4"/>
      <c r="N59" s="5">
        <v>4</v>
      </c>
      <c r="O59" s="4">
        <v>8</v>
      </c>
      <c r="P59" s="4" t="s">
        <v>81</v>
      </c>
      <c r="Q59" t="str">
        <f>VLOOKUP(G59,'Price Range'!$A$1:$B$4,2,1)</f>
        <v>500 to 1000</v>
      </c>
    </row>
    <row r="60" spans="1:17" x14ac:dyDescent="0.25">
      <c r="A60" s="4">
        <v>12345721</v>
      </c>
      <c r="B60" s="4">
        <v>9842195</v>
      </c>
      <c r="C60" s="4" t="s">
        <v>35</v>
      </c>
      <c r="D60" s="5">
        <v>247</v>
      </c>
      <c r="E60" s="6">
        <v>287</v>
      </c>
      <c r="F60" s="6">
        <v>7.1749999999999998</v>
      </c>
      <c r="G60" s="5">
        <v>294.17500000000001</v>
      </c>
      <c r="H60" s="7">
        <v>43195</v>
      </c>
      <c r="I60" s="7">
        <v>43204</v>
      </c>
      <c r="J60" s="7"/>
      <c r="K60" s="4"/>
      <c r="L60" s="4"/>
      <c r="M60" s="4"/>
      <c r="N60" s="4">
        <v>0</v>
      </c>
      <c r="O60" s="4">
        <v>9</v>
      </c>
      <c r="P60" s="4" t="s">
        <v>81</v>
      </c>
      <c r="Q60" t="str">
        <f>VLOOKUP(G60,'Price Range'!$A$1:$B$4,2,1)</f>
        <v>250 to 500</v>
      </c>
    </row>
    <row r="61" spans="1:17" x14ac:dyDescent="0.25">
      <c r="A61" s="4">
        <v>12345766</v>
      </c>
      <c r="B61" s="4">
        <v>2532827</v>
      </c>
      <c r="C61" s="4" t="s">
        <v>35</v>
      </c>
      <c r="D61" s="5">
        <v>190</v>
      </c>
      <c r="E61" s="6">
        <v>270</v>
      </c>
      <c r="F61" s="6">
        <v>27</v>
      </c>
      <c r="G61" s="5">
        <v>297</v>
      </c>
      <c r="H61" s="7">
        <v>43411</v>
      </c>
      <c r="I61" s="7">
        <v>43422</v>
      </c>
      <c r="J61" s="7"/>
      <c r="K61" s="4"/>
      <c r="L61" s="4"/>
      <c r="M61" s="4"/>
      <c r="N61" s="4">
        <v>2</v>
      </c>
      <c r="O61" s="4">
        <v>9</v>
      </c>
      <c r="P61" s="4" t="s">
        <v>82</v>
      </c>
      <c r="Q61" t="str">
        <f>VLOOKUP(G61,'Price Range'!$A$1:$B$4,2,1)</f>
        <v>250 to 500</v>
      </c>
    </row>
    <row r="62" spans="1:17" x14ac:dyDescent="0.25">
      <c r="A62" s="4">
        <v>12345709</v>
      </c>
      <c r="B62" s="4">
        <v>3560886</v>
      </c>
      <c r="C62" s="4" t="s">
        <v>43</v>
      </c>
      <c r="D62" s="5">
        <v>126</v>
      </c>
      <c r="E62" s="6">
        <v>208</v>
      </c>
      <c r="F62" s="6">
        <v>13.866666666666667</v>
      </c>
      <c r="G62" s="5">
        <v>221.86666666666667</v>
      </c>
      <c r="H62" s="7">
        <v>43136</v>
      </c>
      <c r="I62" s="7">
        <v>43148</v>
      </c>
      <c r="J62" s="7"/>
      <c r="K62" s="4"/>
      <c r="L62" s="8"/>
      <c r="M62" s="4"/>
      <c r="N62" s="4">
        <v>1</v>
      </c>
      <c r="O62" s="4">
        <v>9</v>
      </c>
      <c r="P62" s="4" t="s">
        <v>82</v>
      </c>
      <c r="Q62" t="str">
        <f>VLOOKUP(G62,'Price Range'!$A$1:$B$4,2,1)</f>
        <v>0 to 250</v>
      </c>
    </row>
    <row r="63" spans="1:17" x14ac:dyDescent="0.25">
      <c r="A63" s="4">
        <v>12345736</v>
      </c>
      <c r="B63" s="4">
        <v>4272996</v>
      </c>
      <c r="C63" s="4" t="s">
        <v>60</v>
      </c>
      <c r="D63" s="5">
        <v>440</v>
      </c>
      <c r="E63" s="6">
        <v>531</v>
      </c>
      <c r="F63" s="6">
        <v>18.310344827586206</v>
      </c>
      <c r="G63" s="5">
        <v>549.31034482758616</v>
      </c>
      <c r="H63" s="7">
        <v>43263</v>
      </c>
      <c r="I63" s="7">
        <v>43280</v>
      </c>
      <c r="J63" s="7"/>
      <c r="K63" s="4"/>
      <c r="L63" s="4"/>
      <c r="M63" s="4"/>
      <c r="N63" s="4">
        <v>0</v>
      </c>
      <c r="O63" s="4">
        <v>9</v>
      </c>
      <c r="P63" s="4" t="s">
        <v>81</v>
      </c>
      <c r="Q63" t="str">
        <f>VLOOKUP(G63,'Price Range'!$A$1:$B$4,2,1)</f>
        <v>500 to 1000</v>
      </c>
    </row>
    <row r="64" spans="1:17" x14ac:dyDescent="0.25">
      <c r="A64" s="4">
        <v>12345761</v>
      </c>
      <c r="B64" s="4">
        <v>9669668</v>
      </c>
      <c r="C64" s="4" t="s">
        <v>75</v>
      </c>
      <c r="D64" s="5">
        <v>873</v>
      </c>
      <c r="E64" s="6">
        <v>875</v>
      </c>
      <c r="F64" s="6">
        <v>11.513157894736842</v>
      </c>
      <c r="G64" s="5">
        <v>886.51315789473688</v>
      </c>
      <c r="H64" s="7">
        <v>43389</v>
      </c>
      <c r="I64" s="7">
        <v>43408</v>
      </c>
      <c r="J64" s="7"/>
      <c r="K64" s="4"/>
      <c r="L64" s="4"/>
      <c r="M64" s="4"/>
      <c r="N64" s="4">
        <v>0</v>
      </c>
      <c r="O64" s="4">
        <v>9</v>
      </c>
      <c r="P64" s="4" t="s">
        <v>82</v>
      </c>
      <c r="Q64" t="str">
        <f>VLOOKUP(G64,'Price Range'!$A$1:$B$4,2,1)</f>
        <v>500 to 1000</v>
      </c>
    </row>
    <row r="65" spans="1:17" x14ac:dyDescent="0.25">
      <c r="A65" s="4">
        <v>12345679</v>
      </c>
      <c r="B65" s="4">
        <v>5017425</v>
      </c>
      <c r="C65" s="4" t="s">
        <v>17</v>
      </c>
      <c r="D65" s="5">
        <v>312</v>
      </c>
      <c r="E65" s="6">
        <v>362</v>
      </c>
      <c r="F65" s="6">
        <v>10.342857142857143</v>
      </c>
      <c r="G65" s="5">
        <v>372.34285714285716</v>
      </c>
      <c r="H65" s="7">
        <v>43101</v>
      </c>
      <c r="I65" s="7">
        <v>43105</v>
      </c>
      <c r="J65" s="7">
        <v>43123</v>
      </c>
      <c r="K65" s="4"/>
      <c r="L65" s="4"/>
      <c r="M65" s="4"/>
      <c r="N65" s="5">
        <v>3</v>
      </c>
      <c r="O65" s="4">
        <v>0</v>
      </c>
      <c r="P65" s="4" t="s">
        <v>81</v>
      </c>
      <c r="Q65" t="str">
        <f>VLOOKUP(G65,'Price Range'!$A$1:$B$4,2,1)</f>
        <v>250 to 500</v>
      </c>
    </row>
    <row r="66" spans="1:17" x14ac:dyDescent="0.25">
      <c r="A66" s="4">
        <v>12345751</v>
      </c>
      <c r="B66" s="4">
        <v>9178898</v>
      </c>
      <c r="C66" s="4" t="s">
        <v>71</v>
      </c>
      <c r="D66" s="5">
        <v>727</v>
      </c>
      <c r="E66" s="6">
        <v>825</v>
      </c>
      <c r="F66" s="6">
        <v>19.186046511627907</v>
      </c>
      <c r="G66" s="5">
        <v>844.18604651162786</v>
      </c>
      <c r="H66" s="7">
        <v>43338</v>
      </c>
      <c r="I66" s="7">
        <v>43347</v>
      </c>
      <c r="J66" s="7"/>
      <c r="K66" s="4"/>
      <c r="L66" s="4"/>
      <c r="M66" s="4"/>
      <c r="N66" s="4">
        <v>1</v>
      </c>
      <c r="O66" s="4">
        <v>9</v>
      </c>
      <c r="P66" s="4" t="s">
        <v>81</v>
      </c>
      <c r="Q66" t="str">
        <f>VLOOKUP(G66,'Price Range'!$A$1:$B$4,2,1)</f>
        <v>500 to 1000</v>
      </c>
    </row>
    <row r="67" spans="1:17" x14ac:dyDescent="0.25">
      <c r="A67" s="4">
        <v>12345777</v>
      </c>
      <c r="B67" s="4">
        <v>3482099</v>
      </c>
      <c r="C67" s="4" t="s">
        <v>80</v>
      </c>
      <c r="D67" s="5">
        <v>906</v>
      </c>
      <c r="E67" s="6">
        <v>965</v>
      </c>
      <c r="F67" s="6">
        <v>16.35593220338983</v>
      </c>
      <c r="G67" s="5">
        <v>981.35593220338978</v>
      </c>
      <c r="H67" s="7">
        <v>43465</v>
      </c>
      <c r="I67" s="7">
        <v>43481</v>
      </c>
      <c r="J67" s="7"/>
      <c r="K67" s="4"/>
      <c r="L67" s="4"/>
      <c r="M67" s="4"/>
      <c r="N67" s="4">
        <v>1</v>
      </c>
      <c r="O67" s="4">
        <v>10</v>
      </c>
      <c r="P67" s="4" t="s">
        <v>81</v>
      </c>
      <c r="Q67" t="str">
        <f>VLOOKUP(G67,'Price Range'!$A$1:$B$4,2,1)</f>
        <v>500 to 1000</v>
      </c>
    </row>
    <row r="68" spans="1:17" x14ac:dyDescent="0.25">
      <c r="A68" s="4">
        <v>12345682</v>
      </c>
      <c r="B68" s="4">
        <v>7588725</v>
      </c>
      <c r="C68" s="4" t="s">
        <v>20</v>
      </c>
      <c r="D68" s="5">
        <v>204</v>
      </c>
      <c r="E68" s="6">
        <v>236</v>
      </c>
      <c r="F68" s="6">
        <v>2.7441860465116279</v>
      </c>
      <c r="G68" s="5">
        <v>238.74418604651163</v>
      </c>
      <c r="H68" s="7">
        <v>43101</v>
      </c>
      <c r="I68" s="7">
        <v>43118</v>
      </c>
      <c r="J68" s="7">
        <v>43132</v>
      </c>
      <c r="K68" s="4"/>
      <c r="L68" s="4"/>
      <c r="M68" s="4"/>
      <c r="N68" s="5">
        <v>5</v>
      </c>
      <c r="O68" s="4">
        <v>10</v>
      </c>
      <c r="P68" s="4" t="s">
        <v>81</v>
      </c>
      <c r="Q68" t="str">
        <f>VLOOKUP(G68,'Price Range'!$A$1:$B$4,2,1)</f>
        <v>0 to 250</v>
      </c>
    </row>
    <row r="69" spans="1:17" x14ac:dyDescent="0.25">
      <c r="A69" s="4">
        <v>12345685</v>
      </c>
      <c r="B69" s="4">
        <v>8894871</v>
      </c>
      <c r="C69" s="4" t="s">
        <v>23</v>
      </c>
      <c r="D69" s="5">
        <v>261</v>
      </c>
      <c r="E69" s="6">
        <v>361</v>
      </c>
      <c r="F69" s="6">
        <v>45.125</v>
      </c>
      <c r="G69" s="5">
        <v>406.125</v>
      </c>
      <c r="H69" s="7">
        <v>43101</v>
      </c>
      <c r="I69" s="7">
        <v>43121</v>
      </c>
      <c r="J69" s="7">
        <v>43122</v>
      </c>
      <c r="K69" s="4"/>
      <c r="L69" s="4"/>
      <c r="M69" s="4"/>
      <c r="N69" s="5">
        <v>2</v>
      </c>
      <c r="O69" s="4">
        <v>10</v>
      </c>
      <c r="P69" s="4" t="s">
        <v>81</v>
      </c>
      <c r="Q69" t="str">
        <f>VLOOKUP(G69,'Price Range'!$A$1:$B$4,2,1)</f>
        <v>250 to 500</v>
      </c>
    </row>
    <row r="70" spans="1:17" x14ac:dyDescent="0.25">
      <c r="A70" s="4">
        <v>12345771</v>
      </c>
      <c r="B70" s="4">
        <v>1207337</v>
      </c>
      <c r="C70" s="4" t="s">
        <v>78</v>
      </c>
      <c r="D70" s="5">
        <v>252</v>
      </c>
      <c r="E70" s="6">
        <v>276</v>
      </c>
      <c r="F70" s="6">
        <v>276</v>
      </c>
      <c r="G70" s="5">
        <v>552</v>
      </c>
      <c r="H70" s="7">
        <v>43437</v>
      </c>
      <c r="I70" s="7">
        <v>43453</v>
      </c>
      <c r="J70" s="7"/>
      <c r="K70" s="4"/>
      <c r="L70" s="4"/>
      <c r="M70" s="4"/>
      <c r="N70" s="4">
        <v>1</v>
      </c>
      <c r="O70" s="4">
        <v>10</v>
      </c>
      <c r="P70" s="4" t="s">
        <v>81</v>
      </c>
      <c r="Q70" t="str">
        <f>VLOOKUP(G70,'Price Range'!$A$1:$B$4,2,1)</f>
        <v>500 to 1000</v>
      </c>
    </row>
    <row r="71" spans="1:17" x14ac:dyDescent="0.25">
      <c r="A71" s="4">
        <v>12345692</v>
      </c>
      <c r="B71" s="4">
        <v>9114112</v>
      </c>
      <c r="C71" s="4" t="s">
        <v>29</v>
      </c>
      <c r="D71" s="5">
        <v>65</v>
      </c>
      <c r="E71" s="6">
        <v>85</v>
      </c>
      <c r="F71" s="6">
        <v>1.3076923076923077</v>
      </c>
      <c r="G71" s="5">
        <v>86.307692307692307</v>
      </c>
      <c r="H71" s="7">
        <v>43102</v>
      </c>
      <c r="I71" s="7">
        <v>43106</v>
      </c>
      <c r="J71" s="7"/>
      <c r="K71" s="7">
        <v>43105</v>
      </c>
      <c r="L71" s="4"/>
      <c r="M71" s="4"/>
      <c r="N71" s="5">
        <v>1</v>
      </c>
      <c r="O71" s="4">
        <v>9</v>
      </c>
      <c r="P71" s="4" t="s">
        <v>82</v>
      </c>
      <c r="Q71" t="str">
        <f>VLOOKUP(G71,'Price Range'!$A$1:$B$4,2,1)</f>
        <v>0 to 250</v>
      </c>
    </row>
    <row r="72" spans="1:17" x14ac:dyDescent="0.25">
      <c r="A72" s="4">
        <v>12345708</v>
      </c>
      <c r="B72" s="4">
        <v>2532827</v>
      </c>
      <c r="C72" s="4" t="s">
        <v>42</v>
      </c>
      <c r="D72" s="5">
        <v>291</v>
      </c>
      <c r="E72" s="6">
        <v>322</v>
      </c>
      <c r="F72" s="6">
        <v>3.7441860465116279</v>
      </c>
      <c r="G72" s="5">
        <v>325.74418604651163</v>
      </c>
      <c r="H72" s="7">
        <v>43134</v>
      </c>
      <c r="I72" s="7">
        <v>43137</v>
      </c>
      <c r="J72" s="7"/>
      <c r="K72" s="4"/>
      <c r="L72" s="8"/>
      <c r="M72" s="4"/>
      <c r="N72" s="4">
        <v>1</v>
      </c>
      <c r="O72" s="4">
        <v>10</v>
      </c>
      <c r="P72" s="4" t="s">
        <v>82</v>
      </c>
      <c r="Q72" t="str">
        <f>VLOOKUP(G72,'Price Range'!$A$1:$B$4,2,1)</f>
        <v>250 to 500</v>
      </c>
    </row>
    <row r="73" spans="1:17" x14ac:dyDescent="0.25">
      <c r="A73" s="4">
        <v>12345696</v>
      </c>
      <c r="B73" s="4">
        <v>7694837</v>
      </c>
      <c r="C73" s="4" t="s">
        <v>32</v>
      </c>
      <c r="D73" s="5">
        <v>331</v>
      </c>
      <c r="E73" s="6">
        <v>411</v>
      </c>
      <c r="F73" s="6">
        <v>11.108108108108109</v>
      </c>
      <c r="G73" s="5">
        <v>422.10810810810813</v>
      </c>
      <c r="H73" s="7">
        <v>43102</v>
      </c>
      <c r="I73" s="7">
        <v>43120</v>
      </c>
      <c r="J73" s="7"/>
      <c r="K73" s="7"/>
      <c r="L73" s="7">
        <v>43105</v>
      </c>
      <c r="M73" s="4"/>
      <c r="N73" s="5">
        <v>3</v>
      </c>
      <c r="O73" s="4">
        <v>10</v>
      </c>
      <c r="P73" s="4" t="s">
        <v>81</v>
      </c>
      <c r="Q73" t="str">
        <f>VLOOKUP(G73,'Price Range'!$A$1:$B$4,2,1)</f>
        <v>250 to 500</v>
      </c>
    </row>
    <row r="74" spans="1:17" x14ac:dyDescent="0.25">
      <c r="A74" s="4">
        <v>12345710</v>
      </c>
      <c r="B74" s="4">
        <v>5130171</v>
      </c>
      <c r="C74" s="4" t="s">
        <v>32</v>
      </c>
      <c r="D74" s="5">
        <v>102</v>
      </c>
      <c r="E74" s="6">
        <v>122</v>
      </c>
      <c r="F74" s="6">
        <v>1.6944444444444444</v>
      </c>
      <c r="G74" s="5">
        <v>123.69444444444444</v>
      </c>
      <c r="H74" s="7">
        <v>43140</v>
      </c>
      <c r="I74" s="7">
        <v>43149</v>
      </c>
      <c r="J74" s="7"/>
      <c r="K74" s="4"/>
      <c r="L74" s="8"/>
      <c r="M74" s="4"/>
      <c r="N74" s="4">
        <v>1</v>
      </c>
      <c r="O74" s="4">
        <v>10</v>
      </c>
      <c r="P74" s="4" t="s">
        <v>82</v>
      </c>
      <c r="Q74" t="str">
        <f>VLOOKUP(G74,'Price Range'!$A$1:$B$4,2,1)</f>
        <v>0 to 250</v>
      </c>
    </row>
    <row r="75" spans="1:17" x14ac:dyDescent="0.25">
      <c r="A75" s="4">
        <v>12345686</v>
      </c>
      <c r="B75" s="4">
        <v>1723916</v>
      </c>
      <c r="C75" s="4" t="s">
        <v>24</v>
      </c>
      <c r="D75" s="5">
        <v>34</v>
      </c>
      <c r="E75" s="6">
        <v>63</v>
      </c>
      <c r="F75" s="6">
        <v>0.84</v>
      </c>
      <c r="G75" s="5">
        <v>63.84</v>
      </c>
      <c r="H75" s="7">
        <v>43101</v>
      </c>
      <c r="I75" s="7">
        <v>43103</v>
      </c>
      <c r="J75" s="7">
        <v>43118</v>
      </c>
      <c r="K75" s="4"/>
      <c r="L75" s="4"/>
      <c r="M75" s="4"/>
      <c r="N75" s="5">
        <v>3</v>
      </c>
      <c r="O75" s="4">
        <v>3</v>
      </c>
      <c r="P75" s="4" t="s">
        <v>81</v>
      </c>
      <c r="Q75" t="str">
        <f>VLOOKUP(G75,'Price Range'!$A$1:$B$4,2,1)</f>
        <v>0 to 250</v>
      </c>
    </row>
    <row r="76" spans="1:17" x14ac:dyDescent="0.25">
      <c r="A76" s="4">
        <v>12345775</v>
      </c>
      <c r="B76" s="4">
        <v>6996131</v>
      </c>
      <c r="C76" s="4" t="s">
        <v>24</v>
      </c>
      <c r="D76" s="5">
        <v>278</v>
      </c>
      <c r="E76" s="6">
        <v>282</v>
      </c>
      <c r="F76" s="6">
        <v>5.5294117647058822</v>
      </c>
      <c r="G76" s="5">
        <v>287.52941176470586</v>
      </c>
      <c r="H76" s="7">
        <v>43446</v>
      </c>
      <c r="I76" s="7">
        <v>43455</v>
      </c>
      <c r="J76" s="7"/>
      <c r="K76" s="4"/>
      <c r="L76" s="4"/>
      <c r="M76" s="4"/>
      <c r="N76" s="4">
        <v>2</v>
      </c>
      <c r="O76" s="4">
        <v>9</v>
      </c>
      <c r="P76" s="4" t="s">
        <v>81</v>
      </c>
      <c r="Q76" t="str">
        <f>VLOOKUP(G76,'Price Range'!$A$1:$B$4,2,1)</f>
        <v>250 to 500</v>
      </c>
    </row>
    <row r="77" spans="1:17" x14ac:dyDescent="0.25">
      <c r="A77" s="4">
        <v>12345743</v>
      </c>
      <c r="B77" s="4">
        <v>8894871</v>
      </c>
      <c r="C77" s="4" t="s">
        <v>65</v>
      </c>
      <c r="D77" s="5">
        <v>834</v>
      </c>
      <c r="E77" s="6">
        <v>855</v>
      </c>
      <c r="F77" s="6">
        <v>26.71875</v>
      </c>
      <c r="G77" s="5">
        <v>881.71875</v>
      </c>
      <c r="H77" s="7">
        <v>43299</v>
      </c>
      <c r="I77" s="7">
        <v>43302</v>
      </c>
      <c r="J77" s="7"/>
      <c r="K77" s="4"/>
      <c r="L77" s="4"/>
      <c r="M77" s="4"/>
      <c r="N77" s="4">
        <v>2</v>
      </c>
      <c r="O77" s="4">
        <v>10</v>
      </c>
      <c r="P77" s="4" t="s">
        <v>82</v>
      </c>
      <c r="Q77" t="str">
        <f>VLOOKUP(G77,'Price Range'!$A$1:$B$4,2,1)</f>
        <v>500 to 1000</v>
      </c>
    </row>
    <row r="78" spans="1:17" x14ac:dyDescent="0.25">
      <c r="A78" s="4">
        <v>12345764</v>
      </c>
      <c r="B78" s="4">
        <v>3461643</v>
      </c>
      <c r="C78" s="4" t="s">
        <v>65</v>
      </c>
      <c r="D78" s="5">
        <v>68</v>
      </c>
      <c r="E78" s="6">
        <v>87</v>
      </c>
      <c r="F78" s="6">
        <v>9.6666666666666661</v>
      </c>
      <c r="G78" s="5">
        <v>96.666666666666671</v>
      </c>
      <c r="H78" s="7">
        <v>43401</v>
      </c>
      <c r="I78" s="7">
        <v>43413</v>
      </c>
      <c r="J78" s="7"/>
      <c r="K78" s="4"/>
      <c r="L78" s="4"/>
      <c r="M78" s="4"/>
      <c r="N78" s="4">
        <v>1</v>
      </c>
      <c r="O78" s="4">
        <v>9</v>
      </c>
      <c r="P78" s="4" t="s">
        <v>82</v>
      </c>
      <c r="Q78" t="str">
        <f>VLOOKUP(G78,'Price Range'!$A$1:$B$4,2,1)</f>
        <v>0 to 250</v>
      </c>
    </row>
    <row r="79" spans="1:17" x14ac:dyDescent="0.25">
      <c r="A79" s="4">
        <v>12345691</v>
      </c>
      <c r="B79" s="4">
        <v>9052331</v>
      </c>
      <c r="C79" s="4" t="s">
        <v>28</v>
      </c>
      <c r="D79" s="5">
        <v>357</v>
      </c>
      <c r="E79" s="6">
        <v>422</v>
      </c>
      <c r="F79" s="6">
        <v>13.612903225806452</v>
      </c>
      <c r="G79" s="5">
        <v>435.61290322580646</v>
      </c>
      <c r="H79" s="7">
        <v>43102</v>
      </c>
      <c r="I79" s="7">
        <v>43119</v>
      </c>
      <c r="J79" s="7">
        <v>43123</v>
      </c>
      <c r="K79" s="4"/>
      <c r="L79" s="4"/>
      <c r="M79" s="4"/>
      <c r="N79" s="5">
        <v>1</v>
      </c>
      <c r="O79" s="4">
        <v>10</v>
      </c>
      <c r="P79" s="4" t="s">
        <v>82</v>
      </c>
      <c r="Q79" t="str">
        <f>VLOOKUP(G79,'Price Range'!$A$1:$B$4,2,1)</f>
        <v>250 to 500</v>
      </c>
    </row>
    <row r="80" spans="1:17" x14ac:dyDescent="0.25">
      <c r="A80" s="4">
        <v>12345740</v>
      </c>
      <c r="B80" s="4">
        <v>7588725</v>
      </c>
      <c r="C80" s="4" t="s">
        <v>28</v>
      </c>
      <c r="D80" s="5">
        <v>85</v>
      </c>
      <c r="E80" s="6">
        <v>154</v>
      </c>
      <c r="F80" s="6">
        <v>7</v>
      </c>
      <c r="G80" s="5">
        <v>161</v>
      </c>
      <c r="H80" s="7">
        <v>43292</v>
      </c>
      <c r="I80" s="7">
        <v>43308</v>
      </c>
      <c r="J80" s="7"/>
      <c r="K80" s="4"/>
      <c r="L80" s="4"/>
      <c r="M80" s="4"/>
      <c r="N80" s="4">
        <v>0</v>
      </c>
      <c r="O80" s="4">
        <v>9</v>
      </c>
      <c r="P80" s="4" t="s">
        <v>81</v>
      </c>
      <c r="Q80" t="str">
        <f>VLOOKUP(G80,'Price Range'!$A$1:$B$4,2,1)</f>
        <v>0 to 250</v>
      </c>
    </row>
    <row r="81" spans="1:17" x14ac:dyDescent="0.25">
      <c r="A81" s="4">
        <v>12345733</v>
      </c>
      <c r="B81" s="4">
        <v>2908573</v>
      </c>
      <c r="C81" s="4" t="s">
        <v>57</v>
      </c>
      <c r="D81" s="5">
        <v>508</v>
      </c>
      <c r="E81" s="6">
        <v>591</v>
      </c>
      <c r="F81" s="6">
        <v>7.88</v>
      </c>
      <c r="G81" s="5">
        <v>598.88</v>
      </c>
      <c r="H81" s="7">
        <v>43248</v>
      </c>
      <c r="I81" s="7">
        <v>43252</v>
      </c>
      <c r="J81" s="7"/>
      <c r="K81" s="4"/>
      <c r="L81" s="4"/>
      <c r="M81" s="4"/>
      <c r="N81" s="4">
        <v>1</v>
      </c>
      <c r="O81" s="4">
        <v>10</v>
      </c>
      <c r="P81" s="4" t="s">
        <v>81</v>
      </c>
      <c r="Q81" t="str">
        <f>VLOOKUP(G81,'Price Range'!$A$1:$B$4,2,1)</f>
        <v>500 to 1000</v>
      </c>
    </row>
    <row r="82" spans="1:17" x14ac:dyDescent="0.25">
      <c r="A82" s="4">
        <v>12345718</v>
      </c>
      <c r="B82" s="4">
        <v>6028669</v>
      </c>
      <c r="C82" s="4" t="s">
        <v>48</v>
      </c>
      <c r="D82" s="5">
        <v>186</v>
      </c>
      <c r="E82" s="6">
        <v>198</v>
      </c>
      <c r="F82" s="6">
        <v>7.92</v>
      </c>
      <c r="G82" s="5">
        <v>205.92</v>
      </c>
      <c r="H82" s="7">
        <v>43177</v>
      </c>
      <c r="I82" s="7">
        <v>43189</v>
      </c>
      <c r="J82" s="7"/>
      <c r="K82" s="4"/>
      <c r="L82" s="4"/>
      <c r="M82" s="4"/>
      <c r="N82" s="4">
        <v>0</v>
      </c>
      <c r="O82" s="4">
        <v>9</v>
      </c>
      <c r="P82" s="4" t="s">
        <v>81</v>
      </c>
      <c r="Q82" t="str">
        <f>VLOOKUP(G82,'Price Range'!$A$1:$B$4,2,1)</f>
        <v>0 to 250</v>
      </c>
    </row>
    <row r="83" spans="1:17" x14ac:dyDescent="0.25">
      <c r="A83" s="4">
        <v>12345753</v>
      </c>
      <c r="B83" s="4">
        <v>9899284</v>
      </c>
      <c r="C83" s="4" t="s">
        <v>48</v>
      </c>
      <c r="D83" s="5">
        <v>783</v>
      </c>
      <c r="E83" s="6">
        <v>810</v>
      </c>
      <c r="F83" s="6">
        <v>12.272727272727273</v>
      </c>
      <c r="G83" s="5">
        <v>822.27272727272725</v>
      </c>
      <c r="H83" s="7">
        <v>43346</v>
      </c>
      <c r="I83" s="7">
        <v>43354</v>
      </c>
      <c r="J83" s="7"/>
      <c r="K83" s="4"/>
      <c r="L83" s="4"/>
      <c r="M83" s="4"/>
      <c r="N83" s="4">
        <v>0</v>
      </c>
      <c r="O83" s="4">
        <v>10</v>
      </c>
      <c r="P83" s="4" t="s">
        <v>81</v>
      </c>
      <c r="Q83" t="str">
        <f>VLOOKUP(G83,'Price Range'!$A$1:$B$4,2,1)</f>
        <v>500 to 1000</v>
      </c>
    </row>
    <row r="84" spans="1:17" x14ac:dyDescent="0.25">
      <c r="A84" s="4">
        <v>12345757</v>
      </c>
      <c r="B84" s="4">
        <v>5547960</v>
      </c>
      <c r="C84" s="4" t="s">
        <v>48</v>
      </c>
      <c r="D84" s="5">
        <v>199</v>
      </c>
      <c r="E84" s="6">
        <v>201</v>
      </c>
      <c r="F84" s="6">
        <v>12.5625</v>
      </c>
      <c r="G84" s="5">
        <v>213.5625</v>
      </c>
      <c r="H84" s="7">
        <v>43370</v>
      </c>
      <c r="I84" s="7">
        <v>43390</v>
      </c>
      <c r="J84" s="7"/>
      <c r="K84" s="4"/>
      <c r="L84" s="4"/>
      <c r="M84" s="4"/>
      <c r="N84" s="4">
        <v>1</v>
      </c>
      <c r="O84" s="4">
        <v>10</v>
      </c>
      <c r="P84" s="4" t="s">
        <v>81</v>
      </c>
      <c r="Q84" t="str">
        <f>VLOOKUP(G84,'Price Range'!$A$1:$B$4,2,1)</f>
        <v>0 to 250</v>
      </c>
    </row>
    <row r="85" spans="1:17" x14ac:dyDescent="0.25">
      <c r="A85" s="4">
        <v>12345734</v>
      </c>
      <c r="B85" s="4">
        <v>6203258</v>
      </c>
      <c r="C85" s="4" t="s">
        <v>58</v>
      </c>
      <c r="D85" s="5">
        <v>488</v>
      </c>
      <c r="E85" s="6">
        <v>575</v>
      </c>
      <c r="F85" s="6">
        <v>11.274509803921569</v>
      </c>
      <c r="G85" s="5">
        <v>586.27450980392155</v>
      </c>
      <c r="H85" s="7">
        <v>43250</v>
      </c>
      <c r="I85" s="7">
        <v>43261</v>
      </c>
      <c r="J85" s="7"/>
      <c r="K85" s="4"/>
      <c r="L85" s="4"/>
      <c r="M85" s="4"/>
      <c r="N85" s="4">
        <v>0</v>
      </c>
      <c r="O85" s="4">
        <v>9</v>
      </c>
      <c r="P85" s="4" t="s">
        <v>81</v>
      </c>
      <c r="Q85" t="str">
        <f>VLOOKUP(G85,'Price Range'!$A$1:$B$4,2,1)</f>
        <v>500 to 1000</v>
      </c>
    </row>
    <row r="86" spans="1:17" x14ac:dyDescent="0.25">
      <c r="A86" s="4">
        <v>12345759</v>
      </c>
      <c r="B86" s="4">
        <v>2992079</v>
      </c>
      <c r="C86" s="4" t="s">
        <v>58</v>
      </c>
      <c r="D86" s="5">
        <v>44</v>
      </c>
      <c r="E86" s="6">
        <v>121</v>
      </c>
      <c r="F86" s="6">
        <v>1.6575342465753424</v>
      </c>
      <c r="G86" s="5">
        <v>122.65753424657534</v>
      </c>
      <c r="H86" s="7">
        <v>43373</v>
      </c>
      <c r="I86" s="7">
        <v>43393</v>
      </c>
      <c r="J86" s="7"/>
      <c r="K86" s="4"/>
      <c r="L86" s="4"/>
      <c r="M86" s="4"/>
      <c r="N86" s="4">
        <v>0</v>
      </c>
      <c r="O86" s="4">
        <v>9</v>
      </c>
      <c r="P86" s="4" t="s">
        <v>81</v>
      </c>
      <c r="Q86" t="str">
        <f>VLOOKUP(G86,'Price Range'!$A$1:$B$4,2,1)</f>
        <v>0 to 250</v>
      </c>
    </row>
    <row r="87" spans="1:17" x14ac:dyDescent="0.25">
      <c r="A87" s="4">
        <v>12345694</v>
      </c>
      <c r="B87" s="4">
        <v>3276380</v>
      </c>
      <c r="C87" s="4" t="s">
        <v>31</v>
      </c>
      <c r="D87" s="5">
        <v>188</v>
      </c>
      <c r="E87" s="6">
        <v>274</v>
      </c>
      <c r="F87" s="6">
        <v>91.333333333333329</v>
      </c>
      <c r="G87" s="5">
        <v>365.33333333333331</v>
      </c>
      <c r="H87" s="7">
        <v>43102</v>
      </c>
      <c r="I87" s="7">
        <v>43119</v>
      </c>
      <c r="J87" s="7"/>
      <c r="K87" s="7">
        <v>43108</v>
      </c>
      <c r="L87" s="4"/>
      <c r="M87" s="4"/>
      <c r="N87" s="5">
        <v>2</v>
      </c>
      <c r="O87" s="4">
        <v>2</v>
      </c>
      <c r="P87" s="4" t="s">
        <v>82</v>
      </c>
      <c r="Q87" t="str">
        <f>VLOOKUP(G87,'Price Range'!$A$1:$B$4,2,1)</f>
        <v>250 to 500</v>
      </c>
    </row>
    <row r="88" spans="1:17" x14ac:dyDescent="0.25">
      <c r="A88" s="4">
        <v>12345698</v>
      </c>
      <c r="B88" s="4">
        <v>7937785</v>
      </c>
      <c r="C88" s="4" t="s">
        <v>31</v>
      </c>
      <c r="D88" s="5">
        <v>830</v>
      </c>
      <c r="E88" s="6">
        <v>877</v>
      </c>
      <c r="F88" s="6">
        <v>9.43010752688172</v>
      </c>
      <c r="G88" s="5">
        <v>886.43010752688167</v>
      </c>
      <c r="H88" s="7">
        <v>43102</v>
      </c>
      <c r="I88" s="7">
        <v>43114</v>
      </c>
      <c r="J88" s="7"/>
      <c r="K88" s="7"/>
      <c r="L88" s="7">
        <v>43105</v>
      </c>
      <c r="M88" s="4"/>
      <c r="N88" s="5">
        <v>2</v>
      </c>
      <c r="O88" s="4">
        <v>4</v>
      </c>
      <c r="P88" s="4" t="s">
        <v>81</v>
      </c>
      <c r="Q88" t="str">
        <f>VLOOKUP(G88,'Price Range'!$A$1:$B$4,2,1)</f>
        <v>500 to 1000</v>
      </c>
    </row>
    <row r="89" spans="1:17" x14ac:dyDescent="0.25">
      <c r="A89" s="4">
        <v>12345715</v>
      </c>
      <c r="B89" s="4">
        <v>7107973</v>
      </c>
      <c r="C89" s="4" t="s">
        <v>31</v>
      </c>
      <c r="D89" s="5">
        <v>57</v>
      </c>
      <c r="E89" s="6">
        <v>123</v>
      </c>
      <c r="F89" s="6">
        <v>3.84375</v>
      </c>
      <c r="G89" s="5">
        <v>126.84375</v>
      </c>
      <c r="H89" s="7">
        <v>43163</v>
      </c>
      <c r="I89" s="7">
        <v>43172</v>
      </c>
      <c r="J89" s="7"/>
      <c r="K89" s="4"/>
      <c r="L89" s="4"/>
      <c r="M89" s="4"/>
      <c r="N89" s="4">
        <v>0</v>
      </c>
      <c r="O89" s="4">
        <v>9</v>
      </c>
      <c r="P89" s="4" t="s">
        <v>81</v>
      </c>
      <c r="Q89" t="str">
        <f>VLOOKUP(G89,'Price Range'!$A$1:$B$4,2,1)</f>
        <v>0 to 250</v>
      </c>
    </row>
    <row r="90" spans="1:17" x14ac:dyDescent="0.25">
      <c r="A90" s="4">
        <v>12345772</v>
      </c>
      <c r="B90" s="4">
        <v>3319704</v>
      </c>
      <c r="C90" s="4" t="s">
        <v>31</v>
      </c>
      <c r="D90" s="5">
        <v>645</v>
      </c>
      <c r="E90" s="6">
        <v>686</v>
      </c>
      <c r="F90" s="6">
        <v>11.827586206896552</v>
      </c>
      <c r="G90" s="5">
        <v>697.82758620689651</v>
      </c>
      <c r="H90" s="7">
        <v>43440</v>
      </c>
      <c r="I90" s="7">
        <v>43446</v>
      </c>
      <c r="J90" s="7"/>
      <c r="K90" s="4"/>
      <c r="L90" s="4"/>
      <c r="M90" s="4"/>
      <c r="N90" s="4">
        <v>1</v>
      </c>
      <c r="O90" s="4">
        <v>10</v>
      </c>
      <c r="P90" s="4" t="s">
        <v>81</v>
      </c>
      <c r="Q90" t="str">
        <f>VLOOKUP(G90,'Price Range'!$A$1:$B$4,2,1)</f>
        <v>500 to 1000</v>
      </c>
    </row>
    <row r="91" spans="1:17" x14ac:dyDescent="0.25">
      <c r="A91" s="4">
        <v>12345719</v>
      </c>
      <c r="B91" s="4">
        <v>3482099</v>
      </c>
      <c r="C91" s="4" t="s">
        <v>49</v>
      </c>
      <c r="D91" s="5">
        <v>693</v>
      </c>
      <c r="E91" s="6">
        <v>732</v>
      </c>
      <c r="F91" s="6">
        <v>22.181818181818183</v>
      </c>
      <c r="G91" s="5">
        <v>754.18181818181813</v>
      </c>
      <c r="H91" s="7">
        <v>43184</v>
      </c>
      <c r="I91" s="7">
        <v>43195</v>
      </c>
      <c r="J91" s="7"/>
      <c r="K91" s="4"/>
      <c r="L91" s="4"/>
      <c r="M91" s="4"/>
      <c r="N91" s="4">
        <v>0</v>
      </c>
      <c r="O91" s="4">
        <v>10</v>
      </c>
      <c r="P91" s="4" t="s">
        <v>81</v>
      </c>
      <c r="Q91" t="str">
        <f>VLOOKUP(G91,'Price Range'!$A$1:$B$4,2,1)</f>
        <v>500 to 1000</v>
      </c>
    </row>
    <row r="92" spans="1:17" x14ac:dyDescent="0.25">
      <c r="A92" s="4">
        <v>12345728</v>
      </c>
      <c r="B92" s="4">
        <v>7911723</v>
      </c>
      <c r="C92" s="4" t="s">
        <v>54</v>
      </c>
      <c r="D92" s="5">
        <v>1000</v>
      </c>
      <c r="E92" s="6">
        <v>1028</v>
      </c>
      <c r="F92" s="6">
        <v>38.074074074074076</v>
      </c>
      <c r="G92" s="5">
        <v>1066.0740740740741</v>
      </c>
      <c r="H92" s="7">
        <v>43230</v>
      </c>
      <c r="I92" s="7">
        <v>43248</v>
      </c>
      <c r="J92" s="7"/>
      <c r="K92" s="4"/>
      <c r="L92" s="4"/>
      <c r="M92" s="4"/>
      <c r="N92" s="4">
        <v>2</v>
      </c>
      <c r="O92" s="4">
        <v>9</v>
      </c>
      <c r="P92" s="4" t="s">
        <v>82</v>
      </c>
      <c r="Q92" t="str">
        <f>VLOOKUP(G92,'Price Range'!$A$1:$B$4,2,1)</f>
        <v>&gt;1000</v>
      </c>
    </row>
    <row r="93" spans="1:17" x14ac:dyDescent="0.25">
      <c r="A93" s="4">
        <v>12345748</v>
      </c>
      <c r="B93" s="4">
        <v>1941129</v>
      </c>
      <c r="C93" s="4" t="s">
        <v>54</v>
      </c>
      <c r="D93" s="5">
        <v>128</v>
      </c>
      <c r="E93" s="6">
        <v>195</v>
      </c>
      <c r="F93" s="6">
        <v>2.096774193548387</v>
      </c>
      <c r="G93" s="5">
        <v>197.09677419354838</v>
      </c>
      <c r="H93" s="7">
        <v>43326</v>
      </c>
      <c r="I93" s="7">
        <v>43327</v>
      </c>
      <c r="J93" s="7"/>
      <c r="K93" s="4"/>
      <c r="L93" s="4"/>
      <c r="M93" s="4"/>
      <c r="N93" s="4">
        <v>0</v>
      </c>
      <c r="O93" s="4">
        <v>9</v>
      </c>
      <c r="P93" s="4" t="s">
        <v>82</v>
      </c>
      <c r="Q93" t="str">
        <f>VLOOKUP(G93,'Price Range'!$A$1:$B$4,2,1)</f>
        <v>0 to 250</v>
      </c>
    </row>
    <row r="94" spans="1:17" x14ac:dyDescent="0.25">
      <c r="A94" s="4">
        <v>12345755</v>
      </c>
      <c r="B94" s="4">
        <v>4232439</v>
      </c>
      <c r="C94" s="4" t="s">
        <v>54</v>
      </c>
      <c r="D94" s="5">
        <v>851</v>
      </c>
      <c r="E94" s="6">
        <v>908</v>
      </c>
      <c r="F94" s="6">
        <v>12.611111111111111</v>
      </c>
      <c r="G94" s="5">
        <v>920.61111111111109</v>
      </c>
      <c r="H94" s="7">
        <v>43355</v>
      </c>
      <c r="I94" s="7">
        <v>43371</v>
      </c>
      <c r="J94" s="7"/>
      <c r="K94" s="4"/>
      <c r="L94" s="4"/>
      <c r="M94" s="4"/>
      <c r="N94" s="4">
        <v>1</v>
      </c>
      <c r="O94" s="4">
        <v>10</v>
      </c>
      <c r="P94" s="4" t="s">
        <v>81</v>
      </c>
      <c r="Q94" t="str">
        <f>VLOOKUP(G94,'Price Range'!$A$1:$B$4,2,1)</f>
        <v>500 to 1000</v>
      </c>
    </row>
    <row r="95" spans="1:17" x14ac:dyDescent="0.25">
      <c r="A95" s="4">
        <v>12345713</v>
      </c>
      <c r="B95" s="4">
        <v>1207337</v>
      </c>
      <c r="C95" s="4" t="s">
        <v>46</v>
      </c>
      <c r="D95" s="5">
        <v>366</v>
      </c>
      <c r="E95" s="6">
        <v>380</v>
      </c>
      <c r="F95" s="6">
        <v>3.8775510204081631</v>
      </c>
      <c r="G95" s="5">
        <v>383.87755102040819</v>
      </c>
      <c r="H95" s="7">
        <v>43156</v>
      </c>
      <c r="I95" s="7">
        <v>43175</v>
      </c>
      <c r="J95" s="7"/>
      <c r="K95" s="4"/>
      <c r="L95" s="4"/>
      <c r="M95" s="4"/>
      <c r="N95" s="4">
        <v>0</v>
      </c>
      <c r="O95" s="4">
        <v>9</v>
      </c>
      <c r="P95" s="4" t="s">
        <v>82</v>
      </c>
      <c r="Q95" t="str">
        <f>VLOOKUP(G95,'Price Range'!$A$1:$B$4,2,1)</f>
        <v>250 to 500</v>
      </c>
    </row>
    <row r="96" spans="1:17" x14ac:dyDescent="0.25">
      <c r="A96" s="4">
        <v>12345746</v>
      </c>
      <c r="B96" s="4">
        <v>1337203</v>
      </c>
      <c r="C96" s="4" t="s">
        <v>68</v>
      </c>
      <c r="D96" s="5">
        <v>871</v>
      </c>
      <c r="E96" s="6">
        <v>891</v>
      </c>
      <c r="F96" s="6">
        <v>14.370967741935484</v>
      </c>
      <c r="G96" s="5">
        <v>905.37096774193549</v>
      </c>
      <c r="H96" s="7">
        <v>43320</v>
      </c>
      <c r="I96" s="7">
        <v>43337</v>
      </c>
      <c r="J96" s="7"/>
      <c r="K96" s="4"/>
      <c r="L96" s="4"/>
      <c r="M96" s="4"/>
      <c r="N96" s="4">
        <v>1</v>
      </c>
      <c r="O96" s="4">
        <v>10</v>
      </c>
      <c r="P96" s="4" t="s">
        <v>82</v>
      </c>
      <c r="Q96" t="str">
        <f>VLOOKUP(G96,'Price Range'!$A$1:$B$4,2,1)</f>
        <v>500 to 1000</v>
      </c>
    </row>
    <row r="97" spans="1:17" x14ac:dyDescent="0.25">
      <c r="A97" s="4">
        <v>12345699</v>
      </c>
      <c r="B97" s="4">
        <v>5547960</v>
      </c>
      <c r="C97" s="4" t="s">
        <v>34</v>
      </c>
      <c r="D97" s="5">
        <v>326</v>
      </c>
      <c r="E97" s="6">
        <v>340</v>
      </c>
      <c r="F97" s="6">
        <v>17</v>
      </c>
      <c r="G97" s="5">
        <v>357</v>
      </c>
      <c r="H97" s="7">
        <v>43102</v>
      </c>
      <c r="I97" s="7">
        <v>43105</v>
      </c>
      <c r="J97" s="7"/>
      <c r="K97" s="7"/>
      <c r="L97" s="7">
        <v>43105</v>
      </c>
      <c r="M97" s="4"/>
      <c r="N97" s="5">
        <v>2</v>
      </c>
      <c r="O97" s="4">
        <v>9</v>
      </c>
      <c r="P97" s="4" t="s">
        <v>81</v>
      </c>
      <c r="Q97" t="str">
        <f>VLOOKUP(G97,'Price Range'!$A$1:$B$4,2,1)</f>
        <v>250 to 500</v>
      </c>
    </row>
    <row r="98" spans="1:17" x14ac:dyDescent="0.25">
      <c r="A98" s="4">
        <v>12345684</v>
      </c>
      <c r="B98" s="4">
        <v>7740437</v>
      </c>
      <c r="C98" s="4" t="s">
        <v>22</v>
      </c>
      <c r="D98" s="5">
        <v>665</v>
      </c>
      <c r="E98" s="6">
        <v>666</v>
      </c>
      <c r="F98" s="6">
        <v>14.478260869565217</v>
      </c>
      <c r="G98" s="5">
        <v>680.47826086956525</v>
      </c>
      <c r="H98" s="7">
        <v>43101</v>
      </c>
      <c r="I98" s="7">
        <v>43103</v>
      </c>
      <c r="J98" s="7">
        <v>43104</v>
      </c>
      <c r="K98" s="4"/>
      <c r="L98" s="4"/>
      <c r="M98" s="4"/>
      <c r="N98" s="5">
        <v>8</v>
      </c>
      <c r="O98" s="4">
        <v>10</v>
      </c>
      <c r="P98" s="4" t="s">
        <v>81</v>
      </c>
      <c r="Q98" t="str">
        <f>VLOOKUP(G98,'Price Range'!$A$1:$B$4,2,1)</f>
        <v>500 to 1000</v>
      </c>
    </row>
    <row r="99" spans="1:17" x14ac:dyDescent="0.25">
      <c r="A99" s="4">
        <v>12345769</v>
      </c>
      <c r="B99" s="4">
        <v>9234781</v>
      </c>
      <c r="C99" s="4" t="s">
        <v>77</v>
      </c>
      <c r="D99" s="5">
        <v>207</v>
      </c>
      <c r="E99" s="6">
        <v>259</v>
      </c>
      <c r="F99" s="6">
        <v>7.8484848484848486</v>
      </c>
      <c r="G99" s="5">
        <v>266.84848484848487</v>
      </c>
      <c r="H99" s="7">
        <v>43428</v>
      </c>
      <c r="I99" s="7">
        <v>43446</v>
      </c>
      <c r="J99" s="7"/>
      <c r="K99" s="4"/>
      <c r="L99" s="4"/>
      <c r="M99" s="4"/>
      <c r="N99" s="4">
        <v>1</v>
      </c>
      <c r="O99" s="4">
        <v>9</v>
      </c>
      <c r="P99" s="4" t="s">
        <v>81</v>
      </c>
      <c r="Q99" t="str">
        <f>VLOOKUP(G99,'Price Range'!$A$1:$B$4,2,1)</f>
        <v>250 to 500</v>
      </c>
    </row>
    <row r="100" spans="1:17" x14ac:dyDescent="0.25">
      <c r="A100" s="4">
        <v>12345680</v>
      </c>
      <c r="B100" s="4">
        <v>2847943</v>
      </c>
      <c r="C100" s="4" t="s">
        <v>18</v>
      </c>
      <c r="D100" s="5">
        <v>446</v>
      </c>
      <c r="E100" s="6">
        <v>508</v>
      </c>
      <c r="F100" s="6">
        <v>127</v>
      </c>
      <c r="G100" s="5">
        <v>635</v>
      </c>
      <c r="H100" s="7">
        <v>43101</v>
      </c>
      <c r="I100" s="7">
        <v>43110</v>
      </c>
      <c r="J100" s="7">
        <v>43120</v>
      </c>
      <c r="K100" s="4"/>
      <c r="L100" s="4"/>
      <c r="M100" s="4"/>
      <c r="N100" s="5">
        <v>4</v>
      </c>
      <c r="O100" s="4">
        <v>0</v>
      </c>
      <c r="P100" s="4" t="s">
        <v>81</v>
      </c>
      <c r="Q100" t="str">
        <f>VLOOKUP(G100,'Price Range'!$A$1:$B$4,2,1)</f>
        <v>500 to 1000</v>
      </c>
    </row>
    <row r="101" spans="1:17" x14ac:dyDescent="0.25">
      <c r="A101" s="4">
        <v>12345703</v>
      </c>
      <c r="B101" s="4">
        <v>9669668</v>
      </c>
      <c r="C101" s="4" t="s">
        <v>18</v>
      </c>
      <c r="D101" s="5">
        <v>815</v>
      </c>
      <c r="E101" s="6">
        <v>882</v>
      </c>
      <c r="F101" s="6">
        <v>19.173913043478262</v>
      </c>
      <c r="G101" s="5">
        <v>901.17391304347825</v>
      </c>
      <c r="H101" s="7">
        <v>43106</v>
      </c>
      <c r="I101" s="7">
        <v>43121</v>
      </c>
      <c r="J101" s="7"/>
      <c r="K101" s="4"/>
      <c r="L101" s="8"/>
      <c r="M101" s="7">
        <v>43104</v>
      </c>
      <c r="N101" s="5">
        <v>5</v>
      </c>
      <c r="O101" s="4">
        <v>2</v>
      </c>
      <c r="P101" s="4" t="s">
        <v>81</v>
      </c>
      <c r="Q101" t="str">
        <f>VLOOKUP(G101,'Price Range'!$A$1:$B$4,2,1)</f>
        <v>500 to 1000</v>
      </c>
    </row>
    <row r="102" spans="1:17" x14ac:dyDescent="0.25">
      <c r="A102" s="4">
        <v>12345730</v>
      </c>
      <c r="B102" s="4">
        <v>4729810</v>
      </c>
      <c r="C102" s="4" t="s">
        <v>55</v>
      </c>
      <c r="D102" s="5">
        <v>385</v>
      </c>
      <c r="E102" s="6">
        <v>411</v>
      </c>
      <c r="F102" s="6">
        <v>4.5666666666666664</v>
      </c>
      <c r="G102" s="5">
        <v>415.56666666666666</v>
      </c>
      <c r="H102" s="7">
        <v>43232</v>
      </c>
      <c r="I102" s="7">
        <v>43244</v>
      </c>
      <c r="J102" s="7"/>
      <c r="K102" s="4"/>
      <c r="L102" s="4"/>
      <c r="M102" s="4"/>
      <c r="N102" s="4">
        <v>2</v>
      </c>
      <c r="O102" s="4">
        <v>9</v>
      </c>
      <c r="P102" s="4" t="s">
        <v>82</v>
      </c>
      <c r="Q102" t="str">
        <f>VLOOKUP(G102,'Price Range'!$A$1:$B$4,2,1)</f>
        <v>250 to 500</v>
      </c>
    </row>
    <row r="103" spans="1:17" x14ac:dyDescent="0.25">
      <c r="A103" s="4">
        <v>12345747</v>
      </c>
      <c r="B103" s="4">
        <v>3650921</v>
      </c>
      <c r="C103" s="4" t="s">
        <v>69</v>
      </c>
      <c r="D103" s="5">
        <v>14</v>
      </c>
      <c r="E103" s="6">
        <v>64</v>
      </c>
      <c r="F103" s="6">
        <v>0.90140845070422537</v>
      </c>
      <c r="G103" s="5">
        <v>64.901408450704224</v>
      </c>
      <c r="H103" s="7">
        <v>43325</v>
      </c>
      <c r="I103" s="7">
        <v>43332</v>
      </c>
      <c r="J103" s="7"/>
      <c r="K103" s="4"/>
      <c r="L103" s="4"/>
      <c r="M103" s="4"/>
      <c r="N103" s="4">
        <v>2</v>
      </c>
      <c r="O103" s="4">
        <v>9</v>
      </c>
      <c r="P103" s="4" t="s">
        <v>82</v>
      </c>
      <c r="Q103" t="str">
        <f>VLOOKUP(G103,'Price Range'!$A$1:$B$4,2,1)</f>
        <v>0 to 250</v>
      </c>
    </row>
    <row r="104" spans="1:17" x14ac:dyDescent="0.25">
      <c r="A104" s="4">
        <v>12345683</v>
      </c>
      <c r="B104" s="4">
        <v>8616245</v>
      </c>
      <c r="C104" s="4" t="s">
        <v>21</v>
      </c>
      <c r="D104" s="5">
        <v>292</v>
      </c>
      <c r="E104" s="6">
        <v>314</v>
      </c>
      <c r="F104" s="6">
        <v>44.857142857142854</v>
      </c>
      <c r="G104" s="5">
        <v>358.85714285714283</v>
      </c>
      <c r="H104" s="7">
        <v>43101</v>
      </c>
      <c r="I104" s="7">
        <v>43107</v>
      </c>
      <c r="J104" s="7">
        <v>43112</v>
      </c>
      <c r="K104" s="4"/>
      <c r="L104" s="4"/>
      <c r="M104" s="4"/>
      <c r="N104" s="5">
        <v>1</v>
      </c>
      <c r="O104" s="4">
        <v>0</v>
      </c>
      <c r="P104" s="4" t="s">
        <v>81</v>
      </c>
      <c r="Q104" t="str">
        <f>VLOOKUP(G104,'Price Range'!$A$1:$B$4,2,1)</f>
        <v>250 to 500</v>
      </c>
    </row>
    <row r="105" spans="1:17" x14ac:dyDescent="0.25">
      <c r="A105" s="4">
        <v>12345689</v>
      </c>
      <c r="B105" s="4">
        <v>3650921</v>
      </c>
      <c r="C105" s="4" t="s">
        <v>21</v>
      </c>
      <c r="D105" s="5">
        <v>65</v>
      </c>
      <c r="E105" s="6">
        <v>130</v>
      </c>
      <c r="F105" s="6">
        <v>1.4285714285714286</v>
      </c>
      <c r="G105" s="5">
        <v>131.42857142857142</v>
      </c>
      <c r="H105" s="7">
        <v>43102</v>
      </c>
      <c r="I105" s="7">
        <v>43122</v>
      </c>
      <c r="J105" s="7">
        <v>43134</v>
      </c>
      <c r="K105" s="4"/>
      <c r="L105" s="4"/>
      <c r="M105" s="4"/>
      <c r="N105" s="5">
        <v>4</v>
      </c>
      <c r="O105" s="4">
        <v>10</v>
      </c>
      <c r="P105" s="4" t="s">
        <v>82</v>
      </c>
      <c r="Q105" t="str">
        <f>VLOOKUP(G105,'Price Range'!$A$1:$B$4,2,1)</f>
        <v>0 to 250</v>
      </c>
    </row>
  </sheetData>
  <autoFilter ref="A5:P105" xr:uid="{00000000-0009-0000-0000-000001000000}"/>
  <sortState xmlns:xlrd2="http://schemas.microsoft.com/office/spreadsheetml/2017/richdata2" ref="A2:P101">
    <sortCondition ref="C2:C101"/>
  </sortState>
  <conditionalFormatting sqref="O6:O105">
    <cfRule type="iconSet" priority="1">
      <iconSet iconSet="3Flag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I18"/>
  <sheetViews>
    <sheetView showGridLines="0" tabSelected="1" topLeftCell="A4" workbookViewId="0">
      <selection activeCell="H8" sqref="H8"/>
    </sheetView>
  </sheetViews>
  <sheetFormatPr defaultColWidth="11" defaultRowHeight="15.75" x14ac:dyDescent="0.25"/>
  <sheetData>
    <row r="1" spans="1:9" x14ac:dyDescent="0.25">
      <c r="A1" s="29" t="s">
        <v>104</v>
      </c>
      <c r="B1" s="29"/>
      <c r="C1" s="29"/>
      <c r="D1" s="29"/>
      <c r="E1" s="29"/>
      <c r="F1" s="29"/>
      <c r="G1" s="29"/>
      <c r="H1" s="29"/>
      <c r="I1" s="29"/>
    </row>
    <row r="2" spans="1:9" x14ac:dyDescent="0.25">
      <c r="A2" s="29"/>
      <c r="B2" s="29"/>
      <c r="C2" s="29"/>
      <c r="D2" s="29"/>
      <c r="E2" s="29"/>
      <c r="F2" s="29"/>
      <c r="G2" s="29"/>
      <c r="H2" s="29"/>
      <c r="I2" s="29"/>
    </row>
    <row r="3" spans="1:9" x14ac:dyDescent="0.25">
      <c r="A3" s="29"/>
      <c r="B3" s="29"/>
      <c r="C3" s="29"/>
      <c r="D3" s="29"/>
      <c r="E3" s="29"/>
      <c r="F3" s="29"/>
      <c r="G3" s="29"/>
      <c r="H3" s="29"/>
      <c r="I3" s="29"/>
    </row>
    <row r="4" spans="1:9" ht="120" customHeight="1" x14ac:dyDescent="0.25">
      <c r="A4" s="29"/>
      <c r="B4" s="29"/>
      <c r="C4" s="29"/>
      <c r="D4" s="29"/>
      <c r="E4" s="29"/>
      <c r="F4" s="29"/>
      <c r="G4" s="29"/>
      <c r="H4" s="29"/>
      <c r="I4" s="29"/>
    </row>
    <row r="5" spans="1:9" x14ac:dyDescent="0.25">
      <c r="A5" s="21"/>
      <c r="B5" s="21"/>
      <c r="C5" s="21"/>
      <c r="D5" s="21"/>
      <c r="E5" s="21"/>
      <c r="F5" s="21"/>
      <c r="G5" s="21"/>
      <c r="H5" s="21"/>
      <c r="I5" s="21"/>
    </row>
    <row r="6" spans="1:9" x14ac:dyDescent="0.25">
      <c r="A6" s="13" t="s">
        <v>87</v>
      </c>
      <c r="B6" s="13" t="s">
        <v>92</v>
      </c>
      <c r="C6" s="13" t="s">
        <v>88</v>
      </c>
    </row>
    <row r="7" spans="1:9" x14ac:dyDescent="0.25">
      <c r="A7" s="12">
        <v>0</v>
      </c>
      <c r="B7" s="12">
        <v>-1</v>
      </c>
      <c r="C7" s="12" t="s">
        <v>89</v>
      </c>
      <c r="D7" t="str">
        <f>IF(A7&gt;=9,"they are happy with
your services and you want to make retain what you are doing for them and
use them as bench-mark to serve your other customers",IF(A7&gt;=7,"they are indifferent with
your services and you want to make them happier and push them towards 9-
10 so that they buy more often with you",IF(A7&gt;=0,"they are unhappy with
your services and might churn out","")))</f>
        <v>they are unhappy with
your services and might churn out</v>
      </c>
    </row>
    <row r="8" spans="1:9" x14ac:dyDescent="0.25">
      <c r="A8" s="12">
        <f>A7+1</f>
        <v>1</v>
      </c>
      <c r="B8" s="12">
        <v>-1</v>
      </c>
      <c r="C8" s="12" t="s">
        <v>89</v>
      </c>
      <c r="D8" t="str">
        <f t="shared" ref="D8:D17" si="0">IF(A8&gt;=9,"they are happy with
your services and you want to make retain what you are doing for them and
use them as bench-mark to serve your other customers",IF(A8&gt;=7,"they are indifferent with
your services and you want to make them happier and push them towards 9-
10 so that they buy more often with you",IF(A8&gt;=0,"they are unhappy with
your services and might churn out","")))</f>
        <v>they are unhappy with
your services and might churn out</v>
      </c>
    </row>
    <row r="9" spans="1:9" x14ac:dyDescent="0.25">
      <c r="A9" s="12">
        <f t="shared" ref="A9:A17" si="1">A8+1</f>
        <v>2</v>
      </c>
      <c r="B9" s="12">
        <v>-1</v>
      </c>
      <c r="C9" s="12" t="s">
        <v>89</v>
      </c>
      <c r="D9" t="str">
        <f t="shared" si="0"/>
        <v>they are unhappy with
your services and might churn out</v>
      </c>
    </row>
    <row r="10" spans="1:9" x14ac:dyDescent="0.25">
      <c r="A10" s="12">
        <f t="shared" si="1"/>
        <v>3</v>
      </c>
      <c r="B10" s="12">
        <v>-1</v>
      </c>
      <c r="C10" s="12" t="s">
        <v>89</v>
      </c>
      <c r="D10" t="str">
        <f t="shared" si="0"/>
        <v>they are unhappy with
your services and might churn out</v>
      </c>
    </row>
    <row r="11" spans="1:9" x14ac:dyDescent="0.25">
      <c r="A11" s="12">
        <f t="shared" si="1"/>
        <v>4</v>
      </c>
      <c r="B11" s="12">
        <v>-1</v>
      </c>
      <c r="C11" s="12" t="s">
        <v>89</v>
      </c>
      <c r="D11" t="str">
        <f t="shared" si="0"/>
        <v>they are unhappy with
your services and might churn out</v>
      </c>
    </row>
    <row r="12" spans="1:9" x14ac:dyDescent="0.25">
      <c r="A12" s="12">
        <f t="shared" si="1"/>
        <v>5</v>
      </c>
      <c r="B12" s="12">
        <v>-1</v>
      </c>
      <c r="C12" s="12" t="s">
        <v>89</v>
      </c>
      <c r="D12" t="str">
        <f t="shared" si="0"/>
        <v>they are unhappy with
your services and might churn out</v>
      </c>
    </row>
    <row r="13" spans="1:9" x14ac:dyDescent="0.25">
      <c r="A13" s="12">
        <f t="shared" si="1"/>
        <v>6</v>
      </c>
      <c r="B13" s="12">
        <v>-1</v>
      </c>
      <c r="C13" s="12" t="s">
        <v>89</v>
      </c>
      <c r="D13" t="str">
        <f t="shared" si="0"/>
        <v>they are unhappy with
your services and might churn out</v>
      </c>
    </row>
    <row r="14" spans="1:9" x14ac:dyDescent="0.25">
      <c r="A14" s="10">
        <f t="shared" si="1"/>
        <v>7</v>
      </c>
      <c r="B14" s="10">
        <v>0</v>
      </c>
      <c r="C14" s="10" t="s">
        <v>90</v>
      </c>
      <c r="D14" t="str">
        <f t="shared" si="0"/>
        <v>they are indifferent with
your services and you want to make them happier and push them towards 9-
10 so that they buy more often with you</v>
      </c>
    </row>
    <row r="15" spans="1:9" x14ac:dyDescent="0.25">
      <c r="A15" s="10">
        <f t="shared" si="1"/>
        <v>8</v>
      </c>
      <c r="B15" s="10">
        <v>0</v>
      </c>
      <c r="C15" s="10" t="s">
        <v>90</v>
      </c>
      <c r="D15" t="str">
        <f t="shared" si="0"/>
        <v>they are indifferent with
your services and you want to make them happier and push them towards 9-
10 so that they buy more often with you</v>
      </c>
    </row>
    <row r="16" spans="1:9" x14ac:dyDescent="0.25">
      <c r="A16" s="11">
        <f t="shared" si="1"/>
        <v>9</v>
      </c>
      <c r="B16" s="11">
        <v>1</v>
      </c>
      <c r="C16" s="11" t="s">
        <v>91</v>
      </c>
      <c r="D16" t="str">
        <f t="shared" si="0"/>
        <v>they are happy with
your services and you want to make retain what you are doing for them and
use them as bench-mark to serve your other customers</v>
      </c>
    </row>
    <row r="17" spans="1:4" x14ac:dyDescent="0.25">
      <c r="A17" s="11">
        <f t="shared" si="1"/>
        <v>10</v>
      </c>
      <c r="B17" s="11">
        <v>1</v>
      </c>
      <c r="C17" s="11" t="s">
        <v>91</v>
      </c>
      <c r="D17" t="str">
        <f t="shared" si="0"/>
        <v>they are happy with
your services and you want to make retain what you are doing for them and
use them as bench-mark to serve your other customers</v>
      </c>
    </row>
    <row r="18" spans="1:4" ht="47.25" x14ac:dyDescent="0.25">
      <c r="A18" s="18" t="s">
        <v>99</v>
      </c>
      <c r="B18" s="17">
        <f>SUM(B7:B17)/COUNT(B7:B17)</f>
        <v>-0.45454545454545453</v>
      </c>
    </row>
  </sheetData>
  <mergeCells count="1">
    <mergeCell ref="A1:I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D9"/>
  <sheetViews>
    <sheetView workbookViewId="0">
      <selection activeCell="D10" sqref="D10"/>
    </sheetView>
  </sheetViews>
  <sheetFormatPr defaultColWidth="11" defaultRowHeight="15.75" x14ac:dyDescent="0.25"/>
  <sheetData>
    <row r="1" spans="1:4" x14ac:dyDescent="0.25">
      <c r="A1" s="9">
        <v>0</v>
      </c>
      <c r="B1" s="9" t="s">
        <v>83</v>
      </c>
    </row>
    <row r="2" spans="1:4" x14ac:dyDescent="0.25">
      <c r="A2" s="9">
        <v>250</v>
      </c>
      <c r="B2" s="9" t="s">
        <v>84</v>
      </c>
    </row>
    <row r="3" spans="1:4" x14ac:dyDescent="0.25">
      <c r="A3" s="9">
        <v>500</v>
      </c>
      <c r="B3" s="9" t="s">
        <v>85</v>
      </c>
    </row>
    <row r="4" spans="1:4" x14ac:dyDescent="0.25">
      <c r="A4" s="9">
        <v>1000</v>
      </c>
      <c r="B4" s="9" t="s">
        <v>86</v>
      </c>
    </row>
    <row r="7" spans="1:4" ht="18.75" x14ac:dyDescent="0.3">
      <c r="A7" s="23" t="s">
        <v>105</v>
      </c>
    </row>
    <row r="8" spans="1:4" ht="18.75" x14ac:dyDescent="0.3">
      <c r="A8" s="22" t="s">
        <v>107</v>
      </c>
      <c r="B8" s="22"/>
      <c r="C8" s="22"/>
      <c r="D8" s="22"/>
    </row>
    <row r="9" spans="1:4" ht="18.75" x14ac:dyDescent="0.3">
      <c r="A9" s="22" t="s">
        <v>106</v>
      </c>
      <c r="B9" s="22"/>
      <c r="C9" s="22"/>
      <c r="D9" s="2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Pivot Table &amp; Chart</vt:lpstr>
      <vt:lpstr>Data</vt:lpstr>
      <vt:lpstr>NPS Score Mapping</vt:lpstr>
      <vt:lpstr>Price 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Shravani Sharma</cp:lastModifiedBy>
  <dcterms:created xsi:type="dcterms:W3CDTF">2018-04-10T11:33:12Z</dcterms:created>
  <dcterms:modified xsi:type="dcterms:W3CDTF">2023-12-06T12:14:13Z</dcterms:modified>
</cp:coreProperties>
</file>