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il\Desktop\"/>
    </mc:Choice>
  </mc:AlternateContent>
  <bookViews>
    <workbookView xWindow="0" yWindow="0" windowWidth="23040" windowHeight="9408"/>
  </bookViews>
  <sheets>
    <sheet name="Summary sheet" sheetId="2" r:id="rId1"/>
    <sheet name="Raw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D87" i="1"/>
  <c r="G85" i="1"/>
  <c r="F85" i="1"/>
  <c r="H79" i="1"/>
  <c r="H78" i="1"/>
  <c r="G79" i="1"/>
  <c r="F79" i="1"/>
  <c r="E79" i="1"/>
  <c r="E88" i="1" s="1"/>
  <c r="D79" i="1"/>
  <c r="C79" i="1"/>
  <c r="G78" i="1"/>
  <c r="G86" i="1" s="1"/>
  <c r="F78" i="1"/>
  <c r="F86" i="1" s="1"/>
  <c r="E78" i="1"/>
  <c r="E86" i="1" s="1"/>
  <c r="D78" i="1"/>
  <c r="D85" i="1" s="1"/>
  <c r="C78" i="1"/>
  <c r="C85" i="1" s="1"/>
  <c r="F63" i="1"/>
  <c r="F61" i="1"/>
  <c r="G55" i="1"/>
  <c r="F55" i="1"/>
  <c r="F60" i="1" s="1"/>
  <c r="E55" i="1"/>
  <c r="D55" i="1"/>
  <c r="G54" i="1"/>
  <c r="F54" i="1"/>
  <c r="F62" i="1" s="1"/>
  <c r="E54" i="1"/>
  <c r="E62" i="1" s="1"/>
  <c r="D54" i="1"/>
  <c r="D63" i="1" s="1"/>
  <c r="C55" i="1"/>
  <c r="C62" i="1" s="1"/>
  <c r="C54" i="1"/>
  <c r="C63" i="1" s="1"/>
  <c r="C60" i="1" l="1"/>
  <c r="H60" i="1" s="1"/>
  <c r="E61" i="1"/>
  <c r="E63" i="1"/>
  <c r="E85" i="1"/>
  <c r="I85" i="1" s="1"/>
  <c r="C87" i="1"/>
  <c r="F88" i="1"/>
  <c r="E87" i="1"/>
  <c r="D62" i="1"/>
  <c r="C86" i="1"/>
  <c r="I86" i="1" s="1"/>
  <c r="F87" i="1"/>
  <c r="D60" i="1"/>
  <c r="E60" i="1"/>
  <c r="D86" i="1"/>
  <c r="G87" i="1"/>
  <c r="C88" i="1"/>
  <c r="I88" i="1" s="1"/>
  <c r="C61" i="1"/>
  <c r="D88" i="1"/>
  <c r="D61" i="1"/>
  <c r="D7" i="1"/>
  <c r="D6" i="1"/>
  <c r="D5" i="1"/>
  <c r="D4" i="1"/>
  <c r="I87" i="1" l="1"/>
  <c r="I90" i="1" s="1"/>
  <c r="H62" i="1"/>
  <c r="H66" i="1" s="1"/>
  <c r="H63" i="1"/>
  <c r="D11" i="1"/>
  <c r="E6" i="1" s="1"/>
  <c r="H61" i="1"/>
  <c r="H65" i="1" s="1"/>
  <c r="I63" i="1" l="1"/>
  <c r="J63" i="1" s="1"/>
  <c r="I91" i="1"/>
  <c r="J88" i="1" s="1"/>
  <c r="K88" i="1" s="1"/>
  <c r="E4" i="1"/>
  <c r="E13" i="1" s="1"/>
  <c r="E5" i="1"/>
  <c r="E14" i="1" s="1"/>
  <c r="E7" i="1"/>
  <c r="I62" i="1"/>
  <c r="J62" i="1" s="1"/>
  <c r="I61" i="1"/>
  <c r="J61" i="1" s="1"/>
  <c r="I60" i="1"/>
  <c r="J60" i="1" s="1"/>
  <c r="J87" i="1" l="1"/>
  <c r="K87" i="1" s="1"/>
  <c r="J85" i="1"/>
  <c r="K85" i="1" s="1"/>
  <c r="J86" i="1"/>
  <c r="K86" i="1" s="1"/>
  <c r="F4" i="1"/>
  <c r="G4" i="1" s="1"/>
  <c r="F7" i="1"/>
  <c r="G7" i="1" s="1"/>
  <c r="F5" i="1"/>
  <c r="G5" i="1" s="1"/>
  <c r="F6" i="1"/>
  <c r="G6" i="1" s="1"/>
</calcChain>
</file>

<file path=xl/sharedStrings.xml><?xml version="1.0" encoding="utf-8"?>
<sst xmlns="http://schemas.openxmlformats.org/spreadsheetml/2006/main" count="149" uniqueCount="45">
  <si>
    <t>Place</t>
  </si>
  <si>
    <t>Bangalore</t>
  </si>
  <si>
    <t>Positive</t>
  </si>
  <si>
    <t>Negative</t>
  </si>
  <si>
    <t>Koramangala</t>
  </si>
  <si>
    <t>Brookfield</t>
  </si>
  <si>
    <t>Rustambagh</t>
  </si>
  <si>
    <t>Newss</t>
  </si>
  <si>
    <t>std dev</t>
  </si>
  <si>
    <t>Average</t>
  </si>
  <si>
    <t>Final output</t>
  </si>
  <si>
    <t>Contractors sentiment</t>
  </si>
  <si>
    <t>Counts</t>
  </si>
  <si>
    <t>Sentiment</t>
  </si>
  <si>
    <t>NA</t>
  </si>
  <si>
    <t>twitter</t>
  </si>
  <si>
    <t>dummy</t>
  </si>
  <si>
    <t>Sample</t>
  </si>
  <si>
    <t>N</t>
  </si>
  <si>
    <t>E</t>
  </si>
  <si>
    <t xml:space="preserve">12.9259° </t>
  </si>
  <si>
    <t xml:space="preserve"> 77.6229° </t>
  </si>
  <si>
    <t xml:space="preserve">12.9667° </t>
  </si>
  <si>
    <t xml:space="preserve">77.5667° </t>
  </si>
  <si>
    <t>12°57'16"</t>
  </si>
  <si>
    <t xml:space="preserve"> 77°38'55"E</t>
  </si>
  <si>
    <t>Contractor</t>
  </si>
  <si>
    <t>News Senti</t>
  </si>
  <si>
    <t>Area Free</t>
  </si>
  <si>
    <t>Negative News</t>
  </si>
  <si>
    <t>Twitter count</t>
  </si>
  <si>
    <t>Twitter Senti</t>
  </si>
  <si>
    <t>ROI Quotient</t>
  </si>
  <si>
    <t>Formula</t>
  </si>
  <si>
    <t>Normalized</t>
  </si>
  <si>
    <t>Original</t>
  </si>
  <si>
    <t>average</t>
  </si>
  <si>
    <t>Sum</t>
  </si>
  <si>
    <t>Normalized Score</t>
  </si>
  <si>
    <t>Final Score</t>
  </si>
  <si>
    <t>Lifestyle Quotient</t>
  </si>
  <si>
    <t>Score</t>
  </si>
  <si>
    <t>location</t>
  </si>
  <si>
    <t xml:space="preserve">News Sentiment </t>
  </si>
  <si>
    <t xml:space="preserve">Twitter Sentiment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</si>
</sst>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2" xfId="0" applyFill="1" applyBorder="1"/>
    <xf numFmtId="0" fontId="0" fillId="0" borderId="12" xfId="0" applyBorder="1"/>
    <xf numFmtId="0" fontId="0" fillId="2" borderId="12" xfId="0" applyFill="1" applyBorder="1"/>
    <xf numFmtId="0" fontId="0" fillId="4" borderId="12" xfId="0" applyFill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/>
    <xf numFmtId="0" fontId="3" fillId="0" borderId="12" xfId="0" applyFont="1" applyBorder="1" applyAlignment="1">
      <alignment horizontal="center"/>
    </xf>
    <xf numFmtId="0" fontId="2" fillId="5" borderId="12" xfId="0" applyFont="1" applyFill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workbookViewId="0"/>
  </sheetViews>
  <sheetFormatPr defaultRowHeight="14.4" x14ac:dyDescent="0.3"/>
  <cols>
    <col min="2" max="2" width="11.6640625" bestFit="1" customWidth="1"/>
    <col min="3" max="6" width="12" bestFit="1" customWidth="1"/>
    <col min="7" max="7" width="13.33203125" bestFit="1" customWidth="1"/>
    <col min="8" max="8" width="12" bestFit="1" customWidth="1"/>
    <col min="9" max="9" width="15.44140625" bestFit="1" customWidth="1"/>
    <col min="10" max="10" width="12" bestFit="1" customWidth="1"/>
  </cols>
  <sheetData>
    <row r="2" spans="2:11" ht="21" x14ac:dyDescent="0.4">
      <c r="B2" s="31" t="s">
        <v>32</v>
      </c>
      <c r="C2" s="31"/>
      <c r="D2" s="31"/>
      <c r="E2" s="31"/>
      <c r="F2" s="31"/>
      <c r="G2" s="31"/>
      <c r="H2" s="31"/>
      <c r="I2" s="31"/>
      <c r="J2" s="31"/>
    </row>
    <row r="4" spans="2:11" x14ac:dyDescent="0.3">
      <c r="B4" s="32" t="s">
        <v>17</v>
      </c>
      <c r="C4" s="26" t="s">
        <v>31</v>
      </c>
      <c r="D4" s="26" t="s">
        <v>26</v>
      </c>
      <c r="E4" s="26" t="s">
        <v>27</v>
      </c>
      <c r="F4" s="26" t="s">
        <v>28</v>
      </c>
      <c r="G4" s="26" t="s">
        <v>29</v>
      </c>
      <c r="H4" s="26" t="s">
        <v>37</v>
      </c>
      <c r="I4" s="26" t="s">
        <v>38</v>
      </c>
      <c r="J4" s="25" t="s">
        <v>39</v>
      </c>
    </row>
    <row r="5" spans="2:11" x14ac:dyDescent="0.3">
      <c r="B5" s="32" t="s">
        <v>1</v>
      </c>
      <c r="C5" s="26">
        <v>0.89305542830170648</v>
      </c>
      <c r="D5" s="26">
        <v>0.79737224179618171</v>
      </c>
      <c r="E5" s="26">
        <v>0.79435832680730467</v>
      </c>
      <c r="F5" s="26">
        <v>0.95832032211330587</v>
      </c>
      <c r="G5" s="26">
        <v>0</v>
      </c>
      <c r="H5" s="26">
        <v>3.4431063190184985</v>
      </c>
      <c r="I5" s="26">
        <v>0.93806564461173736</v>
      </c>
      <c r="J5" s="25">
        <v>93.806564461173735</v>
      </c>
    </row>
    <row r="6" spans="2:11" x14ac:dyDescent="0.3">
      <c r="B6" s="32" t="s">
        <v>4</v>
      </c>
      <c r="C6" s="26">
        <v>0.50661119317099423</v>
      </c>
      <c r="D6" s="26">
        <v>0.86288578985877684</v>
      </c>
      <c r="E6" s="26">
        <v>0.59941021222956148</v>
      </c>
      <c r="F6" s="26">
        <v>0.2684874783597655</v>
      </c>
      <c r="G6" s="26">
        <v>0</v>
      </c>
      <c r="H6" s="26">
        <v>2.2373946736190984</v>
      </c>
      <c r="I6" s="26">
        <v>0.59339191221064524</v>
      </c>
      <c r="J6" s="25">
        <v>59.339191221064524</v>
      </c>
    </row>
    <row r="7" spans="2:11" x14ac:dyDescent="0.3">
      <c r="B7" s="32" t="s">
        <v>5</v>
      </c>
      <c r="C7" s="26">
        <v>0.61092609008923704</v>
      </c>
      <c r="D7" s="26">
        <v>0.27298662505685267</v>
      </c>
      <c r="E7" s="26">
        <v>4.4993534660766672E-2</v>
      </c>
      <c r="F7" s="26">
        <v>0.29011796842748061</v>
      </c>
      <c r="G7" s="26">
        <v>0</v>
      </c>
      <c r="H7" s="26">
        <v>1.2190242182343369</v>
      </c>
      <c r="I7" s="26">
        <v>0.19384754981087582</v>
      </c>
      <c r="J7" s="25">
        <v>19.384754981087582</v>
      </c>
    </row>
    <row r="8" spans="2:11" x14ac:dyDescent="0.3">
      <c r="B8" s="32" t="s">
        <v>6</v>
      </c>
      <c r="C8" s="26">
        <v>6.1628183806430349E-2</v>
      </c>
      <c r="D8" s="26">
        <v>9.3110130599359936E-2</v>
      </c>
      <c r="E8" s="26">
        <v>0.73303163230047852</v>
      </c>
      <c r="F8" s="26">
        <v>0.28737002095967107</v>
      </c>
      <c r="G8" s="26">
        <v>0</v>
      </c>
      <c r="H8" s="26">
        <v>1.1751399676659398</v>
      </c>
      <c r="I8" s="26">
        <v>0.18109227538611522</v>
      </c>
      <c r="J8" s="25">
        <v>18.10922753861152</v>
      </c>
    </row>
    <row r="14" spans="2:11" ht="21" x14ac:dyDescent="0.4">
      <c r="B14" s="31" t="s">
        <v>40</v>
      </c>
      <c r="C14" s="31"/>
      <c r="D14" s="31"/>
      <c r="E14" s="31"/>
      <c r="F14" s="31"/>
      <c r="G14" s="31"/>
      <c r="H14" s="31"/>
      <c r="I14" s="31"/>
      <c r="J14" s="31"/>
    </row>
    <row r="16" spans="2:11" x14ac:dyDescent="0.3">
      <c r="B16" s="32" t="s">
        <v>17</v>
      </c>
      <c r="C16" s="26" t="s">
        <v>30</v>
      </c>
      <c r="D16" s="26" t="s">
        <v>31</v>
      </c>
      <c r="E16" s="26" t="s">
        <v>26</v>
      </c>
      <c r="F16" s="26" t="s">
        <v>27</v>
      </c>
      <c r="G16" s="26" t="s">
        <v>28</v>
      </c>
      <c r="H16" s="26" t="s">
        <v>29</v>
      </c>
      <c r="I16" s="26" t="s">
        <v>33</v>
      </c>
      <c r="J16" s="26" t="s">
        <v>34</v>
      </c>
      <c r="K16" s="25" t="s">
        <v>41</v>
      </c>
    </row>
    <row r="17" spans="2:16" x14ac:dyDescent="0.3">
      <c r="B17" s="32" t="s">
        <v>1</v>
      </c>
      <c r="C17" s="26">
        <v>0.95836321269195812</v>
      </c>
      <c r="D17" s="26">
        <v>0.89305542830170648</v>
      </c>
      <c r="E17" s="26">
        <v>0.79737224179618171</v>
      </c>
      <c r="F17" s="26">
        <v>0.79435832680730467</v>
      </c>
      <c r="G17" s="26">
        <v>0.95832032211330587</v>
      </c>
      <c r="H17" s="26">
        <v>0</v>
      </c>
      <c r="I17" s="26">
        <v>4.4014695317104575</v>
      </c>
      <c r="J17" s="26">
        <v>0.94709080099118226</v>
      </c>
      <c r="K17" s="25">
        <v>94.709080099118225</v>
      </c>
    </row>
    <row r="18" spans="2:16" x14ac:dyDescent="0.3">
      <c r="B18" s="32" t="s">
        <v>4</v>
      </c>
      <c r="C18" s="26">
        <v>0.28609526726576795</v>
      </c>
      <c r="D18" s="26">
        <v>0.50661119317099423</v>
      </c>
      <c r="E18" s="26">
        <v>0.86288578985877684</v>
      </c>
      <c r="F18" s="26">
        <v>0.59941021222956148</v>
      </c>
      <c r="G18" s="26">
        <v>0.2684874783597655</v>
      </c>
      <c r="H18" s="26">
        <v>0</v>
      </c>
      <c r="I18" s="26">
        <v>2.5234899408848657</v>
      </c>
      <c r="J18" s="26">
        <v>0.51797384895926102</v>
      </c>
      <c r="K18" s="25">
        <v>51.797384895926101</v>
      </c>
    </row>
    <row r="19" spans="2:16" x14ac:dyDescent="0.3">
      <c r="B19" s="32" t="s">
        <v>5</v>
      </c>
      <c r="C19" s="26">
        <v>0.27990386302695414</v>
      </c>
      <c r="D19" s="26">
        <v>0.61092609008923704</v>
      </c>
      <c r="E19" s="26">
        <v>0.27298662505685267</v>
      </c>
      <c r="F19" s="26">
        <v>4.4993534660766672E-2</v>
      </c>
      <c r="G19" s="26">
        <v>0.29011796842748061</v>
      </c>
      <c r="H19" s="26">
        <v>0</v>
      </c>
      <c r="I19" s="26">
        <v>1.4989280812612911</v>
      </c>
      <c r="J19" s="26">
        <v>0.20820234859449427</v>
      </c>
      <c r="K19" s="25">
        <v>20.820234859449428</v>
      </c>
    </row>
    <row r="20" spans="2:16" x14ac:dyDescent="0.3">
      <c r="B20" s="32" t="s">
        <v>6</v>
      </c>
      <c r="C20" s="26">
        <v>0.27959519439124086</v>
      </c>
      <c r="D20" s="26">
        <v>6.1628183806430349E-2</v>
      </c>
      <c r="E20" s="26">
        <v>9.3110130599359936E-2</v>
      </c>
      <c r="F20" s="26">
        <v>0.73303163230047852</v>
      </c>
      <c r="G20" s="26">
        <v>0.28737002095967107</v>
      </c>
      <c r="H20" s="26">
        <v>0</v>
      </c>
      <c r="I20" s="26">
        <v>1.4547351620571807</v>
      </c>
      <c r="J20" s="26">
        <v>0.19775374110110222</v>
      </c>
      <c r="K20" s="25">
        <v>19.775374110110221</v>
      </c>
    </row>
    <row r="24" spans="2:16" ht="18" x14ac:dyDescent="0.35">
      <c r="B24" s="13" t="s">
        <v>43</v>
      </c>
      <c r="C24" s="13"/>
      <c r="D24" s="13"/>
      <c r="E24" s="13"/>
      <c r="F24" s="13"/>
      <c r="G24" s="13"/>
      <c r="H24" s="13"/>
      <c r="J24" s="13" t="s">
        <v>44</v>
      </c>
      <c r="K24" s="13"/>
      <c r="L24" s="13"/>
      <c r="M24" s="33"/>
      <c r="N24" s="33"/>
      <c r="O24" s="33"/>
      <c r="P24" s="33"/>
    </row>
    <row r="28" spans="2:16" x14ac:dyDescent="0.3">
      <c r="B28" s="24" t="s">
        <v>7</v>
      </c>
      <c r="C28" s="24"/>
      <c r="D28" s="24"/>
      <c r="E28" s="24"/>
      <c r="F28" s="24"/>
      <c r="G28" s="24"/>
      <c r="H28" s="24"/>
      <c r="J28" s="24" t="s">
        <v>0</v>
      </c>
      <c r="K28" s="24" t="s">
        <v>12</v>
      </c>
      <c r="L28" s="24" t="s">
        <v>13</v>
      </c>
    </row>
    <row r="29" spans="2:16" x14ac:dyDescent="0.3">
      <c r="B29" s="24"/>
      <c r="C29" s="24"/>
      <c r="D29" s="24"/>
      <c r="E29" s="24"/>
      <c r="F29" s="24"/>
      <c r="G29" s="24"/>
      <c r="H29" s="24"/>
      <c r="J29" s="24" t="s">
        <v>1</v>
      </c>
      <c r="K29" s="24">
        <v>143908</v>
      </c>
      <c r="L29" s="24">
        <v>84</v>
      </c>
    </row>
    <row r="30" spans="2:16" x14ac:dyDescent="0.3">
      <c r="B30" s="24" t="s">
        <v>0</v>
      </c>
      <c r="C30" s="24" t="s">
        <v>2</v>
      </c>
      <c r="D30" s="24" t="s">
        <v>3</v>
      </c>
      <c r="E30" s="24"/>
      <c r="F30" s="24"/>
      <c r="G30" s="24"/>
      <c r="H30" s="24" t="s">
        <v>10</v>
      </c>
      <c r="J30" s="24" t="s">
        <v>4</v>
      </c>
      <c r="K30" s="24">
        <v>1194</v>
      </c>
      <c r="L30" s="24">
        <v>47</v>
      </c>
    </row>
    <row r="31" spans="2:16" x14ac:dyDescent="0.3">
      <c r="B31" s="24" t="s">
        <v>1</v>
      </c>
      <c r="C31" s="24">
        <v>7.8878744785853307E-3</v>
      </c>
      <c r="D31" s="24">
        <v>7.8857591759713998E-3</v>
      </c>
      <c r="E31" s="24">
        <v>2.1153026139308917E-6</v>
      </c>
      <c r="F31" s="24">
        <v>1.740434364356968E-5</v>
      </c>
      <c r="G31" s="24">
        <v>0.78694144108920105</v>
      </c>
      <c r="H31" s="24">
        <v>78.694144108920099</v>
      </c>
      <c r="J31" s="24" t="s">
        <v>5</v>
      </c>
      <c r="K31" s="24">
        <v>57</v>
      </c>
      <c r="L31" s="24">
        <v>55</v>
      </c>
    </row>
    <row r="32" spans="2:16" x14ac:dyDescent="0.3">
      <c r="B32" s="24" t="s">
        <v>4</v>
      </c>
      <c r="C32" s="24">
        <v>5.9133877954546702E-6</v>
      </c>
      <c r="D32" s="24">
        <v>7.2331079444308402E-6</v>
      </c>
      <c r="E32" s="24">
        <v>-1.31972014897617E-6</v>
      </c>
      <c r="F32" s="24">
        <v>1.3969320880662618E-5</v>
      </c>
      <c r="G32" s="24">
        <v>0.61877826340839992</v>
      </c>
      <c r="H32" s="24">
        <v>61.877826340839995</v>
      </c>
      <c r="J32" s="24" t="s">
        <v>6</v>
      </c>
      <c r="K32" s="24" t="s">
        <v>14</v>
      </c>
      <c r="L32" s="24" t="s">
        <v>14</v>
      </c>
    </row>
    <row r="33" spans="2:12" x14ac:dyDescent="0.3">
      <c r="B33" s="24" t="s">
        <v>5</v>
      </c>
      <c r="C33" s="24">
        <v>9.2599753939812205E-5</v>
      </c>
      <c r="D33" s="24">
        <v>1.0788879496945099E-4</v>
      </c>
      <c r="E33" s="24">
        <v>-1.5289041029638788E-5</v>
      </c>
      <c r="F33" s="24">
        <v>0</v>
      </c>
      <c r="G33" s="24">
        <v>4.4098661605076105E-2</v>
      </c>
      <c r="H33" s="24">
        <v>4.4098661605076108</v>
      </c>
      <c r="J33" s="24"/>
      <c r="K33" s="24"/>
      <c r="L33" s="24"/>
    </row>
    <row r="34" spans="2:12" x14ac:dyDescent="0.3">
      <c r="B34" s="24" t="s">
        <v>6</v>
      </c>
      <c r="C34" s="24">
        <v>9.9999999999999995E-7</v>
      </c>
      <c r="D34" s="24">
        <v>1.9999999999999999E-7</v>
      </c>
      <c r="E34" s="24">
        <v>7.9999999999999996E-7</v>
      </c>
      <c r="F34" s="24">
        <v>1.6089041029638787E-5</v>
      </c>
      <c r="G34" s="24">
        <v>0.72802715581807553</v>
      </c>
      <c r="H34" s="24">
        <v>72.802715581807547</v>
      </c>
    </row>
  </sheetData>
  <mergeCells count="4">
    <mergeCell ref="B2:J2"/>
    <mergeCell ref="B14:J14"/>
    <mergeCell ref="B24:H24"/>
    <mergeCell ref="J24:L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sqref="A1:H1"/>
    </sheetView>
  </sheetViews>
  <sheetFormatPr defaultRowHeight="14.4" x14ac:dyDescent="0.3"/>
  <cols>
    <col min="1" max="1" width="11.6640625" bestFit="1" customWidth="1"/>
    <col min="2" max="3" width="12" bestFit="1" customWidth="1"/>
    <col min="4" max="4" width="11.6640625" bestFit="1" customWidth="1"/>
    <col min="5" max="6" width="12" bestFit="1" customWidth="1"/>
    <col min="7" max="8" width="13.33203125" bestFit="1" customWidth="1"/>
    <col min="9" max="11" width="13.33203125" customWidth="1"/>
  </cols>
  <sheetData>
    <row r="1" spans="1:20" ht="18" x14ac:dyDescent="0.35">
      <c r="A1" s="7" t="s">
        <v>7</v>
      </c>
      <c r="B1" s="8"/>
      <c r="C1" s="8"/>
      <c r="D1" s="8"/>
      <c r="E1" s="8"/>
      <c r="F1" s="8"/>
      <c r="G1" s="8"/>
      <c r="H1" s="9"/>
      <c r="I1" s="15"/>
      <c r="J1" s="15"/>
      <c r="K1" s="15"/>
      <c r="M1" s="7" t="s">
        <v>11</v>
      </c>
      <c r="N1" s="8"/>
      <c r="O1" s="8"/>
      <c r="P1" s="8"/>
      <c r="Q1" s="8"/>
      <c r="R1" s="8"/>
      <c r="S1" s="8"/>
      <c r="T1" s="9"/>
    </row>
    <row r="2" spans="1:20" x14ac:dyDescent="0.3">
      <c r="A2" s="1"/>
      <c r="B2" s="2"/>
      <c r="C2" s="2"/>
      <c r="D2" s="2"/>
      <c r="E2" s="2"/>
      <c r="F2" s="2"/>
      <c r="G2" s="2"/>
      <c r="H2" s="3"/>
      <c r="I2" s="2"/>
      <c r="J2" s="2"/>
      <c r="K2" s="2"/>
      <c r="M2" s="1"/>
      <c r="N2" s="2"/>
      <c r="O2" s="2"/>
      <c r="P2" s="2"/>
      <c r="Q2" s="2"/>
      <c r="R2" s="2"/>
      <c r="S2" s="2"/>
      <c r="T2" s="3"/>
    </row>
    <row r="3" spans="1:20" x14ac:dyDescent="0.3">
      <c r="A3" s="1" t="s">
        <v>0</v>
      </c>
      <c r="B3" s="2" t="s">
        <v>2</v>
      </c>
      <c r="C3" s="2" t="s">
        <v>3</v>
      </c>
      <c r="D3" s="2"/>
      <c r="E3" s="2"/>
      <c r="F3" s="2"/>
      <c r="G3" s="2" t="s">
        <v>10</v>
      </c>
      <c r="H3" s="3"/>
      <c r="I3" s="2"/>
      <c r="J3" s="2"/>
      <c r="K3" s="2"/>
      <c r="M3" s="1"/>
      <c r="N3" s="2"/>
      <c r="O3" s="2"/>
      <c r="P3" s="2" t="s">
        <v>16</v>
      </c>
      <c r="Q3" s="2"/>
      <c r="R3" s="2"/>
      <c r="S3" s="2"/>
      <c r="T3" s="3"/>
    </row>
    <row r="4" spans="1:20" x14ac:dyDescent="0.3">
      <c r="A4" s="1" t="s">
        <v>1</v>
      </c>
      <c r="B4" s="2">
        <v>7.8878744785853307E-3</v>
      </c>
      <c r="C4" s="2">
        <v>7.8857591759713998E-3</v>
      </c>
      <c r="D4" s="2">
        <f>B4-C4</f>
        <v>2.1153026139308917E-6</v>
      </c>
      <c r="E4" s="2">
        <f>D4+$D$11</f>
        <v>1.740434364356968E-5</v>
      </c>
      <c r="F4" s="2">
        <f>_xlfn.NORM.DIST(E4,$E$13,$E$14,TRUE)</f>
        <v>0.78694144108920105</v>
      </c>
      <c r="G4" s="2">
        <f>F4*100</f>
        <v>78.694144108920099</v>
      </c>
      <c r="H4" s="3"/>
      <c r="I4" s="2"/>
      <c r="J4" s="2"/>
      <c r="K4" s="2"/>
      <c r="M4" s="1"/>
      <c r="N4" s="2"/>
      <c r="O4" s="2"/>
      <c r="P4" s="2"/>
      <c r="Q4" s="2"/>
      <c r="R4" s="2"/>
      <c r="S4" s="2"/>
      <c r="T4" s="3"/>
    </row>
    <row r="5" spans="1:20" x14ac:dyDescent="0.3">
      <c r="A5" s="1" t="s">
        <v>4</v>
      </c>
      <c r="B5" s="2">
        <v>5.9133877954546702E-6</v>
      </c>
      <c r="C5" s="2">
        <v>7.2331079444308402E-6</v>
      </c>
      <c r="D5" s="2">
        <f t="shared" ref="D5:D7" si="0">B5-C5</f>
        <v>-1.31972014897617E-6</v>
      </c>
      <c r="E5" s="2">
        <f t="shared" ref="E5:E7" si="1">D5+$D$11</f>
        <v>1.3969320880662618E-5</v>
      </c>
      <c r="F5" s="2">
        <f t="shared" ref="F5:F7" si="2">_xlfn.NORM.DIST(E5,$E$13,$E$14,TRUE)</f>
        <v>0.61877826340839992</v>
      </c>
      <c r="G5" s="2">
        <f t="shared" ref="G5:G7" si="3">F5*100</f>
        <v>61.877826340839995</v>
      </c>
      <c r="H5" s="3"/>
      <c r="I5" s="2"/>
      <c r="J5" s="2"/>
      <c r="K5" s="2"/>
      <c r="M5" s="1"/>
      <c r="N5" s="2"/>
      <c r="O5" s="2"/>
      <c r="P5" s="2"/>
      <c r="Q5" s="2"/>
      <c r="R5" s="2"/>
      <c r="S5" s="2"/>
      <c r="T5" s="3"/>
    </row>
    <row r="6" spans="1:20" x14ac:dyDescent="0.3">
      <c r="A6" s="1" t="s">
        <v>5</v>
      </c>
      <c r="B6" s="2">
        <v>9.2599753939812205E-5</v>
      </c>
      <c r="C6" s="2">
        <v>1.0788879496945099E-4</v>
      </c>
      <c r="D6" s="2">
        <f t="shared" si="0"/>
        <v>-1.5289041029638788E-5</v>
      </c>
      <c r="E6" s="2">
        <f t="shared" si="1"/>
        <v>0</v>
      </c>
      <c r="F6" s="2">
        <f t="shared" si="2"/>
        <v>4.4098661605076105E-2</v>
      </c>
      <c r="G6" s="2">
        <f t="shared" si="3"/>
        <v>4.4098661605076108</v>
      </c>
      <c r="H6" s="3"/>
      <c r="I6" s="2"/>
      <c r="J6" s="2"/>
      <c r="K6" s="2"/>
      <c r="M6" s="1"/>
      <c r="N6" s="2"/>
      <c r="O6" s="2"/>
      <c r="P6" s="2"/>
      <c r="Q6" s="2"/>
      <c r="R6" s="2"/>
      <c r="S6" s="2"/>
      <c r="T6" s="3"/>
    </row>
    <row r="7" spans="1:20" x14ac:dyDescent="0.3">
      <c r="A7" s="1" t="s">
        <v>6</v>
      </c>
      <c r="B7" s="2">
        <v>9.9999999999999995E-7</v>
      </c>
      <c r="C7" s="2">
        <v>1.9999999999999999E-7</v>
      </c>
      <c r="D7" s="2">
        <f t="shared" si="0"/>
        <v>7.9999999999999996E-7</v>
      </c>
      <c r="E7" s="2">
        <f t="shared" si="1"/>
        <v>1.6089041029638787E-5</v>
      </c>
      <c r="F7" s="2">
        <f t="shared" si="2"/>
        <v>0.72802715581807553</v>
      </c>
      <c r="G7" s="2">
        <f t="shared" si="3"/>
        <v>72.802715581807547</v>
      </c>
      <c r="H7" s="3"/>
      <c r="I7" s="2"/>
      <c r="J7" s="2"/>
      <c r="K7" s="2"/>
      <c r="M7" s="1"/>
      <c r="N7" s="2"/>
      <c r="O7" s="2"/>
      <c r="P7" s="2"/>
      <c r="Q7" s="2"/>
      <c r="R7" s="2"/>
      <c r="S7" s="2"/>
      <c r="T7" s="3"/>
    </row>
    <row r="8" spans="1:20" x14ac:dyDescent="0.3">
      <c r="A8" s="1"/>
      <c r="B8" s="2"/>
      <c r="C8" s="2"/>
      <c r="D8" s="2"/>
      <c r="E8" s="2"/>
      <c r="F8" s="2"/>
      <c r="G8" s="2"/>
      <c r="H8" s="3"/>
      <c r="I8" s="2"/>
      <c r="J8" s="2"/>
      <c r="K8" s="2"/>
      <c r="M8" s="1"/>
      <c r="N8" s="2"/>
      <c r="O8" s="2"/>
      <c r="P8" s="2"/>
      <c r="Q8" s="2"/>
      <c r="R8" s="2"/>
      <c r="S8" s="2"/>
      <c r="T8" s="3"/>
    </row>
    <row r="9" spans="1:20" x14ac:dyDescent="0.3">
      <c r="A9" s="1"/>
      <c r="B9" s="2"/>
      <c r="C9" s="2"/>
      <c r="D9" s="2"/>
      <c r="E9" s="2"/>
      <c r="F9" s="2"/>
      <c r="G9" s="2"/>
      <c r="H9" s="3"/>
      <c r="I9" s="2"/>
      <c r="J9" s="2"/>
      <c r="K9" s="2"/>
      <c r="M9" s="1"/>
      <c r="N9" s="2"/>
      <c r="O9" s="2"/>
      <c r="P9" s="2"/>
      <c r="Q9" s="2"/>
      <c r="R9" s="2"/>
      <c r="S9" s="2"/>
      <c r="T9" s="3"/>
    </row>
    <row r="10" spans="1:20" x14ac:dyDescent="0.3">
      <c r="A10" s="1"/>
      <c r="B10" s="2"/>
      <c r="C10" s="2"/>
      <c r="D10" s="2"/>
      <c r="E10" s="2"/>
      <c r="F10" s="2"/>
      <c r="G10" s="2"/>
      <c r="H10" s="3"/>
      <c r="I10" s="2"/>
      <c r="J10" s="2"/>
      <c r="K10" s="2"/>
      <c r="M10" s="1"/>
      <c r="N10" s="2"/>
      <c r="O10" s="2"/>
      <c r="P10" s="2"/>
      <c r="Q10" s="2"/>
      <c r="R10" s="2"/>
      <c r="S10" s="2"/>
      <c r="T10" s="3"/>
    </row>
    <row r="11" spans="1:20" x14ac:dyDescent="0.3">
      <c r="A11" s="1"/>
      <c r="B11" s="2"/>
      <c r="C11" s="2"/>
      <c r="D11" s="2">
        <f>-MIN(D4:D7)</f>
        <v>1.5289041029638788E-5</v>
      </c>
      <c r="E11" s="2"/>
      <c r="F11" s="2"/>
      <c r="G11" s="2"/>
      <c r="H11" s="3"/>
      <c r="I11" s="2"/>
      <c r="J11" s="2"/>
      <c r="K11" s="2"/>
      <c r="M11" s="1"/>
      <c r="N11" s="2"/>
      <c r="O11" s="2"/>
      <c r="P11" s="2"/>
      <c r="Q11" s="2"/>
      <c r="R11" s="2"/>
      <c r="S11" s="2"/>
      <c r="T11" s="3"/>
    </row>
    <row r="12" spans="1:20" x14ac:dyDescent="0.3">
      <c r="A12" s="1"/>
      <c r="B12" s="2"/>
      <c r="C12" s="2"/>
      <c r="D12" s="2"/>
      <c r="E12" s="2"/>
      <c r="F12" s="2"/>
      <c r="G12" s="2"/>
      <c r="H12" s="3"/>
      <c r="I12" s="2"/>
      <c r="J12" s="2"/>
      <c r="K12" s="2"/>
      <c r="M12" s="1"/>
      <c r="N12" s="2"/>
      <c r="O12" s="2"/>
      <c r="P12" s="2"/>
      <c r="Q12" s="2"/>
      <c r="R12" s="2"/>
      <c r="S12" s="2"/>
      <c r="T12" s="3"/>
    </row>
    <row r="13" spans="1:20" x14ac:dyDescent="0.3">
      <c r="A13" s="1"/>
      <c r="B13" s="2"/>
      <c r="C13" s="2"/>
      <c r="D13" s="2" t="s">
        <v>9</v>
      </c>
      <c r="E13" s="2">
        <f>AVERAGE(E4:E7)</f>
        <v>1.1865676388467771E-5</v>
      </c>
      <c r="F13" s="2"/>
      <c r="G13" s="2"/>
      <c r="H13" s="3"/>
      <c r="I13" s="2"/>
      <c r="J13" s="2"/>
      <c r="K13" s="2"/>
      <c r="M13" s="1"/>
      <c r="N13" s="2"/>
      <c r="O13" s="2"/>
      <c r="P13" s="2"/>
      <c r="Q13" s="2"/>
      <c r="R13" s="2"/>
      <c r="S13" s="2"/>
      <c r="T13" s="3"/>
    </row>
    <row r="14" spans="1:20" x14ac:dyDescent="0.3">
      <c r="A14" s="1"/>
      <c r="B14" s="2"/>
      <c r="C14" s="2"/>
      <c r="D14" s="2" t="s">
        <v>8</v>
      </c>
      <c r="E14" s="2">
        <f>_xlfn.STDEV.P(E4:E7)</f>
        <v>6.9594044314225444E-6</v>
      </c>
      <c r="F14" s="2"/>
      <c r="G14" s="2"/>
      <c r="H14" s="3"/>
      <c r="I14" s="2"/>
      <c r="J14" s="2"/>
      <c r="K14" s="2"/>
      <c r="M14" s="1"/>
      <c r="N14" s="2"/>
      <c r="O14" s="2"/>
      <c r="P14" s="2"/>
      <c r="Q14" s="2"/>
      <c r="R14" s="2"/>
      <c r="S14" s="2"/>
      <c r="T14" s="3"/>
    </row>
    <row r="15" spans="1:20" ht="15" thickBot="1" x14ac:dyDescent="0.35">
      <c r="A15" s="4"/>
      <c r="B15" s="5"/>
      <c r="C15" s="5"/>
      <c r="D15" s="5"/>
      <c r="E15" s="5"/>
      <c r="F15" s="5"/>
      <c r="G15" s="5"/>
      <c r="H15" s="6"/>
      <c r="I15" s="2"/>
      <c r="J15" s="2"/>
      <c r="K15" s="2"/>
      <c r="M15" s="4"/>
      <c r="N15" s="5"/>
      <c r="O15" s="5"/>
      <c r="P15" s="5"/>
      <c r="Q15" s="5"/>
      <c r="R15" s="5"/>
      <c r="S15" s="5"/>
      <c r="T15" s="6"/>
    </row>
    <row r="16" spans="1:20" ht="15" thickBot="1" x14ac:dyDescent="0.35"/>
    <row r="17" spans="1:20" ht="18" x14ac:dyDescent="0.35">
      <c r="A17" s="7" t="s">
        <v>15</v>
      </c>
      <c r="B17" s="8"/>
      <c r="C17" s="8"/>
      <c r="D17" s="8"/>
      <c r="E17" s="8"/>
      <c r="F17" s="8"/>
      <c r="G17" s="8"/>
      <c r="H17" s="9"/>
      <c r="I17" s="15"/>
      <c r="J17" s="15"/>
      <c r="K17" s="15"/>
      <c r="M17" s="7"/>
      <c r="N17" s="8"/>
      <c r="O17" s="8"/>
      <c r="P17" s="8"/>
      <c r="Q17" s="8"/>
      <c r="R17" s="8"/>
      <c r="S17" s="8"/>
      <c r="T17" s="9"/>
    </row>
    <row r="18" spans="1:20" x14ac:dyDescent="0.3">
      <c r="A18" s="1"/>
      <c r="B18" s="2"/>
      <c r="C18" s="2"/>
      <c r="D18" s="2"/>
      <c r="E18" s="2"/>
      <c r="F18" s="2"/>
      <c r="G18" s="2"/>
      <c r="H18" s="3"/>
      <c r="I18" s="2"/>
      <c r="J18" s="2"/>
      <c r="K18" s="2"/>
      <c r="M18" s="1"/>
      <c r="N18" s="2"/>
      <c r="O18" s="2"/>
      <c r="P18" s="2"/>
      <c r="Q18" s="2"/>
      <c r="R18" s="2"/>
      <c r="S18" s="2"/>
      <c r="T18" s="3"/>
    </row>
    <row r="19" spans="1:20" x14ac:dyDescent="0.3">
      <c r="A19" s="1"/>
      <c r="B19" s="2"/>
      <c r="C19" s="2"/>
      <c r="D19" s="2"/>
      <c r="E19" s="2"/>
      <c r="F19" s="2"/>
      <c r="G19" s="2"/>
      <c r="H19" s="3"/>
      <c r="I19" s="2"/>
      <c r="J19" s="2"/>
      <c r="K19" s="2"/>
      <c r="M19" s="1"/>
      <c r="N19" s="2"/>
      <c r="O19" s="2"/>
      <c r="P19" s="2"/>
      <c r="Q19" s="2"/>
      <c r="R19" s="2"/>
      <c r="S19" s="2"/>
      <c r="T19" s="3"/>
    </row>
    <row r="20" spans="1:20" x14ac:dyDescent="0.3">
      <c r="A20" s="1" t="s">
        <v>0</v>
      </c>
      <c r="B20" s="2" t="s">
        <v>12</v>
      </c>
      <c r="C20" s="2" t="s">
        <v>13</v>
      </c>
      <c r="D20" s="2"/>
      <c r="E20" s="2"/>
      <c r="F20" s="2"/>
      <c r="G20" s="2"/>
      <c r="H20" s="3"/>
      <c r="I20" s="2"/>
      <c r="J20" s="2"/>
      <c r="K20" s="2"/>
      <c r="M20" s="1"/>
      <c r="N20" s="2"/>
      <c r="O20" s="2"/>
      <c r="P20" s="2"/>
      <c r="Q20" s="2"/>
      <c r="R20" s="2"/>
      <c r="S20" s="2"/>
      <c r="T20" s="3"/>
    </row>
    <row r="21" spans="1:20" x14ac:dyDescent="0.3">
      <c r="A21" s="1" t="s">
        <v>1</v>
      </c>
      <c r="B21" s="2">
        <v>143908</v>
      </c>
      <c r="C21" s="2">
        <v>84</v>
      </c>
      <c r="D21" s="2"/>
      <c r="E21" s="2"/>
      <c r="F21" s="2"/>
      <c r="G21" s="2"/>
      <c r="H21" s="3"/>
      <c r="I21" s="2"/>
      <c r="J21" s="2"/>
      <c r="K21" s="2"/>
      <c r="M21" s="1"/>
      <c r="N21" s="2"/>
      <c r="O21" s="2"/>
      <c r="P21" s="2"/>
      <c r="Q21" s="2"/>
      <c r="R21" s="2"/>
      <c r="S21" s="2"/>
      <c r="T21" s="3"/>
    </row>
    <row r="22" spans="1:20" x14ac:dyDescent="0.3">
      <c r="A22" s="1" t="s">
        <v>4</v>
      </c>
      <c r="B22" s="2">
        <v>1194</v>
      </c>
      <c r="C22" s="2">
        <v>47</v>
      </c>
      <c r="D22" s="2"/>
      <c r="E22" s="2"/>
      <c r="F22" s="2"/>
      <c r="G22" s="2"/>
      <c r="H22" s="3"/>
      <c r="I22" s="2"/>
      <c r="J22" s="2"/>
      <c r="K22" s="2"/>
      <c r="M22" s="1"/>
      <c r="N22" s="2"/>
      <c r="O22" s="2"/>
      <c r="P22" s="2"/>
      <c r="Q22" s="2"/>
      <c r="R22" s="2"/>
      <c r="S22" s="2"/>
      <c r="T22" s="3"/>
    </row>
    <row r="23" spans="1:20" x14ac:dyDescent="0.3">
      <c r="A23" s="1" t="s">
        <v>5</v>
      </c>
      <c r="B23" s="2">
        <v>57</v>
      </c>
      <c r="C23" s="2">
        <v>55</v>
      </c>
      <c r="D23" s="2"/>
      <c r="E23" s="2"/>
      <c r="F23" s="2"/>
      <c r="G23" s="2"/>
      <c r="H23" s="3"/>
      <c r="I23" s="2"/>
      <c r="J23" s="2"/>
      <c r="K23" s="2"/>
      <c r="M23" s="1"/>
      <c r="N23" s="2"/>
      <c r="O23" s="2"/>
      <c r="P23" s="2"/>
      <c r="Q23" s="2"/>
      <c r="R23" s="2"/>
      <c r="S23" s="2"/>
      <c r="T23" s="3"/>
    </row>
    <row r="24" spans="1:20" x14ac:dyDescent="0.3">
      <c r="A24" s="1" t="s">
        <v>6</v>
      </c>
      <c r="B24" s="2" t="s">
        <v>14</v>
      </c>
      <c r="C24" s="2" t="s">
        <v>14</v>
      </c>
      <c r="D24" s="2"/>
      <c r="E24" s="2"/>
      <c r="F24" s="2"/>
      <c r="G24" s="2"/>
      <c r="H24" s="3"/>
      <c r="I24" s="2"/>
      <c r="J24" s="2"/>
      <c r="K24" s="2"/>
      <c r="M24" s="1"/>
      <c r="N24" s="2"/>
      <c r="O24" s="2"/>
      <c r="P24" s="2"/>
      <c r="Q24" s="2"/>
      <c r="R24" s="2"/>
      <c r="S24" s="2"/>
      <c r="T24" s="3"/>
    </row>
    <row r="25" spans="1:20" x14ac:dyDescent="0.3">
      <c r="A25" s="1"/>
      <c r="B25" s="2"/>
      <c r="C25" s="2"/>
      <c r="D25" s="2"/>
      <c r="E25" s="2"/>
      <c r="F25" s="2"/>
      <c r="G25" s="2"/>
      <c r="H25" s="3"/>
      <c r="I25" s="2"/>
      <c r="J25" s="2"/>
      <c r="K25" s="2"/>
      <c r="M25" s="1"/>
      <c r="N25" s="2"/>
      <c r="O25" s="2"/>
      <c r="P25" s="2"/>
      <c r="Q25" s="2"/>
      <c r="R25" s="2"/>
      <c r="S25" s="2"/>
      <c r="T25" s="3"/>
    </row>
    <row r="26" spans="1:20" ht="15" thickBot="1" x14ac:dyDescent="0.35">
      <c r="A26" s="4"/>
      <c r="B26" s="5"/>
      <c r="C26" s="5"/>
      <c r="D26" s="5"/>
      <c r="E26" s="5"/>
      <c r="F26" s="5"/>
      <c r="G26" s="5"/>
      <c r="H26" s="6"/>
      <c r="I26" s="2"/>
      <c r="J26" s="2"/>
      <c r="K26" s="2"/>
      <c r="M26" s="4"/>
      <c r="N26" s="5"/>
      <c r="O26" s="5"/>
      <c r="P26" s="5"/>
      <c r="Q26" s="5"/>
      <c r="R26" s="5"/>
      <c r="S26" s="5"/>
      <c r="T26" s="6"/>
    </row>
    <row r="29" spans="1:20" x14ac:dyDescent="0.3">
      <c r="B29" s="2"/>
      <c r="C29" s="2"/>
    </row>
    <row r="30" spans="1:20" x14ac:dyDescent="0.3">
      <c r="B30" s="2"/>
      <c r="C30" s="2"/>
    </row>
    <row r="31" spans="1:20" x14ac:dyDescent="0.3">
      <c r="B31" s="2"/>
      <c r="C31" s="2"/>
      <c r="F31" t="s">
        <v>42</v>
      </c>
    </row>
    <row r="32" spans="1:20" x14ac:dyDescent="0.3">
      <c r="B32" s="2"/>
      <c r="C32" s="2"/>
    </row>
    <row r="33" spans="1:11" x14ac:dyDescent="0.3">
      <c r="E33" t="s">
        <v>17</v>
      </c>
      <c r="F33" t="s">
        <v>10</v>
      </c>
      <c r="G33" t="s">
        <v>18</v>
      </c>
      <c r="H33" t="s">
        <v>19</v>
      </c>
    </row>
    <row r="34" spans="1:11" x14ac:dyDescent="0.3">
      <c r="E34" s="1" t="s">
        <v>1</v>
      </c>
      <c r="F34">
        <v>78.694144108920099</v>
      </c>
      <c r="G34" t="s">
        <v>22</v>
      </c>
      <c r="H34" t="s">
        <v>23</v>
      </c>
    </row>
    <row r="35" spans="1:11" x14ac:dyDescent="0.3">
      <c r="E35" s="1" t="s">
        <v>4</v>
      </c>
      <c r="F35">
        <v>61.877826340839995</v>
      </c>
      <c r="G35" t="s">
        <v>20</v>
      </c>
      <c r="H35" t="s">
        <v>21</v>
      </c>
    </row>
    <row r="36" spans="1:11" x14ac:dyDescent="0.3">
      <c r="E36" s="1" t="s">
        <v>5</v>
      </c>
      <c r="F36">
        <v>4.4098661605076108</v>
      </c>
      <c r="G36">
        <v>12.966060000000001</v>
      </c>
      <c r="H36">
        <v>77.718220000000002</v>
      </c>
    </row>
    <row r="37" spans="1:11" x14ac:dyDescent="0.3">
      <c r="E37" s="1" t="s">
        <v>6</v>
      </c>
      <c r="F37">
        <v>72.802715581807547</v>
      </c>
      <c r="G37" t="s">
        <v>24</v>
      </c>
      <c r="H37" t="s">
        <v>25</v>
      </c>
    </row>
    <row r="42" spans="1:11" ht="18" x14ac:dyDescent="0.35">
      <c r="B42" s="13" t="s">
        <v>32</v>
      </c>
      <c r="C42" s="13"/>
      <c r="D42" s="13"/>
      <c r="E42" s="13"/>
      <c r="F42" s="13"/>
      <c r="G42" s="13"/>
      <c r="H42" s="13"/>
      <c r="I42" s="13"/>
    </row>
    <row r="44" spans="1:11" ht="15" thickBot="1" x14ac:dyDescent="0.35"/>
    <row r="45" spans="1:11" ht="15" thickBot="1" x14ac:dyDescent="0.3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27"/>
    </row>
    <row r="46" spans="1:11" ht="15" thickBot="1" x14ac:dyDescent="0.35">
      <c r="A46" s="1"/>
      <c r="B46" s="20" t="s">
        <v>35</v>
      </c>
      <c r="C46" s="21"/>
      <c r="D46" s="21"/>
      <c r="E46" s="21"/>
      <c r="F46" s="21"/>
      <c r="G46" s="21"/>
      <c r="H46" s="22"/>
      <c r="I46" s="2"/>
      <c r="J46" s="2"/>
      <c r="K46" s="28"/>
    </row>
    <row r="47" spans="1:1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8"/>
    </row>
    <row r="48" spans="1:11" x14ac:dyDescent="0.3">
      <c r="A48" s="1"/>
      <c r="B48" s="2" t="s">
        <v>17</v>
      </c>
      <c r="C48" s="2" t="s">
        <v>31</v>
      </c>
      <c r="D48" s="2" t="s">
        <v>26</v>
      </c>
      <c r="E48" s="2" t="s">
        <v>27</v>
      </c>
      <c r="F48" s="2" t="s">
        <v>28</v>
      </c>
      <c r="G48" s="2" t="s">
        <v>29</v>
      </c>
      <c r="H48" s="14"/>
      <c r="I48" s="14"/>
      <c r="J48" s="2"/>
      <c r="K48" s="28"/>
    </row>
    <row r="49" spans="1:11" x14ac:dyDescent="0.3">
      <c r="A49" s="1"/>
      <c r="B49" s="1" t="s">
        <v>1</v>
      </c>
      <c r="C49" s="2">
        <v>84</v>
      </c>
      <c r="D49" s="2">
        <v>78</v>
      </c>
      <c r="E49" s="2">
        <v>78.694144108920099</v>
      </c>
      <c r="F49" s="14">
        <v>15000000</v>
      </c>
      <c r="G49" s="14">
        <v>0</v>
      </c>
      <c r="H49" s="14"/>
      <c r="I49" s="14"/>
      <c r="J49" s="14"/>
      <c r="K49" s="28"/>
    </row>
    <row r="50" spans="1:11" x14ac:dyDescent="0.3">
      <c r="A50" s="1"/>
      <c r="B50" s="1" t="s">
        <v>4</v>
      </c>
      <c r="C50" s="2">
        <v>47</v>
      </c>
      <c r="D50" s="2">
        <v>82</v>
      </c>
      <c r="E50" s="2">
        <v>61.877826340839995</v>
      </c>
      <c r="F50" s="14">
        <v>400000</v>
      </c>
      <c r="G50" s="14">
        <v>0</v>
      </c>
      <c r="H50" s="14"/>
      <c r="I50" s="14"/>
      <c r="J50" s="14"/>
      <c r="K50" s="28"/>
    </row>
    <row r="51" spans="1:11" x14ac:dyDescent="0.3">
      <c r="A51" s="1"/>
      <c r="B51" s="1" t="s">
        <v>5</v>
      </c>
      <c r="C51" s="2">
        <v>55</v>
      </c>
      <c r="D51" s="2">
        <v>56</v>
      </c>
      <c r="E51" s="2">
        <v>4.4098661605076108</v>
      </c>
      <c r="F51" s="14">
        <v>800000</v>
      </c>
      <c r="G51" s="14">
        <v>0</v>
      </c>
      <c r="H51" s="14"/>
      <c r="I51" s="14"/>
      <c r="J51" s="14"/>
      <c r="K51" s="28"/>
    </row>
    <row r="52" spans="1:11" x14ac:dyDescent="0.3">
      <c r="A52" s="1"/>
      <c r="B52" s="1" t="s">
        <v>6</v>
      </c>
      <c r="C52" s="2">
        <v>0</v>
      </c>
      <c r="D52" s="14">
        <v>45</v>
      </c>
      <c r="E52" s="2">
        <v>72.802715581807547</v>
      </c>
      <c r="F52" s="14">
        <v>750000</v>
      </c>
      <c r="G52" s="14">
        <v>0</v>
      </c>
      <c r="H52" s="14"/>
      <c r="I52" s="14"/>
      <c r="J52" s="14"/>
      <c r="K52" s="28"/>
    </row>
    <row r="53" spans="1:11" x14ac:dyDescent="0.3">
      <c r="A53" s="1"/>
      <c r="B53" s="2"/>
      <c r="C53" s="2"/>
      <c r="D53" s="2"/>
      <c r="E53" s="14"/>
      <c r="F53" s="2"/>
      <c r="G53" s="14"/>
      <c r="H53" s="14"/>
      <c r="I53" s="14"/>
      <c r="J53" s="14"/>
      <c r="K53" s="29"/>
    </row>
    <row r="54" spans="1:11" x14ac:dyDescent="0.3">
      <c r="A54" s="1"/>
      <c r="B54" s="14" t="s">
        <v>36</v>
      </c>
      <c r="C54" s="2">
        <f>AVERAGE(C49:C52)</f>
        <v>46.5</v>
      </c>
      <c r="D54" s="2">
        <f t="shared" ref="D54:G54" si="4">AVERAGE(D49:D52)</f>
        <v>65.25</v>
      </c>
      <c r="E54" s="2">
        <f t="shared" si="4"/>
        <v>54.446138048018817</v>
      </c>
      <c r="F54" s="2">
        <f t="shared" si="4"/>
        <v>4237500</v>
      </c>
      <c r="G54" s="2">
        <f t="shared" si="4"/>
        <v>0</v>
      </c>
      <c r="H54" s="2"/>
      <c r="I54" s="14"/>
      <c r="J54" s="14"/>
      <c r="K54" s="29"/>
    </row>
    <row r="55" spans="1:11" x14ac:dyDescent="0.3">
      <c r="A55" s="1"/>
      <c r="B55" s="14" t="s">
        <v>8</v>
      </c>
      <c r="C55" s="2">
        <f>_xlfn.STDEV.P(C49:C52)</f>
        <v>30.170349683091178</v>
      </c>
      <c r="D55" s="2">
        <f t="shared" ref="D55:G55" si="5">_xlfn.STDEV.P(D49:D52)</f>
        <v>15.31951369985353</v>
      </c>
      <c r="E55" s="2">
        <f t="shared" si="5"/>
        <v>29.511812177355775</v>
      </c>
      <c r="F55" s="2">
        <f t="shared" si="5"/>
        <v>6215643.0680984249</v>
      </c>
      <c r="G55" s="2">
        <f t="shared" si="5"/>
        <v>0</v>
      </c>
      <c r="H55" s="2"/>
      <c r="I55" s="14"/>
      <c r="J55" s="14"/>
      <c r="K55" s="29"/>
    </row>
    <row r="56" spans="1:11" ht="15" thickBo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  <c r="K56" s="28"/>
    </row>
    <row r="57" spans="1:11" ht="15" thickBot="1" x14ac:dyDescent="0.35">
      <c r="A57" s="1"/>
      <c r="B57" s="17" t="s">
        <v>34</v>
      </c>
      <c r="C57" s="18"/>
      <c r="D57" s="18"/>
      <c r="E57" s="18"/>
      <c r="F57" s="18"/>
      <c r="G57" s="18"/>
      <c r="H57" s="19"/>
      <c r="I57" s="2"/>
      <c r="J57" s="2"/>
      <c r="K57" s="28"/>
    </row>
    <row r="58" spans="1:11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8"/>
    </row>
    <row r="59" spans="1:11" x14ac:dyDescent="0.3">
      <c r="A59" s="1"/>
      <c r="B59" s="26" t="s">
        <v>17</v>
      </c>
      <c r="C59" s="23" t="s">
        <v>31</v>
      </c>
      <c r="D59" s="23" t="s">
        <v>26</v>
      </c>
      <c r="E59" s="23" t="s">
        <v>27</v>
      </c>
      <c r="F59" s="23" t="s">
        <v>28</v>
      </c>
      <c r="G59" s="23" t="s">
        <v>29</v>
      </c>
      <c r="H59" s="23" t="s">
        <v>37</v>
      </c>
      <c r="I59" s="23" t="s">
        <v>38</v>
      </c>
      <c r="J59" s="26" t="s">
        <v>39</v>
      </c>
      <c r="K59" s="28"/>
    </row>
    <row r="60" spans="1:11" x14ac:dyDescent="0.3">
      <c r="A60" s="1"/>
      <c r="B60" s="26" t="s">
        <v>1</v>
      </c>
      <c r="C60" s="23">
        <f>_xlfn.NORM.DIST(C49,C$54,C$55,TRUE)</f>
        <v>0.89305542830170648</v>
      </c>
      <c r="D60" s="23">
        <f t="shared" ref="D60:F60" si="6">_xlfn.NORM.DIST(D49,D$54,D$55,TRUE)</f>
        <v>0.79737224179618171</v>
      </c>
      <c r="E60" s="23">
        <f t="shared" si="6"/>
        <v>0.79435832680730467</v>
      </c>
      <c r="F60" s="23">
        <f t="shared" si="6"/>
        <v>0.95832032211330587</v>
      </c>
      <c r="G60" s="23">
        <v>0</v>
      </c>
      <c r="H60" s="23">
        <f>SUM(C60:G60)</f>
        <v>3.4431063190184985</v>
      </c>
      <c r="I60" s="23">
        <f>_xlfn.NORM.DIST(H60,$H$65,$H$66,TRUE)</f>
        <v>0.93806564461173736</v>
      </c>
      <c r="J60" s="26">
        <f>I60*100</f>
        <v>93.806564461173735</v>
      </c>
      <c r="K60" s="28"/>
    </row>
    <row r="61" spans="1:11" x14ac:dyDescent="0.3">
      <c r="A61" s="1"/>
      <c r="B61" s="26" t="s">
        <v>4</v>
      </c>
      <c r="C61" s="23">
        <f t="shared" ref="C61:F61" si="7">_xlfn.NORM.DIST(C50,C$54,C$55,TRUE)</f>
        <v>0.50661119317099423</v>
      </c>
      <c r="D61" s="23">
        <f t="shared" si="7"/>
        <v>0.86288578985877684</v>
      </c>
      <c r="E61" s="23">
        <f t="shared" si="7"/>
        <v>0.59941021222956148</v>
      </c>
      <c r="F61" s="23">
        <f t="shared" si="7"/>
        <v>0.2684874783597655</v>
      </c>
      <c r="G61" s="23">
        <v>0</v>
      </c>
      <c r="H61" s="23">
        <f>SUM(C61:G61)</f>
        <v>2.2373946736190984</v>
      </c>
      <c r="I61" s="23">
        <f>_xlfn.NORM.DIST(H61,$H$65,$H$66,TRUE)</f>
        <v>0.59339191221064524</v>
      </c>
      <c r="J61" s="26">
        <f t="shared" ref="J61:J63" si="8">I61*100</f>
        <v>59.339191221064524</v>
      </c>
      <c r="K61" s="28"/>
    </row>
    <row r="62" spans="1:11" x14ac:dyDescent="0.3">
      <c r="A62" s="1"/>
      <c r="B62" s="26" t="s">
        <v>5</v>
      </c>
      <c r="C62" s="23">
        <f t="shared" ref="C62:F62" si="9">_xlfn.NORM.DIST(C51,C$54,C$55,TRUE)</f>
        <v>0.61092609008923704</v>
      </c>
      <c r="D62" s="23">
        <f t="shared" si="9"/>
        <v>0.27298662505685267</v>
      </c>
      <c r="E62" s="23">
        <f t="shared" si="9"/>
        <v>4.4993534660766672E-2</v>
      </c>
      <c r="F62" s="23">
        <f t="shared" si="9"/>
        <v>0.29011796842748061</v>
      </c>
      <c r="G62" s="23">
        <v>0</v>
      </c>
      <c r="H62" s="23">
        <f>SUM(C62:G62)</f>
        <v>1.2190242182343369</v>
      </c>
      <c r="I62" s="23">
        <f>_xlfn.NORM.DIST(H62,$H$65,$H$66,TRUE)</f>
        <v>0.19384754981087582</v>
      </c>
      <c r="J62" s="26">
        <f t="shared" si="8"/>
        <v>19.384754981087582</v>
      </c>
      <c r="K62" s="28"/>
    </row>
    <row r="63" spans="1:11" x14ac:dyDescent="0.3">
      <c r="A63" s="1"/>
      <c r="B63" s="26" t="s">
        <v>6</v>
      </c>
      <c r="C63" s="23">
        <f t="shared" ref="C63:F63" si="10">_xlfn.NORM.DIST(C52,C$54,C$55,TRUE)</f>
        <v>6.1628183806430349E-2</v>
      </c>
      <c r="D63" s="23">
        <f t="shared" si="10"/>
        <v>9.3110130599359936E-2</v>
      </c>
      <c r="E63" s="23">
        <f t="shared" si="10"/>
        <v>0.73303163230047852</v>
      </c>
      <c r="F63" s="23">
        <f t="shared" si="10"/>
        <v>0.28737002095967107</v>
      </c>
      <c r="G63" s="23">
        <v>0</v>
      </c>
      <c r="H63" s="23">
        <f>SUM(C63:G63)</f>
        <v>1.1751399676659398</v>
      </c>
      <c r="I63" s="23">
        <f>_xlfn.NORM.DIST(H63,$H$65,$H$66,TRUE)</f>
        <v>0.18109227538611522</v>
      </c>
      <c r="J63" s="26">
        <f t="shared" si="8"/>
        <v>18.10922753861152</v>
      </c>
      <c r="K63" s="28"/>
    </row>
    <row r="64" spans="1:11" x14ac:dyDescent="0.3">
      <c r="A64" s="1"/>
      <c r="B64" s="2"/>
      <c r="C64" s="2"/>
      <c r="D64" s="2"/>
      <c r="E64" s="2"/>
      <c r="F64" s="2"/>
      <c r="G64" s="2"/>
      <c r="H64" s="2"/>
      <c r="I64" s="14"/>
      <c r="J64" s="2"/>
      <c r="K64" s="28"/>
    </row>
    <row r="65" spans="1:13" x14ac:dyDescent="0.3">
      <c r="A65" s="1"/>
      <c r="B65" s="2"/>
      <c r="C65" s="2"/>
      <c r="D65" s="2"/>
      <c r="E65" s="2"/>
      <c r="F65" s="2"/>
      <c r="G65" s="14" t="s">
        <v>36</v>
      </c>
      <c r="H65" s="2">
        <f>AVERAGE(H60:H63)</f>
        <v>2.0186662946344684</v>
      </c>
      <c r="J65" s="2"/>
      <c r="K65" s="28"/>
    </row>
    <row r="66" spans="1:13" x14ac:dyDescent="0.3">
      <c r="A66" s="1"/>
      <c r="B66" s="2"/>
      <c r="C66" s="2"/>
      <c r="D66" s="2"/>
      <c r="E66" s="2"/>
      <c r="F66" s="2"/>
      <c r="G66" s="14" t="s">
        <v>8</v>
      </c>
      <c r="H66" s="2">
        <f>_xlfn.STDEV.P(H60:H63)</f>
        <v>0.92572074642936375</v>
      </c>
      <c r="J66" s="2"/>
      <c r="K66" s="28"/>
    </row>
    <row r="67" spans="1:13" ht="15" thickBot="1" x14ac:dyDescent="0.35">
      <c r="A67" s="4"/>
      <c r="B67" s="5"/>
      <c r="C67" s="5"/>
      <c r="D67" s="5"/>
      <c r="E67" s="5"/>
      <c r="F67" s="5"/>
      <c r="G67" s="5"/>
      <c r="H67" s="5"/>
      <c r="I67" s="5"/>
      <c r="J67" s="5"/>
      <c r="K67" s="30"/>
    </row>
    <row r="70" spans="1:13" ht="18.600000000000001" thickBot="1" x14ac:dyDescent="0.4">
      <c r="C70" s="13" t="s">
        <v>40</v>
      </c>
      <c r="D70" s="13"/>
      <c r="E70" s="13"/>
      <c r="F70" s="13"/>
      <c r="G70" s="13"/>
      <c r="H70" s="13"/>
      <c r="I70" s="16"/>
      <c r="J70" s="16"/>
      <c r="K70" s="16"/>
    </row>
    <row r="71" spans="1:13" x14ac:dyDescent="0.3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</row>
    <row r="72" spans="1:13" x14ac:dyDescent="0.3">
      <c r="A72" s="1"/>
      <c r="B72" s="2" t="s">
        <v>17</v>
      </c>
      <c r="C72" s="2" t="s">
        <v>30</v>
      </c>
      <c r="D72" s="2" t="s">
        <v>31</v>
      </c>
      <c r="E72" s="2" t="s">
        <v>26</v>
      </c>
      <c r="F72" s="2" t="s">
        <v>27</v>
      </c>
      <c r="G72" s="2" t="s">
        <v>28</v>
      </c>
      <c r="H72" s="2" t="s">
        <v>29</v>
      </c>
      <c r="I72" s="14" t="s">
        <v>33</v>
      </c>
      <c r="J72" s="14" t="s">
        <v>34</v>
      </c>
      <c r="K72" s="2"/>
      <c r="L72" s="2"/>
      <c r="M72" s="3"/>
    </row>
    <row r="73" spans="1:13" x14ac:dyDescent="0.3">
      <c r="A73" s="1"/>
      <c r="B73" s="1" t="s">
        <v>1</v>
      </c>
      <c r="C73" s="2">
        <v>143908</v>
      </c>
      <c r="D73" s="2">
        <v>84</v>
      </c>
      <c r="E73" s="2">
        <v>78</v>
      </c>
      <c r="F73" s="2">
        <v>78.694144108920099</v>
      </c>
      <c r="G73" s="14">
        <v>15000000</v>
      </c>
      <c r="H73" s="14">
        <v>0</v>
      </c>
      <c r="I73" s="14"/>
      <c r="J73" s="14"/>
      <c r="K73" s="14"/>
      <c r="L73" s="2"/>
      <c r="M73" s="3"/>
    </row>
    <row r="74" spans="1:13" x14ac:dyDescent="0.3">
      <c r="A74" s="1"/>
      <c r="B74" s="1" t="s">
        <v>4</v>
      </c>
      <c r="C74" s="2">
        <v>1194</v>
      </c>
      <c r="D74" s="2">
        <v>47</v>
      </c>
      <c r="E74" s="2">
        <v>82</v>
      </c>
      <c r="F74" s="2">
        <v>61.877826340839995</v>
      </c>
      <c r="G74" s="14">
        <v>400000</v>
      </c>
      <c r="H74" s="14">
        <v>0</v>
      </c>
      <c r="I74" s="14"/>
      <c r="J74" s="14"/>
      <c r="K74" s="14"/>
      <c r="L74" s="2"/>
      <c r="M74" s="3"/>
    </row>
    <row r="75" spans="1:13" x14ac:dyDescent="0.3">
      <c r="A75" s="1"/>
      <c r="B75" s="1" t="s">
        <v>5</v>
      </c>
      <c r="C75" s="2">
        <v>57</v>
      </c>
      <c r="D75" s="2">
        <v>55</v>
      </c>
      <c r="E75" s="2">
        <v>56</v>
      </c>
      <c r="F75" s="2">
        <v>4.4098661605076108</v>
      </c>
      <c r="G75" s="14">
        <v>800000</v>
      </c>
      <c r="H75" s="14">
        <v>0</v>
      </c>
      <c r="I75" s="14"/>
      <c r="J75" s="14"/>
      <c r="K75" s="14"/>
      <c r="L75" s="2"/>
      <c r="M75" s="3"/>
    </row>
    <row r="76" spans="1:13" x14ac:dyDescent="0.3">
      <c r="A76" s="1"/>
      <c r="B76" s="1" t="s">
        <v>6</v>
      </c>
      <c r="C76" s="2">
        <v>0</v>
      </c>
      <c r="D76" s="2">
        <v>0</v>
      </c>
      <c r="E76" s="14">
        <v>45</v>
      </c>
      <c r="F76" s="2">
        <v>72.802715581807547</v>
      </c>
      <c r="G76" s="14">
        <v>750000</v>
      </c>
      <c r="H76" s="14">
        <v>0</v>
      </c>
      <c r="I76" s="14"/>
      <c r="J76" s="14"/>
      <c r="K76" s="14"/>
      <c r="L76" s="2"/>
      <c r="M76" s="3"/>
    </row>
    <row r="77" spans="1:13" x14ac:dyDescent="0.3">
      <c r="A77" s="1"/>
      <c r="B77" s="2"/>
      <c r="C77" s="2"/>
      <c r="D77" s="2"/>
      <c r="E77" s="14"/>
      <c r="F77" s="2"/>
      <c r="G77" s="14"/>
      <c r="H77" s="14"/>
      <c r="I77" s="14"/>
      <c r="J77" s="14"/>
      <c r="K77" s="14"/>
      <c r="L77" s="2"/>
      <c r="M77" s="3"/>
    </row>
    <row r="78" spans="1:13" x14ac:dyDescent="0.3">
      <c r="A78" s="1"/>
      <c r="B78" s="14" t="s">
        <v>36</v>
      </c>
      <c r="C78" s="2">
        <f>AVERAGE(C73:C76)</f>
        <v>36289.75</v>
      </c>
      <c r="D78" s="2">
        <f t="shared" ref="D78:G78" si="11">AVERAGE(D73:D76)</f>
        <v>46.5</v>
      </c>
      <c r="E78" s="2">
        <f t="shared" si="11"/>
        <v>65.25</v>
      </c>
      <c r="F78" s="2">
        <f t="shared" si="11"/>
        <v>54.446138048018817</v>
      </c>
      <c r="G78" s="2">
        <f t="shared" si="11"/>
        <v>4237500</v>
      </c>
      <c r="H78" s="2">
        <f t="shared" ref="H78" si="12">AVERAGE(H73:H76)</f>
        <v>0</v>
      </c>
      <c r="I78" s="14"/>
      <c r="J78" s="14"/>
      <c r="K78" s="14"/>
      <c r="L78" s="2"/>
      <c r="M78" s="3"/>
    </row>
    <row r="79" spans="1:13" x14ac:dyDescent="0.3">
      <c r="A79" s="1"/>
      <c r="B79" s="14" t="s">
        <v>8</v>
      </c>
      <c r="C79" s="2">
        <f>_xlfn.STDEV.P(C73:C76)</f>
        <v>62135.250721208969</v>
      </c>
      <c r="D79" s="2">
        <f t="shared" ref="D79:G79" si="13">_xlfn.STDEV.P(D73:D76)</f>
        <v>30.170349683091178</v>
      </c>
      <c r="E79" s="2">
        <f t="shared" si="13"/>
        <v>15.31951369985353</v>
      </c>
      <c r="F79" s="2">
        <f t="shared" si="13"/>
        <v>29.511812177355775</v>
      </c>
      <c r="G79" s="2">
        <f t="shared" si="13"/>
        <v>6215643.0680984249</v>
      </c>
      <c r="H79" s="2">
        <f t="shared" ref="H79" si="14">_xlfn.STDEV.P(H73:H76)</f>
        <v>0</v>
      </c>
      <c r="I79" s="14"/>
      <c r="J79" s="14"/>
      <c r="K79" s="14"/>
      <c r="L79" s="2"/>
      <c r="M79" s="3"/>
    </row>
    <row r="80" spans="1:13" x14ac:dyDescent="0.3">
      <c r="A80" s="1"/>
      <c r="B80" s="2"/>
      <c r="C80" s="2"/>
      <c r="D80" s="2"/>
      <c r="E80" s="14"/>
      <c r="F80" s="2"/>
      <c r="G80" s="14"/>
      <c r="H80" s="14"/>
      <c r="I80" s="14"/>
      <c r="J80" s="14"/>
      <c r="K80" s="14"/>
      <c r="L80" s="2"/>
      <c r="M80" s="3"/>
    </row>
    <row r="81" spans="1:13" x14ac:dyDescent="0.3">
      <c r="A81" s="1"/>
      <c r="B81" s="2"/>
      <c r="C81" s="2"/>
      <c r="D81" s="2"/>
      <c r="E81" s="14"/>
      <c r="F81" s="2"/>
      <c r="G81" s="14"/>
      <c r="H81" s="14"/>
      <c r="I81" s="14"/>
      <c r="J81" s="14"/>
      <c r="K81" s="14"/>
      <c r="L81" s="2"/>
      <c r="M81" s="3"/>
    </row>
    <row r="82" spans="1:13" x14ac:dyDescent="0.3">
      <c r="A82" s="1"/>
      <c r="B82" s="2"/>
      <c r="C82" s="2"/>
      <c r="D82" s="2"/>
      <c r="E82" s="14"/>
      <c r="F82" s="2"/>
      <c r="G82" s="14"/>
      <c r="H82" s="14"/>
      <c r="I82" s="14"/>
      <c r="J82" s="14"/>
      <c r="K82" s="14"/>
      <c r="L82" s="2"/>
      <c r="M82" s="3"/>
    </row>
    <row r="83" spans="1:13" x14ac:dyDescent="0.3">
      <c r="A83" s="1"/>
      <c r="B83" s="2"/>
      <c r="C83" s="2"/>
      <c r="D83" s="2"/>
      <c r="E83" s="14"/>
      <c r="F83" s="2"/>
      <c r="G83" s="14"/>
      <c r="H83" s="14"/>
      <c r="I83" s="14"/>
      <c r="J83" s="14"/>
      <c r="K83" s="14"/>
      <c r="L83" s="2"/>
      <c r="M83" s="3"/>
    </row>
    <row r="84" spans="1:13" x14ac:dyDescent="0.3">
      <c r="A84" s="1"/>
      <c r="B84" s="26" t="s">
        <v>17</v>
      </c>
      <c r="C84" s="23" t="s">
        <v>30</v>
      </c>
      <c r="D84" s="23" t="s">
        <v>31</v>
      </c>
      <c r="E84" s="23" t="s">
        <v>26</v>
      </c>
      <c r="F84" s="23" t="s">
        <v>27</v>
      </c>
      <c r="G84" s="23" t="s">
        <v>28</v>
      </c>
      <c r="H84" s="23" t="s">
        <v>29</v>
      </c>
      <c r="I84" s="23" t="s">
        <v>33</v>
      </c>
      <c r="J84" s="23" t="s">
        <v>34</v>
      </c>
      <c r="K84" s="26" t="s">
        <v>41</v>
      </c>
      <c r="L84" s="2"/>
      <c r="M84" s="3"/>
    </row>
    <row r="85" spans="1:13" x14ac:dyDescent="0.3">
      <c r="A85" s="1"/>
      <c r="B85" s="26" t="s">
        <v>1</v>
      </c>
      <c r="C85" s="23">
        <f>_xlfn.NORM.DIST(C73,C$78,C$79,TRUE)</f>
        <v>0.95836321269195812</v>
      </c>
      <c r="D85" s="23">
        <f t="shared" ref="D85:G85" si="15">_xlfn.NORM.DIST(D73,D$78,D$79,TRUE)</f>
        <v>0.89305542830170648</v>
      </c>
      <c r="E85" s="23">
        <f t="shared" si="15"/>
        <v>0.79737224179618171</v>
      </c>
      <c r="F85" s="23">
        <f t="shared" si="15"/>
        <v>0.79435832680730467</v>
      </c>
      <c r="G85" s="23">
        <f t="shared" si="15"/>
        <v>0.95832032211330587</v>
      </c>
      <c r="H85" s="23">
        <v>0</v>
      </c>
      <c r="I85" s="23">
        <f>SUM(C85:H85)</f>
        <v>4.4014695317104575</v>
      </c>
      <c r="J85" s="23">
        <f>_xlfn.NORM.DIST(I85,$I$90,$I$91,TRUE)</f>
        <v>0.94709080099118226</v>
      </c>
      <c r="K85" s="26">
        <f>J85*100</f>
        <v>94.709080099118225</v>
      </c>
      <c r="L85" s="2"/>
      <c r="M85" s="3"/>
    </row>
    <row r="86" spans="1:13" x14ac:dyDescent="0.3">
      <c r="A86" s="1"/>
      <c r="B86" s="26" t="s">
        <v>4</v>
      </c>
      <c r="C86" s="23">
        <f t="shared" ref="C86:G86" si="16">_xlfn.NORM.DIST(C74,C$78,C$79,TRUE)</f>
        <v>0.28609526726576795</v>
      </c>
      <c r="D86" s="23">
        <f t="shared" si="16"/>
        <v>0.50661119317099423</v>
      </c>
      <c r="E86" s="23">
        <f t="shared" si="16"/>
        <v>0.86288578985877684</v>
      </c>
      <c r="F86" s="23">
        <f t="shared" si="16"/>
        <v>0.59941021222956148</v>
      </c>
      <c r="G86" s="23">
        <f t="shared" si="16"/>
        <v>0.2684874783597655</v>
      </c>
      <c r="H86" s="23">
        <v>0</v>
      </c>
      <c r="I86" s="23">
        <f t="shared" ref="I86:I88" si="17">SUM(C86:H86)</f>
        <v>2.5234899408848657</v>
      </c>
      <c r="J86" s="23">
        <f t="shared" ref="J86:J88" si="18">_xlfn.NORM.DIST(I86,$I$90,$I$91,TRUE)</f>
        <v>0.51797384895926102</v>
      </c>
      <c r="K86" s="26">
        <f t="shared" ref="K86:K88" si="19">J86*100</f>
        <v>51.797384895926101</v>
      </c>
      <c r="L86" s="2"/>
      <c r="M86" s="3"/>
    </row>
    <row r="87" spans="1:13" x14ac:dyDescent="0.3">
      <c r="A87" s="1"/>
      <c r="B87" s="26" t="s">
        <v>5</v>
      </c>
      <c r="C87" s="23">
        <f t="shared" ref="C87:G87" si="20">_xlfn.NORM.DIST(C75,C$78,C$79,TRUE)</f>
        <v>0.27990386302695414</v>
      </c>
      <c r="D87" s="23">
        <f t="shared" si="20"/>
        <v>0.61092609008923704</v>
      </c>
      <c r="E87" s="23">
        <f t="shared" si="20"/>
        <v>0.27298662505685267</v>
      </c>
      <c r="F87" s="23">
        <f t="shared" si="20"/>
        <v>4.4993534660766672E-2</v>
      </c>
      <c r="G87" s="23">
        <f t="shared" si="20"/>
        <v>0.29011796842748061</v>
      </c>
      <c r="H87" s="23">
        <v>0</v>
      </c>
      <c r="I87" s="23">
        <f t="shared" si="17"/>
        <v>1.4989280812612911</v>
      </c>
      <c r="J87" s="23">
        <f t="shared" si="18"/>
        <v>0.20820234859449427</v>
      </c>
      <c r="K87" s="26">
        <f t="shared" si="19"/>
        <v>20.820234859449428</v>
      </c>
      <c r="L87" s="2"/>
      <c r="M87" s="3"/>
    </row>
    <row r="88" spans="1:13" x14ac:dyDescent="0.3">
      <c r="A88" s="1"/>
      <c r="B88" s="26" t="s">
        <v>6</v>
      </c>
      <c r="C88" s="23">
        <f t="shared" ref="C88:G88" si="21">_xlfn.NORM.DIST(C76,C$78,C$79,TRUE)</f>
        <v>0.27959519439124086</v>
      </c>
      <c r="D88" s="23">
        <f t="shared" si="21"/>
        <v>6.1628183806430349E-2</v>
      </c>
      <c r="E88" s="23">
        <f t="shared" si="21"/>
        <v>9.3110130599359936E-2</v>
      </c>
      <c r="F88" s="23">
        <f t="shared" si="21"/>
        <v>0.73303163230047852</v>
      </c>
      <c r="G88" s="23">
        <f t="shared" si="21"/>
        <v>0.28737002095967107</v>
      </c>
      <c r="H88" s="23">
        <v>0</v>
      </c>
      <c r="I88" s="23">
        <f t="shared" si="17"/>
        <v>1.4547351620571807</v>
      </c>
      <c r="J88" s="23">
        <f t="shared" si="18"/>
        <v>0.19775374110110222</v>
      </c>
      <c r="K88" s="26">
        <f t="shared" si="19"/>
        <v>19.775374110110221</v>
      </c>
      <c r="L88" s="2"/>
      <c r="M88" s="3"/>
    </row>
    <row r="89" spans="1:13" x14ac:dyDescent="0.3">
      <c r="A89" s="1"/>
      <c r="B89" s="2"/>
      <c r="C89" s="2"/>
      <c r="D89" s="2"/>
      <c r="E89" s="14"/>
      <c r="F89" s="2"/>
      <c r="G89" s="14"/>
      <c r="H89" s="14"/>
      <c r="I89" s="14"/>
      <c r="J89" s="14"/>
      <c r="K89" s="14"/>
      <c r="L89" s="2"/>
      <c r="M89" s="3"/>
    </row>
    <row r="90" spans="1:13" x14ac:dyDescent="0.3">
      <c r="A90" s="1"/>
      <c r="B90" s="14"/>
      <c r="C90" s="2"/>
      <c r="D90" s="2"/>
      <c r="E90" s="14"/>
      <c r="F90" s="2"/>
      <c r="G90" s="14"/>
      <c r="H90" s="14" t="s">
        <v>36</v>
      </c>
      <c r="I90" s="14">
        <f>AVERAGE(I85:I88)</f>
        <v>2.469655678978449</v>
      </c>
      <c r="J90" s="14"/>
      <c r="K90" s="14"/>
      <c r="L90" s="2"/>
      <c r="M90" s="3"/>
    </row>
    <row r="91" spans="1:13" ht="15" thickBot="1" x14ac:dyDescent="0.35">
      <c r="A91" s="4"/>
      <c r="B91" s="14"/>
      <c r="C91" s="5"/>
      <c r="D91" s="5"/>
      <c r="E91" s="5"/>
      <c r="F91" s="5"/>
      <c r="G91" s="5"/>
      <c r="H91" s="5" t="s">
        <v>8</v>
      </c>
      <c r="I91" s="5">
        <f>_xlfn.STDEV.P(I85:I88)</f>
        <v>1.1944850997396059</v>
      </c>
      <c r="J91" s="5"/>
      <c r="K91" s="5"/>
      <c r="L91" s="5"/>
      <c r="M91" s="6"/>
    </row>
  </sheetData>
  <mergeCells count="8">
    <mergeCell ref="C70:H70"/>
    <mergeCell ref="B46:H46"/>
    <mergeCell ref="B57:H57"/>
    <mergeCell ref="B42:I42"/>
    <mergeCell ref="A1:H1"/>
    <mergeCell ref="M1:T1"/>
    <mergeCell ref="A17:H17"/>
    <mergeCell ref="M17:T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sheet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</dc:creator>
  <cp:lastModifiedBy>swapnil</cp:lastModifiedBy>
  <dcterms:created xsi:type="dcterms:W3CDTF">2015-04-25T21:17:18Z</dcterms:created>
  <dcterms:modified xsi:type="dcterms:W3CDTF">2015-04-26T06:23:39Z</dcterms:modified>
</cp:coreProperties>
</file>