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uthmedumy-my.sharepoint.com/personal/aw200160_student_uthm_edu_my/Documents/Desktop/NIH/Dashboard Project/data/"/>
    </mc:Choice>
  </mc:AlternateContent>
  <xr:revisionPtr revIDLastSave="19" documentId="13_ncr:1_{37F4A6B2-575A-48F1-8862-280E1FFAAB3C}" xr6:coauthVersionLast="47" xr6:coauthVersionMax="47" xr10:uidLastSave="{E2FE140F-CE4E-44DF-B65F-B4B20230BEC3}"/>
  <bookViews>
    <workbookView xWindow="-108" yWindow="-108" windowWidth="23256" windowHeight="12456" activeTab="1" xr2:uid="{2F449CB7-9881-48A8-89C0-D79DC112B589}"/>
  </bookViews>
  <sheets>
    <sheet name="simple panel" sheetId="2" r:id="rId1"/>
    <sheet name="Agihan &amp; Belanja" sheetId="1" r:id="rId2"/>
    <sheet name="Daftar LK" sheetId="4" r:id="rId3"/>
    <sheet name="CRM" sheetId="3" r:id="rId4"/>
    <sheet name="Belanja mengikut kluster" sheetId="6" r:id="rId5"/>
    <sheet name="raw data" sheetId="7" r:id="rId6"/>
    <sheet name="GOV" sheetId="8" r:id="rId7"/>
  </sheets>
  <definedNames>
    <definedName name="_xlnm._FilterDatabase" localSheetId="1" hidden="1">'Agihan &amp; Belanja'!$A$3:$AX$187</definedName>
    <definedName name="_xlnm._FilterDatabase" localSheetId="3" hidden="1">CRM!$A$28:$S$85</definedName>
    <definedName name="_xlnm._FilterDatabase" localSheetId="2" hidden="1">'Daftar LK'!$A$1:$A$180</definedName>
    <definedName name="_xlnm._FilterDatabase" localSheetId="5" hidden="1">'raw data'!$B$2:$V$125</definedName>
    <definedName name="_xlnm._FilterDatabase" localSheetId="0" hidden="1">'simple panel'!$A$1:$T$144</definedName>
    <definedName name="_xlcn.WorksheetConnection_rawdataB7V103" hidden="1">'raw data'!$B$2:$V$123</definedName>
  </definedNames>
  <calcPr calcId="191029"/>
  <pivotCaches>
    <pivotCache cacheId="0" r:id="rId8"/>
    <pivotCache cacheId="1" r:id="rId9"/>
    <pivotCache cacheId="2"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aw data!$B$7:$V$10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4" i="1" l="1"/>
  <c r="I120" i="2"/>
  <c r="I121" i="2"/>
  <c r="I122" i="2"/>
  <c r="I123" i="2"/>
  <c r="I140" i="2"/>
  <c r="H140" i="2"/>
  <c r="H139" i="2"/>
  <c r="H122" i="2"/>
  <c r="H121" i="2"/>
  <c r="H120" i="2"/>
  <c r="H119" i="2"/>
  <c r="H108" i="2"/>
  <c r="H109" i="2"/>
  <c r="H110" i="2"/>
  <c r="H2" i="2"/>
  <c r="G42" i="2"/>
  <c r="A23" i="4"/>
  <c r="AU21" i="1"/>
  <c r="C79" i="2"/>
  <c r="A123" i="4"/>
  <c r="AU182" i="1"/>
  <c r="AW182" i="1" s="1"/>
  <c r="AU183" i="1"/>
  <c r="AV183" i="1" s="1"/>
  <c r="AU184" i="1"/>
  <c r="AV184" i="1" s="1"/>
  <c r="AU185" i="1"/>
  <c r="AW185" i="1" s="1"/>
  <c r="AU186" i="1"/>
  <c r="AW186" i="1" s="1"/>
  <c r="AU187" i="1"/>
  <c r="AW187" i="1" s="1"/>
  <c r="AU188" i="1"/>
  <c r="AV188" i="1" s="1"/>
  <c r="AU189" i="1"/>
  <c r="AV189" i="1" s="1"/>
  <c r="AU190" i="1"/>
  <c r="AV190" i="1" s="1"/>
  <c r="AU191" i="1"/>
  <c r="AW191" i="1" s="1"/>
  <c r="AU192" i="1"/>
  <c r="AW192" i="1" s="1"/>
  <c r="AU167" i="1"/>
  <c r="AV167" i="1" s="1"/>
  <c r="AU168" i="1"/>
  <c r="AV168" i="1" s="1"/>
  <c r="AU169" i="1"/>
  <c r="AW169" i="1" s="1"/>
  <c r="AU170" i="1"/>
  <c r="AW170" i="1" s="1"/>
  <c r="AU171" i="1"/>
  <c r="AW171" i="1" s="1"/>
  <c r="AU172" i="1"/>
  <c r="AW172" i="1" s="1"/>
  <c r="AU173" i="1"/>
  <c r="AW173" i="1" s="1"/>
  <c r="AU174" i="1"/>
  <c r="AW174" i="1" s="1"/>
  <c r="AU175" i="1"/>
  <c r="AV175" i="1" s="1"/>
  <c r="AU176" i="1"/>
  <c r="AV176" i="1" s="1"/>
  <c r="AU177" i="1"/>
  <c r="AW177" i="1" s="1"/>
  <c r="AU178" i="1"/>
  <c r="AW178" i="1" s="1"/>
  <c r="AU179" i="1"/>
  <c r="AW179" i="1" s="1"/>
  <c r="AU180" i="1"/>
  <c r="AW180" i="1" s="1"/>
  <c r="AU181" i="1"/>
  <c r="AW181" i="1" s="1"/>
  <c r="AU151" i="1"/>
  <c r="AV151" i="1" s="1"/>
  <c r="AU152" i="1"/>
  <c r="AV152" i="1" s="1"/>
  <c r="AU153" i="1"/>
  <c r="AW153" i="1" s="1"/>
  <c r="AU154" i="1"/>
  <c r="AW154" i="1" s="1"/>
  <c r="AU155" i="1"/>
  <c r="AW155" i="1" s="1"/>
  <c r="AU156" i="1"/>
  <c r="AW156" i="1" s="1"/>
  <c r="AU157" i="1"/>
  <c r="AW157" i="1" s="1"/>
  <c r="AU158" i="1"/>
  <c r="AW158" i="1" s="1"/>
  <c r="AU159" i="1"/>
  <c r="AV159" i="1" s="1"/>
  <c r="AU160" i="1"/>
  <c r="AV160" i="1" s="1"/>
  <c r="AU161" i="1"/>
  <c r="AW161" i="1" s="1"/>
  <c r="AU162" i="1"/>
  <c r="AW162" i="1" s="1"/>
  <c r="AU163" i="1"/>
  <c r="AW163" i="1" s="1"/>
  <c r="AU164" i="1"/>
  <c r="AW164" i="1" s="1"/>
  <c r="AU165" i="1"/>
  <c r="AW165" i="1" s="1"/>
  <c r="AU166" i="1"/>
  <c r="AW166" i="1" s="1"/>
  <c r="O192" i="1"/>
  <c r="O120" i="2"/>
  <c r="O191" i="1"/>
  <c r="O188" i="1"/>
  <c r="O189" i="1"/>
  <c r="O190" i="1"/>
  <c r="AV191" i="1" l="1"/>
  <c r="AW190" i="1"/>
  <c r="AV192" i="1"/>
  <c r="AW189" i="1"/>
  <c r="AW188" i="1"/>
  <c r="AV182" i="1"/>
  <c r="AW184" i="1"/>
  <c r="AW176" i="1"/>
  <c r="AW168" i="1"/>
  <c r="AW160" i="1"/>
  <c r="AV174" i="1"/>
  <c r="AW152" i="1"/>
  <c r="AV158" i="1"/>
  <c r="AV166" i="1"/>
  <c r="AV181" i="1"/>
  <c r="AV173" i="1"/>
  <c r="AV165" i="1"/>
  <c r="AV157" i="1"/>
  <c r="AW183" i="1"/>
  <c r="AW175" i="1"/>
  <c r="AW167" i="1"/>
  <c r="AW159" i="1"/>
  <c r="AW151" i="1"/>
  <c r="AV180" i="1"/>
  <c r="AV172" i="1"/>
  <c r="AV164" i="1"/>
  <c r="AV156" i="1"/>
  <c r="AV187" i="1"/>
  <c r="AV179" i="1"/>
  <c r="AV171" i="1"/>
  <c r="AV163" i="1"/>
  <c r="AV155" i="1"/>
  <c r="AV186" i="1"/>
  <c r="AV178" i="1"/>
  <c r="AV170" i="1"/>
  <c r="AV162" i="1"/>
  <c r="AV154" i="1"/>
  <c r="AV185" i="1"/>
  <c r="AV177" i="1"/>
  <c r="AV169" i="1"/>
  <c r="AV161" i="1"/>
  <c r="AV153" i="1"/>
  <c r="AU64" i="1"/>
  <c r="AU121" i="1"/>
  <c r="AU122" i="1"/>
  <c r="AU125" i="1"/>
  <c r="AU126" i="1"/>
  <c r="AU127" i="1"/>
  <c r="AU128" i="1"/>
  <c r="AU129" i="1"/>
  <c r="AU130" i="1"/>
  <c r="AU131" i="1"/>
  <c r="AU132" i="1"/>
  <c r="AU104" i="1"/>
  <c r="AW104" i="1" s="1"/>
  <c r="AU141" i="1"/>
  <c r="O174" i="1"/>
  <c r="O175" i="1"/>
  <c r="O176" i="1"/>
  <c r="O177" i="1"/>
  <c r="O178" i="1"/>
  <c r="O179" i="1"/>
  <c r="O180" i="1"/>
  <c r="O181" i="1"/>
  <c r="O182" i="1"/>
  <c r="O183" i="1"/>
  <c r="O184" i="1"/>
  <c r="O185" i="1"/>
  <c r="O186" i="1"/>
  <c r="O187" i="1"/>
  <c r="AV104" i="1" l="1"/>
  <c r="A135" i="4"/>
  <c r="AU138" i="1"/>
  <c r="AV121" i="1"/>
  <c r="AV122" i="1"/>
  <c r="AV123" i="1"/>
  <c r="AV124" i="1"/>
  <c r="AV125" i="1"/>
  <c r="AV126" i="1"/>
  <c r="AV127" i="1"/>
  <c r="AV128" i="1"/>
  <c r="AV129" i="1"/>
  <c r="AV130" i="1"/>
  <c r="AV131" i="1"/>
  <c r="AV132" i="1"/>
  <c r="AU97" i="1"/>
  <c r="AV97" i="1" s="1"/>
  <c r="AU98" i="1"/>
  <c r="AV98" i="1" s="1"/>
  <c r="AU99" i="1"/>
  <c r="AV99" i="1" s="1"/>
  <c r="AU100" i="1"/>
  <c r="AV100" i="1" s="1"/>
  <c r="AU101" i="1"/>
  <c r="AV101" i="1" s="1"/>
  <c r="AU102" i="1"/>
  <c r="AV102" i="1" s="1"/>
  <c r="AU103" i="1"/>
  <c r="M102" i="2" s="1"/>
  <c r="AU105" i="1"/>
  <c r="AV105" i="1" s="1"/>
  <c r="AU106" i="1"/>
  <c r="AV106" i="1" s="1"/>
  <c r="AU107" i="1"/>
  <c r="AV107" i="1" s="1"/>
  <c r="AU108" i="1"/>
  <c r="AV108" i="1" s="1"/>
  <c r="AU109" i="1"/>
  <c r="AW109" i="1" s="1"/>
  <c r="AU110" i="1"/>
  <c r="AV110" i="1" s="1"/>
  <c r="AU111" i="1"/>
  <c r="AV111" i="1" s="1"/>
  <c r="AU112" i="1"/>
  <c r="AV112" i="1" s="1"/>
  <c r="AU113" i="1"/>
  <c r="AV113" i="1" s="1"/>
  <c r="AU114" i="1"/>
  <c r="AV114" i="1" s="1"/>
  <c r="AU115" i="1"/>
  <c r="AV115" i="1" s="1"/>
  <c r="AU116" i="1"/>
  <c r="AV116" i="1" s="1"/>
  <c r="AU117" i="1"/>
  <c r="AV117" i="1" s="1"/>
  <c r="AU118" i="1"/>
  <c r="AW118" i="1" s="1"/>
  <c r="AU119" i="1"/>
  <c r="AV119" i="1" s="1"/>
  <c r="AU120" i="1"/>
  <c r="AV120" i="1" s="1"/>
  <c r="AU70" i="1"/>
  <c r="AU71" i="1"/>
  <c r="AU72" i="1"/>
  <c r="AU73" i="1"/>
  <c r="AU74" i="1"/>
  <c r="AU75" i="1"/>
  <c r="AU76" i="1"/>
  <c r="AU77" i="1"/>
  <c r="M75" i="2" s="1"/>
  <c r="AU78" i="1"/>
  <c r="AU79" i="1"/>
  <c r="AU80" i="1"/>
  <c r="AU81" i="1"/>
  <c r="AU82" i="1"/>
  <c r="AU83" i="1"/>
  <c r="AU84" i="1"/>
  <c r="AU85" i="1"/>
  <c r="AU86" i="1"/>
  <c r="AU87" i="1"/>
  <c r="AU88" i="1"/>
  <c r="N120" i="2"/>
  <c r="P19" i="6"/>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146"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3" i="7"/>
  <c r="AU139" i="1"/>
  <c r="AV139" i="1" s="1"/>
  <c r="AU140" i="1"/>
  <c r="AV140" i="1" s="1"/>
  <c r="M97" i="2"/>
  <c r="AV141" i="1"/>
  <c r="O140" i="1"/>
  <c r="F140" i="2"/>
  <c r="B140" i="2"/>
  <c r="B142" i="2"/>
  <c r="AU5" i="1"/>
  <c r="B121" i="4"/>
  <c r="A121" i="4"/>
  <c r="A105" i="4"/>
  <c r="A104" i="4"/>
  <c r="A103" i="4"/>
  <c r="A102" i="4"/>
  <c r="G144" i="2"/>
  <c r="F144" i="2"/>
  <c r="G139" i="2"/>
  <c r="G141" i="2"/>
  <c r="F139" i="2"/>
  <c r="F141" i="2"/>
  <c r="M107" i="2"/>
  <c r="K107" i="2"/>
  <c r="I107" i="2"/>
  <c r="H107" i="2"/>
  <c r="G107" i="2"/>
  <c r="F107" i="2"/>
  <c r="E107" i="2"/>
  <c r="D107" i="2"/>
  <c r="C107" i="2"/>
  <c r="B107" i="2"/>
  <c r="O120" i="1"/>
  <c r="A99" i="4"/>
  <c r="A101" i="4"/>
  <c r="A100" i="4"/>
  <c r="A106" i="4"/>
  <c r="AW130" i="1"/>
  <c r="AW125" i="1"/>
  <c r="AW123" i="1"/>
  <c r="AU144" i="1"/>
  <c r="AW144" i="1" s="1"/>
  <c r="S125" i="2"/>
  <c r="O108" i="1"/>
  <c r="AW108" i="1"/>
  <c r="AW98" i="1"/>
  <c r="AW100" i="1"/>
  <c r="AW107" i="1"/>
  <c r="AW121" i="1"/>
  <c r="AW122" i="1"/>
  <c r="AW126" i="1"/>
  <c r="AW141" i="1"/>
  <c r="A130" i="4"/>
  <c r="O135" i="1"/>
  <c r="AU135" i="1"/>
  <c r="M135" i="2" s="1"/>
  <c r="AU134" i="1"/>
  <c r="M134" i="2" s="1"/>
  <c r="K135" i="2"/>
  <c r="I135" i="2"/>
  <c r="H135" i="2"/>
  <c r="G134" i="2"/>
  <c r="G135" i="2"/>
  <c r="F134" i="2"/>
  <c r="F135" i="2"/>
  <c r="E135" i="2"/>
  <c r="D134" i="2"/>
  <c r="D135" i="2"/>
  <c r="C135" i="2"/>
  <c r="B135" i="2"/>
  <c r="K131" i="2"/>
  <c r="I131" i="2"/>
  <c r="H131" i="2"/>
  <c r="G129" i="2"/>
  <c r="G130" i="2"/>
  <c r="G131" i="2"/>
  <c r="F129" i="2"/>
  <c r="F130" i="2"/>
  <c r="F131" i="2"/>
  <c r="E131" i="2"/>
  <c r="D131" i="2"/>
  <c r="C131" i="2"/>
  <c r="B131" i="2"/>
  <c r="K126" i="2"/>
  <c r="I126" i="2"/>
  <c r="H126" i="2"/>
  <c r="G126" i="2"/>
  <c r="F126" i="2"/>
  <c r="E126" i="2"/>
  <c r="D126" i="2"/>
  <c r="C126" i="2"/>
  <c r="B126" i="2"/>
  <c r="K117" i="2"/>
  <c r="K118" i="2"/>
  <c r="K119" i="2"/>
  <c r="K121" i="2"/>
  <c r="K122" i="2"/>
  <c r="G117" i="2"/>
  <c r="G118" i="2"/>
  <c r="G119" i="2"/>
  <c r="G120" i="2"/>
  <c r="G121" i="2"/>
  <c r="G122" i="2"/>
  <c r="G123" i="2"/>
  <c r="G124" i="2"/>
  <c r="G125" i="2"/>
  <c r="F117" i="2"/>
  <c r="F118" i="2"/>
  <c r="F119" i="2"/>
  <c r="F120" i="2"/>
  <c r="F121" i="2"/>
  <c r="F122" i="2"/>
  <c r="F123" i="2"/>
  <c r="F124" i="2"/>
  <c r="F125" i="2"/>
  <c r="E121" i="2"/>
  <c r="E122" i="2"/>
  <c r="D121" i="2"/>
  <c r="D122" i="2"/>
  <c r="C121" i="2"/>
  <c r="C122" i="2"/>
  <c r="B121" i="2"/>
  <c r="B122" i="2"/>
  <c r="K102" i="2"/>
  <c r="K103" i="2"/>
  <c r="K104" i="2"/>
  <c r="K105" i="2"/>
  <c r="K106" i="2"/>
  <c r="K108" i="2"/>
  <c r="K109" i="2"/>
  <c r="I102" i="2"/>
  <c r="I103" i="2"/>
  <c r="I104" i="2"/>
  <c r="I105" i="2"/>
  <c r="I106" i="2"/>
  <c r="I108" i="2"/>
  <c r="H102" i="2"/>
  <c r="H103" i="2"/>
  <c r="H104" i="2"/>
  <c r="H105" i="2"/>
  <c r="H106" i="2"/>
  <c r="G96" i="2"/>
  <c r="G97" i="2"/>
  <c r="G98" i="2"/>
  <c r="G99" i="2"/>
  <c r="G100" i="2"/>
  <c r="G101" i="2"/>
  <c r="G102" i="2"/>
  <c r="G103" i="2"/>
  <c r="G104" i="2"/>
  <c r="G105" i="2"/>
  <c r="G106" i="2"/>
  <c r="G108" i="2"/>
  <c r="F96" i="2"/>
  <c r="F97" i="2"/>
  <c r="F98" i="2"/>
  <c r="F99" i="2"/>
  <c r="F100" i="2"/>
  <c r="F101" i="2"/>
  <c r="F102" i="2"/>
  <c r="F103" i="2"/>
  <c r="F104" i="2"/>
  <c r="F105" i="2"/>
  <c r="F106" i="2"/>
  <c r="F108" i="2"/>
  <c r="E102" i="2"/>
  <c r="E103" i="2"/>
  <c r="E104" i="2"/>
  <c r="E105" i="2"/>
  <c r="E106" i="2"/>
  <c r="E108" i="2"/>
  <c r="D108" i="2"/>
  <c r="D102" i="2"/>
  <c r="D103" i="2"/>
  <c r="D104" i="2"/>
  <c r="D105" i="2"/>
  <c r="D106" i="2"/>
  <c r="C102" i="2"/>
  <c r="C103" i="2"/>
  <c r="C104" i="2"/>
  <c r="C105" i="2"/>
  <c r="C106" i="2"/>
  <c r="C108" i="2"/>
  <c r="B102" i="2"/>
  <c r="B103" i="2"/>
  <c r="B104" i="2"/>
  <c r="B105" i="2"/>
  <c r="B106" i="2"/>
  <c r="B108" i="2"/>
  <c r="O126" i="1"/>
  <c r="O105" i="1"/>
  <c r="O106" i="1"/>
  <c r="O107" i="1"/>
  <c r="O109" i="1"/>
  <c r="A138" i="4"/>
  <c r="O104" i="1"/>
  <c r="O103" i="1"/>
  <c r="AW106" i="1" l="1"/>
  <c r="AW105" i="1"/>
  <c r="AW120" i="1"/>
  <c r="N119" i="2"/>
  <c r="O119" i="2"/>
  <c r="AW102" i="1"/>
  <c r="M101" i="2"/>
  <c r="AW101" i="1"/>
  <c r="AW119" i="1"/>
  <c r="AV109" i="1"/>
  <c r="M108" i="2"/>
  <c r="O108" i="2" s="1"/>
  <c r="M99" i="2"/>
  <c r="N118" i="2"/>
  <c r="O118" i="2"/>
  <c r="AV103" i="1"/>
  <c r="AV118" i="1"/>
  <c r="AV134" i="1"/>
  <c r="AW103" i="1"/>
  <c r="AW99" i="1"/>
  <c r="AW140" i="1"/>
  <c r="O107" i="2"/>
  <c r="M144" i="2"/>
  <c r="N107" i="2"/>
  <c r="AW139" i="1"/>
  <c r="M139" i="2"/>
  <c r="M130" i="2"/>
  <c r="AW129" i="1"/>
  <c r="AW135" i="1"/>
  <c r="AW134" i="1"/>
  <c r="AV135" i="1"/>
  <c r="M129" i="2"/>
  <c r="O135" i="2"/>
  <c r="N135" i="2"/>
  <c r="O104" i="2"/>
  <c r="N102" i="2"/>
  <c r="N106" i="2"/>
  <c r="N104" i="2"/>
  <c r="O105" i="2"/>
  <c r="O106" i="2"/>
  <c r="O103" i="2"/>
  <c r="N105" i="2"/>
  <c r="O102" i="2"/>
  <c r="N103" i="2"/>
  <c r="J35" i="2"/>
  <c r="I20" i="2"/>
  <c r="E141" i="2"/>
  <c r="E125" i="2"/>
  <c r="E124" i="2"/>
  <c r="E123" i="2"/>
  <c r="E120" i="2"/>
  <c r="E119" i="2"/>
  <c r="E118" i="2"/>
  <c r="E117" i="2"/>
  <c r="E116" i="2"/>
  <c r="E115" i="2"/>
  <c r="E113" i="2"/>
  <c r="E112" i="2"/>
  <c r="E111" i="2"/>
  <c r="E110" i="2"/>
  <c r="E109"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3" i="2"/>
  <c r="E72" i="2"/>
  <c r="E71" i="2"/>
  <c r="E70" i="2"/>
  <c r="E67" i="2"/>
  <c r="E66" i="2"/>
  <c r="E65" i="2"/>
  <c r="E64" i="2"/>
  <c r="E63"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3" i="2"/>
  <c r="E22" i="2"/>
  <c r="E21" i="2"/>
  <c r="E20" i="2"/>
  <c r="E19" i="2"/>
  <c r="O144" i="1"/>
  <c r="AV144" i="1" s="1"/>
  <c r="O141" i="1"/>
  <c r="O139" i="1"/>
  <c r="O134" i="1"/>
  <c r="O130" i="1"/>
  <c r="O129" i="1"/>
  <c r="O125" i="1"/>
  <c r="O124" i="1"/>
  <c r="O123" i="1"/>
  <c r="O119" i="1"/>
  <c r="O118" i="1"/>
  <c r="O102" i="1"/>
  <c r="O101" i="1"/>
  <c r="O100" i="1"/>
  <c r="O99" i="1"/>
  <c r="K22" i="2"/>
  <c r="K21" i="2"/>
  <c r="K20" i="2"/>
  <c r="K19" i="2"/>
  <c r="K18" i="2"/>
  <c r="K17" i="2"/>
  <c r="K16" i="2"/>
  <c r="K15" i="2"/>
  <c r="K14" i="2"/>
  <c r="K13" i="2"/>
  <c r="K12" i="2"/>
  <c r="I12" i="2"/>
  <c r="H12" i="2"/>
  <c r="G12" i="2"/>
  <c r="F12" i="2"/>
  <c r="E12" i="2"/>
  <c r="D12" i="2"/>
  <c r="C12" i="2"/>
  <c r="B12" i="2"/>
  <c r="A139" i="4"/>
  <c r="A126" i="4"/>
  <c r="A132" i="4"/>
  <c r="A133" i="4"/>
  <c r="A134" i="4"/>
  <c r="A128" i="4"/>
  <c r="A129" i="4"/>
  <c r="A124" i="4"/>
  <c r="A125" i="4"/>
  <c r="A136" i="4"/>
  <c r="A114" i="4"/>
  <c r="A115" i="4"/>
  <c r="A116" i="4"/>
  <c r="A117" i="4"/>
  <c r="A118" i="4"/>
  <c r="A119" i="4"/>
  <c r="A120" i="4"/>
  <c r="A94" i="4"/>
  <c r="A95" i="4"/>
  <c r="A96" i="4"/>
  <c r="A97" i="4"/>
  <c r="A98" i="4"/>
  <c r="A85" i="4"/>
  <c r="A86" i="4"/>
  <c r="A87" i="4"/>
  <c r="A88" i="4"/>
  <c r="A89" i="4"/>
  <c r="A90" i="4"/>
  <c r="A91" i="4"/>
  <c r="A92" i="4"/>
  <c r="A93" i="4"/>
  <c r="A12" i="4"/>
  <c r="A5" i="4"/>
  <c r="A14" i="4"/>
  <c r="A144" i="2"/>
  <c r="K144" i="2"/>
  <c r="I144" i="2"/>
  <c r="H144" i="2"/>
  <c r="E144" i="2"/>
  <c r="D144" i="2"/>
  <c r="C144" i="2"/>
  <c r="B144" i="2"/>
  <c r="K139" i="2"/>
  <c r="I139" i="2"/>
  <c r="E139" i="2"/>
  <c r="D139" i="2"/>
  <c r="C139" i="2"/>
  <c r="B139" i="2"/>
  <c r="K134" i="2"/>
  <c r="O134" i="2" s="1"/>
  <c r="I134" i="2"/>
  <c r="H134" i="2"/>
  <c r="E134" i="2"/>
  <c r="C134" i="2"/>
  <c r="B134" i="2"/>
  <c r="K129" i="2"/>
  <c r="K130" i="2"/>
  <c r="I129" i="2"/>
  <c r="I130" i="2"/>
  <c r="H129" i="2"/>
  <c r="H130" i="2"/>
  <c r="E129" i="2"/>
  <c r="E130" i="2"/>
  <c r="D129" i="2"/>
  <c r="D130" i="2"/>
  <c r="C129" i="2"/>
  <c r="C130" i="2"/>
  <c r="B129" i="2"/>
  <c r="B130" i="2"/>
  <c r="K141" i="2"/>
  <c r="N141" i="2" s="1"/>
  <c r="K123" i="2"/>
  <c r="K124" i="2"/>
  <c r="K125" i="2"/>
  <c r="I141" i="2"/>
  <c r="I117" i="2"/>
  <c r="I118" i="2"/>
  <c r="I119" i="2"/>
  <c r="I124" i="2"/>
  <c r="I125" i="2"/>
  <c r="H141" i="2"/>
  <c r="H117" i="2"/>
  <c r="H118" i="2"/>
  <c r="H123" i="2"/>
  <c r="H124" i="2"/>
  <c r="H125" i="2"/>
  <c r="D125" i="2"/>
  <c r="D141" i="2"/>
  <c r="D117" i="2"/>
  <c r="D118" i="2"/>
  <c r="D119" i="2"/>
  <c r="D120" i="2"/>
  <c r="D123" i="2"/>
  <c r="D124" i="2"/>
  <c r="C141" i="2"/>
  <c r="C117" i="2"/>
  <c r="C118" i="2"/>
  <c r="C119" i="2"/>
  <c r="C120" i="2"/>
  <c r="C123" i="2"/>
  <c r="C124" i="2"/>
  <c r="C125" i="2"/>
  <c r="B141" i="2"/>
  <c r="B117" i="2"/>
  <c r="B118" i="2"/>
  <c r="B119" i="2"/>
  <c r="B120" i="2"/>
  <c r="B123" i="2"/>
  <c r="B124" i="2"/>
  <c r="B125" i="2"/>
  <c r="K97" i="2"/>
  <c r="K98" i="2"/>
  <c r="O98" i="2" s="1"/>
  <c r="K99" i="2"/>
  <c r="K100" i="2"/>
  <c r="K101" i="2"/>
  <c r="I97" i="2"/>
  <c r="I98" i="2"/>
  <c r="I99" i="2"/>
  <c r="I100" i="2"/>
  <c r="I101" i="2"/>
  <c r="H97" i="2"/>
  <c r="H98" i="2"/>
  <c r="H99" i="2"/>
  <c r="H100" i="2"/>
  <c r="H101" i="2"/>
  <c r="D97" i="2"/>
  <c r="D98" i="2"/>
  <c r="D99" i="2"/>
  <c r="D100" i="2"/>
  <c r="D101" i="2"/>
  <c r="C97" i="2"/>
  <c r="C98" i="2"/>
  <c r="C99" i="2"/>
  <c r="C100" i="2"/>
  <c r="C101" i="2"/>
  <c r="B97" i="2"/>
  <c r="B98" i="2"/>
  <c r="B99" i="2"/>
  <c r="B100" i="2"/>
  <c r="B101" i="2"/>
  <c r="K96" i="2"/>
  <c r="I96" i="2"/>
  <c r="H96" i="2"/>
  <c r="D96" i="2"/>
  <c r="C96" i="2"/>
  <c r="B96" i="2"/>
  <c r="O98" i="1"/>
  <c r="B82" i="2"/>
  <c r="I4" i="2"/>
  <c r="I5" i="2"/>
  <c r="I6" i="2"/>
  <c r="H4" i="2"/>
  <c r="H5" i="2"/>
  <c r="H6" i="2"/>
  <c r="G71" i="2"/>
  <c r="G72" i="2"/>
  <c r="G73" i="2"/>
  <c r="G74" i="2"/>
  <c r="G75" i="2"/>
  <c r="G76" i="2"/>
  <c r="K138" i="2"/>
  <c r="K127" i="2"/>
  <c r="K128" i="2"/>
  <c r="K132" i="2"/>
  <c r="K133" i="2"/>
  <c r="K136" i="2"/>
  <c r="K137" i="2"/>
  <c r="K142" i="2"/>
  <c r="K143" i="2"/>
  <c r="F138" i="2"/>
  <c r="F127" i="2"/>
  <c r="F128" i="2"/>
  <c r="F132" i="2"/>
  <c r="F133" i="2"/>
  <c r="F136" i="2"/>
  <c r="F137" i="2"/>
  <c r="F142" i="2"/>
  <c r="F143" i="2"/>
  <c r="G138" i="2"/>
  <c r="G127" i="2"/>
  <c r="G128" i="2"/>
  <c r="G132" i="2"/>
  <c r="G133" i="2"/>
  <c r="G136" i="2"/>
  <c r="G137" i="2"/>
  <c r="G142" i="2"/>
  <c r="G143" i="2"/>
  <c r="I138" i="2"/>
  <c r="I127" i="2"/>
  <c r="I128" i="2"/>
  <c r="I132" i="2"/>
  <c r="I133" i="2"/>
  <c r="I136" i="2"/>
  <c r="I137" i="2"/>
  <c r="I142" i="2"/>
  <c r="I143" i="2"/>
  <c r="H138" i="2"/>
  <c r="H127" i="2"/>
  <c r="H128" i="2"/>
  <c r="H132" i="2"/>
  <c r="H133" i="2"/>
  <c r="H136" i="2"/>
  <c r="H137" i="2"/>
  <c r="H142" i="2"/>
  <c r="H143" i="2"/>
  <c r="K4" i="2"/>
  <c r="K5" i="2"/>
  <c r="K6" i="2"/>
  <c r="K7" i="2"/>
  <c r="K8" i="2"/>
  <c r="K9" i="2"/>
  <c r="K10" i="2"/>
  <c r="K11" i="2"/>
  <c r="K88" i="2"/>
  <c r="K89" i="2"/>
  <c r="K90" i="2"/>
  <c r="K91" i="2"/>
  <c r="K92" i="2"/>
  <c r="K93" i="2"/>
  <c r="K94" i="2"/>
  <c r="K95" i="2"/>
  <c r="I88" i="2"/>
  <c r="I89" i="2"/>
  <c r="I90" i="2"/>
  <c r="I91" i="2"/>
  <c r="I92" i="2"/>
  <c r="I93" i="2"/>
  <c r="I94" i="2"/>
  <c r="I95" i="2"/>
  <c r="H88" i="2"/>
  <c r="H89" i="2"/>
  <c r="H90" i="2"/>
  <c r="H91" i="2"/>
  <c r="H92" i="2"/>
  <c r="H93" i="2"/>
  <c r="H94" i="2"/>
  <c r="H95" i="2"/>
  <c r="G88" i="2"/>
  <c r="G89" i="2"/>
  <c r="G90" i="2"/>
  <c r="G91" i="2"/>
  <c r="G92" i="2"/>
  <c r="G93" i="2"/>
  <c r="G94" i="2"/>
  <c r="G95" i="2"/>
  <c r="O6" i="1"/>
  <c r="O9" i="1"/>
  <c r="O10" i="1"/>
  <c r="O70" i="1"/>
  <c r="O71" i="1"/>
  <c r="O97" i="1"/>
  <c r="O133" i="1"/>
  <c r="G2" i="2"/>
  <c r="G6" i="2"/>
  <c r="F5" i="2"/>
  <c r="O8" i="1"/>
  <c r="O168" i="1"/>
  <c r="O165" i="1"/>
  <c r="O166" i="1"/>
  <c r="O164" i="1"/>
  <c r="O163" i="1"/>
  <c r="O158" i="1"/>
  <c r="O157" i="1"/>
  <c r="O156" i="1"/>
  <c r="O152" i="1"/>
  <c r="O151" i="1"/>
  <c r="P20" i="6"/>
  <c r="P21" i="6"/>
  <c r="P22" i="6"/>
  <c r="P23" i="6"/>
  <c r="P24" i="6"/>
  <c r="P25" i="6"/>
  <c r="P26" i="6"/>
  <c r="P27" i="6"/>
  <c r="P28" i="6"/>
  <c r="O101" i="2" l="1"/>
  <c r="O99" i="2"/>
  <c r="N108" i="2"/>
  <c r="N125" i="2"/>
  <c r="O125" i="2"/>
  <c r="N124" i="2"/>
  <c r="O124" i="2"/>
  <c r="O144" i="2"/>
  <c r="N100" i="2"/>
  <c r="O100" i="2"/>
  <c r="N144" i="2"/>
  <c r="O139" i="2"/>
  <c r="O129" i="2"/>
  <c r="N123" i="2"/>
  <c r="O123" i="2"/>
  <c r="N130" i="2"/>
  <c r="O130" i="2"/>
  <c r="N134" i="2"/>
  <c r="O141" i="2"/>
  <c r="N129" i="2"/>
  <c r="N139" i="2"/>
  <c r="N97" i="2"/>
  <c r="O97" i="2"/>
  <c r="N98" i="2"/>
  <c r="N99" i="2"/>
  <c r="N96" i="2"/>
  <c r="O96" i="2"/>
  <c r="N101" i="2"/>
  <c r="N12" i="2"/>
  <c r="O12" i="2"/>
  <c r="O162" i="1"/>
  <c r="O161" i="1"/>
  <c r="O160" i="1"/>
  <c r="O159" i="1"/>
  <c r="O173" i="1"/>
  <c r="O172" i="1"/>
  <c r="O171" i="1"/>
  <c r="O170" i="1"/>
  <c r="O169" i="1"/>
  <c r="F84" i="3"/>
  <c r="P84" i="3" s="1"/>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5" i="3"/>
  <c r="P86" i="3"/>
  <c r="P87" i="3"/>
  <c r="P88" i="3"/>
  <c r="P89" i="3"/>
  <c r="P90" i="3"/>
  <c r="P91" i="3"/>
  <c r="P92" i="3"/>
  <c r="P93" i="3"/>
  <c r="P94" i="3"/>
  <c r="P31" i="3"/>
  <c r="AU9" i="1" l="1"/>
  <c r="AW9" i="1" s="1"/>
  <c r="AU137" i="1"/>
  <c r="AW137" i="1" s="1"/>
  <c r="O137" i="1"/>
  <c r="AU133" i="1"/>
  <c r="O132" i="1"/>
  <c r="AW138" i="1"/>
  <c r="O138" i="1"/>
  <c r="AW7" i="1"/>
  <c r="AU6" i="1"/>
  <c r="AW6" i="1" s="1"/>
  <c r="O14" i="1"/>
  <c r="O131" i="1"/>
  <c r="AW97" i="1"/>
  <c r="AU96" i="1"/>
  <c r="AW96" i="1" s="1"/>
  <c r="AU95" i="1"/>
  <c r="AW95" i="1" s="1"/>
  <c r="AU94" i="1"/>
  <c r="AW94" i="1" s="1"/>
  <c r="AU93" i="1"/>
  <c r="AW93" i="1" s="1"/>
  <c r="AU92" i="1"/>
  <c r="AW92" i="1" s="1"/>
  <c r="AU91" i="1"/>
  <c r="AW91" i="1" s="1"/>
  <c r="AU90" i="1"/>
  <c r="AW90" i="1" s="1"/>
  <c r="O96" i="1"/>
  <c r="O95" i="1"/>
  <c r="O94" i="1"/>
  <c r="O92" i="1"/>
  <c r="O91" i="1"/>
  <c r="O90" i="1"/>
  <c r="AW75" i="1"/>
  <c r="AW74" i="1"/>
  <c r="AW73" i="1"/>
  <c r="O75" i="1"/>
  <c r="O74" i="1"/>
  <c r="O76" i="1"/>
  <c r="O73" i="1"/>
  <c r="O72" i="1"/>
  <c r="K71" i="2"/>
  <c r="K72" i="2"/>
  <c r="K73" i="2"/>
  <c r="J71" i="2"/>
  <c r="J72" i="2"/>
  <c r="I71" i="2"/>
  <c r="I72" i="2"/>
  <c r="I73" i="2"/>
  <c r="H71" i="2"/>
  <c r="H72" i="2"/>
  <c r="H73" i="2"/>
  <c r="F71" i="2"/>
  <c r="F72" i="2"/>
  <c r="F73" i="2"/>
  <c r="D71" i="2"/>
  <c r="D72" i="2"/>
  <c r="D73" i="2"/>
  <c r="C71" i="2"/>
  <c r="C72" i="2"/>
  <c r="C73" i="2"/>
  <c r="B71" i="2"/>
  <c r="B72" i="2"/>
  <c r="B73" i="2"/>
  <c r="E5" i="2"/>
  <c r="D5" i="2"/>
  <c r="C5" i="2"/>
  <c r="B5" i="2"/>
  <c r="G5" i="2"/>
  <c r="F4" i="2"/>
  <c r="E4" i="2"/>
  <c r="D4" i="2"/>
  <c r="C4" i="2"/>
  <c r="B4" i="2"/>
  <c r="AW133" i="1" l="1"/>
  <c r="AV133" i="1"/>
  <c r="M131" i="2"/>
  <c r="N131" i="2" s="1"/>
  <c r="AW131" i="1"/>
  <c r="AV14" i="1"/>
  <c r="AW14" i="1"/>
  <c r="M95" i="2"/>
  <c r="AV90" i="1"/>
  <c r="M88" i="2"/>
  <c r="AV91" i="1"/>
  <c r="M89" i="2"/>
  <c r="AV73" i="1"/>
  <c r="M71" i="2"/>
  <c r="N71" i="2" s="1"/>
  <c r="AV92" i="1"/>
  <c r="M90" i="2"/>
  <c r="AV138" i="1"/>
  <c r="M138" i="2"/>
  <c r="AV74" i="1"/>
  <c r="M72" i="2"/>
  <c r="N72" i="2" s="1"/>
  <c r="AV93" i="1"/>
  <c r="M91" i="2"/>
  <c r="AV137" i="1"/>
  <c r="M137" i="2"/>
  <c r="AV75" i="1"/>
  <c r="M73" i="2"/>
  <c r="N73" i="2" s="1"/>
  <c r="AV94" i="1"/>
  <c r="M92" i="2"/>
  <c r="AV95" i="1"/>
  <c r="M93" i="2"/>
  <c r="AV6" i="1"/>
  <c r="M4" i="2"/>
  <c r="M133" i="2"/>
  <c r="N133" i="2" s="1"/>
  <c r="AV96" i="1"/>
  <c r="M94" i="2"/>
  <c r="AV7" i="1"/>
  <c r="M5" i="2"/>
  <c r="AV9" i="1"/>
  <c r="M7" i="2"/>
  <c r="N7" i="2" s="1"/>
  <c r="F95" i="2"/>
  <c r="D95" i="2"/>
  <c r="C95" i="2"/>
  <c r="B95" i="2"/>
  <c r="F89" i="2"/>
  <c r="B133" i="2"/>
  <c r="C133" i="2"/>
  <c r="D133" i="2"/>
  <c r="E133" i="2"/>
  <c r="B136" i="2"/>
  <c r="C136" i="2"/>
  <c r="D136" i="2"/>
  <c r="E136" i="2"/>
  <c r="B137" i="2"/>
  <c r="C137" i="2"/>
  <c r="D137" i="2"/>
  <c r="E137" i="2"/>
  <c r="C142" i="2"/>
  <c r="D142" i="2"/>
  <c r="E142" i="2"/>
  <c r="B138" i="2"/>
  <c r="C138" i="2"/>
  <c r="D138" i="2"/>
  <c r="E138" i="2"/>
  <c r="F88" i="2"/>
  <c r="F90" i="2"/>
  <c r="F91" i="2"/>
  <c r="F92" i="2"/>
  <c r="F93" i="2"/>
  <c r="F94" i="2"/>
  <c r="D94" i="2"/>
  <c r="D88" i="2"/>
  <c r="D89" i="2"/>
  <c r="D90" i="2"/>
  <c r="D91" i="2"/>
  <c r="D92" i="2"/>
  <c r="D93" i="2"/>
  <c r="C88" i="2"/>
  <c r="C89" i="2"/>
  <c r="C90" i="2"/>
  <c r="C91" i="2"/>
  <c r="C92" i="2"/>
  <c r="C93" i="2"/>
  <c r="C94" i="2"/>
  <c r="B88" i="2"/>
  <c r="B89" i="2"/>
  <c r="B90" i="2"/>
  <c r="B91" i="2"/>
  <c r="B92" i="2"/>
  <c r="B93" i="2"/>
  <c r="B94" i="2"/>
  <c r="D81" i="2"/>
  <c r="K3" i="2"/>
  <c r="C76" i="2"/>
  <c r="D143" i="2"/>
  <c r="O131" i="2" l="1"/>
  <c r="O133" i="2"/>
  <c r="O71" i="2"/>
  <c r="O72" i="2"/>
  <c r="O7" i="2"/>
  <c r="N4" i="2"/>
  <c r="O4" i="2"/>
  <c r="O138" i="2"/>
  <c r="N138" i="2"/>
  <c r="N137" i="2"/>
  <c r="O137" i="2"/>
  <c r="N89" i="2"/>
  <c r="O89" i="2"/>
  <c r="N5" i="2"/>
  <c r="O5" i="2"/>
  <c r="N93" i="2"/>
  <c r="O93" i="2"/>
  <c r="N90" i="2"/>
  <c r="O90" i="2"/>
  <c r="N91" i="2"/>
  <c r="O91" i="2"/>
  <c r="N88" i="2"/>
  <c r="O88" i="2"/>
  <c r="N94" i="2"/>
  <c r="O94" i="2"/>
  <c r="N92" i="2"/>
  <c r="O92" i="2"/>
  <c r="N95" i="2"/>
  <c r="O95" i="2"/>
  <c r="O73" i="2"/>
  <c r="C68" i="2"/>
  <c r="AU26" i="1" l="1"/>
  <c r="AW26" i="1" s="1"/>
  <c r="A4" i="4" l="1"/>
  <c r="A6" i="4"/>
  <c r="A7" i="4"/>
  <c r="A8" i="4"/>
  <c r="A9" i="4"/>
  <c r="A10" i="4"/>
  <c r="A11" i="4"/>
  <c r="A13" i="4"/>
  <c r="A15" i="4"/>
  <c r="A16" i="4"/>
  <c r="A17" i="4"/>
  <c r="A18" i="4"/>
  <c r="A19" i="4"/>
  <c r="A20" i="4"/>
  <c r="A21" i="4"/>
  <c r="A22"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2" i="4"/>
  <c r="A73" i="4"/>
  <c r="A74" i="4"/>
  <c r="A75" i="4"/>
  <c r="A76" i="4"/>
  <c r="A77" i="4"/>
  <c r="A78" i="4"/>
  <c r="A79" i="4"/>
  <c r="A80" i="4"/>
  <c r="A81" i="4"/>
  <c r="A82" i="4"/>
  <c r="A83" i="4"/>
  <c r="A84" i="4"/>
  <c r="A107" i="4"/>
  <c r="A108" i="4"/>
  <c r="A109" i="4"/>
  <c r="A110" i="4"/>
  <c r="A111" i="4"/>
  <c r="A112" i="4"/>
  <c r="A113" i="4"/>
  <c r="A122" i="4"/>
  <c r="A127" i="4"/>
  <c r="A131" i="4"/>
  <c r="A137" i="4"/>
  <c r="A3" i="4"/>
  <c r="E3" i="2"/>
  <c r="E6" i="2"/>
  <c r="E7" i="2"/>
  <c r="E8" i="2"/>
  <c r="E9" i="2"/>
  <c r="E10" i="2"/>
  <c r="E11" i="2"/>
  <c r="E13" i="2"/>
  <c r="E14" i="2"/>
  <c r="E15" i="2"/>
  <c r="E16" i="2"/>
  <c r="E17" i="2"/>
  <c r="E18" i="2"/>
  <c r="E24" i="2"/>
  <c r="E25" i="2"/>
  <c r="E26" i="2"/>
  <c r="E61" i="2"/>
  <c r="E62" i="2"/>
  <c r="E68" i="2"/>
  <c r="E69" i="2"/>
  <c r="E74" i="2"/>
  <c r="E114" i="2"/>
  <c r="E127" i="2"/>
  <c r="E128" i="2"/>
  <c r="E132" i="2"/>
  <c r="E143" i="2"/>
  <c r="E2" i="2"/>
  <c r="J7" i="2"/>
  <c r="K23" i="2" l="1"/>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4" i="2"/>
  <c r="K75" i="2"/>
  <c r="K76" i="2"/>
  <c r="K77" i="2"/>
  <c r="K78" i="2"/>
  <c r="K79" i="2"/>
  <c r="K80" i="2"/>
  <c r="K81" i="2"/>
  <c r="K82" i="2"/>
  <c r="K83" i="2"/>
  <c r="K84" i="2"/>
  <c r="K85" i="2"/>
  <c r="K86" i="2"/>
  <c r="K87" i="2"/>
  <c r="K110" i="2"/>
  <c r="K111" i="2"/>
  <c r="K112" i="2"/>
  <c r="K113" i="2"/>
  <c r="K114" i="2"/>
  <c r="K115" i="2"/>
  <c r="K116" i="2"/>
  <c r="K2" i="2"/>
  <c r="J27" i="2"/>
  <c r="J28" i="2"/>
  <c r="J29" i="2"/>
  <c r="J30" i="2"/>
  <c r="J34" i="2"/>
  <c r="J36" i="2"/>
  <c r="J63" i="2"/>
  <c r="J64" i="2"/>
  <c r="J65" i="2"/>
  <c r="J66" i="2"/>
  <c r="J67" i="2"/>
  <c r="J68" i="2"/>
  <c r="J69" i="2"/>
  <c r="J70" i="2"/>
  <c r="J74" i="2"/>
  <c r="J109" i="2"/>
  <c r="J110" i="2"/>
  <c r="J111" i="2"/>
  <c r="J112" i="2"/>
  <c r="J115" i="2"/>
  <c r="J116" i="2"/>
  <c r="J2" i="2"/>
  <c r="I3" i="2"/>
  <c r="I7" i="2"/>
  <c r="I8" i="2"/>
  <c r="I9" i="2"/>
  <c r="I10" i="2"/>
  <c r="I11" i="2"/>
  <c r="I13" i="2"/>
  <c r="I14" i="2"/>
  <c r="I15" i="2"/>
  <c r="I16" i="2"/>
  <c r="I17" i="2"/>
  <c r="I18" i="2"/>
  <c r="I19"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4" i="2"/>
  <c r="I75" i="2"/>
  <c r="I76" i="2"/>
  <c r="I77" i="2"/>
  <c r="I78" i="2"/>
  <c r="I79" i="2"/>
  <c r="I80" i="2"/>
  <c r="I81" i="2"/>
  <c r="I82" i="2"/>
  <c r="I83" i="2"/>
  <c r="I84" i="2"/>
  <c r="I85" i="2"/>
  <c r="I86" i="2"/>
  <c r="I87" i="2"/>
  <c r="I109" i="2"/>
  <c r="I110" i="2"/>
  <c r="I111" i="2"/>
  <c r="I112" i="2"/>
  <c r="I113" i="2"/>
  <c r="I114" i="2"/>
  <c r="I115" i="2"/>
  <c r="I116" i="2"/>
  <c r="I2"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4" i="2"/>
  <c r="H75" i="2"/>
  <c r="H76" i="2"/>
  <c r="H77" i="2"/>
  <c r="H78" i="2"/>
  <c r="H79" i="2"/>
  <c r="H80" i="2"/>
  <c r="H81" i="2"/>
  <c r="H82" i="2"/>
  <c r="H83" i="2"/>
  <c r="H84" i="2"/>
  <c r="H85" i="2"/>
  <c r="H86" i="2"/>
  <c r="H87" i="2"/>
  <c r="H111" i="2"/>
  <c r="H112" i="2"/>
  <c r="H113" i="2"/>
  <c r="H114" i="2"/>
  <c r="H115" i="2"/>
  <c r="H116" i="2"/>
  <c r="H3" i="2"/>
  <c r="H7" i="2"/>
  <c r="H8" i="2"/>
  <c r="H9" i="2"/>
  <c r="H10" i="2"/>
  <c r="H11" i="2"/>
  <c r="H13" i="2"/>
  <c r="H14" i="2"/>
  <c r="H15" i="2"/>
  <c r="H16" i="2"/>
  <c r="H17" i="2"/>
  <c r="H18" i="2"/>
  <c r="H19" i="2"/>
  <c r="H20" i="2"/>
  <c r="H21" i="2"/>
  <c r="H22" i="2"/>
  <c r="H23" i="2"/>
  <c r="H24" i="2"/>
  <c r="H25" i="2"/>
  <c r="H26" i="2"/>
  <c r="H27" i="2"/>
  <c r="H28" i="2"/>
  <c r="H29" i="2"/>
  <c r="G4" i="2"/>
  <c r="G7" i="2"/>
  <c r="G8" i="2"/>
  <c r="G9" i="2"/>
  <c r="G10" i="2"/>
  <c r="G11"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7" i="2"/>
  <c r="G78" i="2"/>
  <c r="G79" i="2"/>
  <c r="G80" i="2"/>
  <c r="G81" i="2"/>
  <c r="G82" i="2"/>
  <c r="G83" i="2"/>
  <c r="G84" i="2"/>
  <c r="G85" i="2"/>
  <c r="G86" i="2"/>
  <c r="G87" i="2"/>
  <c r="G109" i="2"/>
  <c r="G110" i="2"/>
  <c r="G111" i="2"/>
  <c r="G112" i="2"/>
  <c r="G113" i="2"/>
  <c r="G114" i="2"/>
  <c r="G115" i="2"/>
  <c r="G116" i="2"/>
  <c r="G3"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4" i="2"/>
  <c r="F75" i="2"/>
  <c r="F76" i="2"/>
  <c r="F77" i="2"/>
  <c r="F78" i="2"/>
  <c r="F79" i="2"/>
  <c r="F80" i="2"/>
  <c r="F81" i="2"/>
  <c r="F82" i="2"/>
  <c r="F83" i="2"/>
  <c r="F84" i="2"/>
  <c r="F85" i="2"/>
  <c r="F86" i="2"/>
  <c r="F87" i="2"/>
  <c r="F109" i="2"/>
  <c r="F110" i="2"/>
  <c r="F111" i="2"/>
  <c r="F112" i="2"/>
  <c r="F113" i="2"/>
  <c r="F114" i="2"/>
  <c r="F115" i="2"/>
  <c r="F116" i="2"/>
  <c r="F18" i="2"/>
  <c r="F19" i="2"/>
  <c r="F20" i="2"/>
  <c r="F21" i="2"/>
  <c r="F22" i="2"/>
  <c r="F23" i="2"/>
  <c r="F24" i="2"/>
  <c r="F25" i="2"/>
  <c r="F26" i="2"/>
  <c r="F27" i="2"/>
  <c r="F28" i="2"/>
  <c r="F29" i="2"/>
  <c r="F30" i="2"/>
  <c r="F31" i="2"/>
  <c r="F32" i="2"/>
  <c r="F33" i="2"/>
  <c r="F34" i="2"/>
  <c r="F35" i="2"/>
  <c r="F36" i="2"/>
  <c r="F3" i="2"/>
  <c r="F6" i="2"/>
  <c r="F7" i="2"/>
  <c r="F8" i="2"/>
  <c r="F9" i="2"/>
  <c r="F10" i="2"/>
  <c r="F11" i="2"/>
  <c r="F13" i="2"/>
  <c r="F14" i="2"/>
  <c r="F15" i="2"/>
  <c r="F16" i="2"/>
  <c r="F17" i="2"/>
  <c r="F2" i="2"/>
  <c r="D3" i="2"/>
  <c r="D6" i="2"/>
  <c r="D7" i="2"/>
  <c r="D8" i="2"/>
  <c r="D9" i="2"/>
  <c r="D10" i="2"/>
  <c r="D11"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4" i="2"/>
  <c r="D75" i="2"/>
  <c r="D76" i="2"/>
  <c r="D77" i="2"/>
  <c r="D78" i="2"/>
  <c r="D79" i="2"/>
  <c r="D80" i="2"/>
  <c r="D82" i="2"/>
  <c r="D83" i="2"/>
  <c r="D84" i="2"/>
  <c r="D85" i="2"/>
  <c r="D86" i="2"/>
  <c r="D87" i="2"/>
  <c r="D109" i="2"/>
  <c r="D110" i="2"/>
  <c r="D111" i="2"/>
  <c r="D112" i="2"/>
  <c r="D113" i="2"/>
  <c r="D114" i="2"/>
  <c r="D115" i="2"/>
  <c r="D116" i="2"/>
  <c r="D127" i="2"/>
  <c r="D128" i="2"/>
  <c r="D132" i="2"/>
  <c r="D2" i="2"/>
  <c r="C3" i="2"/>
  <c r="C6" i="2"/>
  <c r="C7" i="2"/>
  <c r="C8" i="2"/>
  <c r="C9" i="2"/>
  <c r="C10" i="2"/>
  <c r="C11"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9" i="2"/>
  <c r="C70" i="2"/>
  <c r="C74" i="2"/>
  <c r="C75" i="2"/>
  <c r="C77" i="2"/>
  <c r="C78" i="2"/>
  <c r="C80" i="2"/>
  <c r="C81" i="2"/>
  <c r="C82" i="2"/>
  <c r="C83" i="2"/>
  <c r="C84" i="2"/>
  <c r="C85" i="2"/>
  <c r="C86" i="2"/>
  <c r="C87" i="2"/>
  <c r="C109" i="2"/>
  <c r="C110" i="2"/>
  <c r="C111" i="2"/>
  <c r="C112" i="2"/>
  <c r="C113" i="2"/>
  <c r="C114" i="2"/>
  <c r="C115" i="2"/>
  <c r="C116" i="2"/>
  <c r="C127" i="2"/>
  <c r="C128" i="2"/>
  <c r="C132" i="2"/>
  <c r="C143" i="2"/>
  <c r="C2" i="2"/>
  <c r="B3" i="2"/>
  <c r="B6" i="2"/>
  <c r="B7" i="2"/>
  <c r="B8" i="2"/>
  <c r="B9" i="2"/>
  <c r="B10" i="2"/>
  <c r="B11"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4" i="2"/>
  <c r="A71" i="4" s="1"/>
  <c r="B75" i="2"/>
  <c r="B76" i="2"/>
  <c r="B77" i="2"/>
  <c r="B78" i="2"/>
  <c r="B79" i="2"/>
  <c r="B80" i="2"/>
  <c r="B81" i="2"/>
  <c r="B83" i="2"/>
  <c r="B84" i="2"/>
  <c r="B85" i="2"/>
  <c r="B86" i="2"/>
  <c r="B87" i="2"/>
  <c r="B109" i="2"/>
  <c r="B110" i="2"/>
  <c r="B111" i="2"/>
  <c r="B112" i="2"/>
  <c r="B113" i="2"/>
  <c r="B114" i="2"/>
  <c r="B115" i="2"/>
  <c r="B116" i="2"/>
  <c r="B127" i="2"/>
  <c r="B128" i="2"/>
  <c r="B132" i="2"/>
  <c r="B143" i="2"/>
  <c r="B2" i="2"/>
  <c r="AW117" i="1" l="1"/>
  <c r="O117" i="1"/>
  <c r="AU89" i="1"/>
  <c r="AW89" i="1" s="1"/>
  <c r="O89" i="1"/>
  <c r="AW88" i="1"/>
  <c r="O88" i="1"/>
  <c r="O87" i="1"/>
  <c r="AW87" i="1"/>
  <c r="O86" i="1"/>
  <c r="AW86" i="1"/>
  <c r="AW85" i="1"/>
  <c r="O85" i="1"/>
  <c r="AV89" i="1" l="1"/>
  <c r="M87" i="2"/>
  <c r="AV86" i="1"/>
  <c r="M84" i="2"/>
  <c r="M116" i="2"/>
  <c r="AV87" i="1"/>
  <c r="M85" i="2"/>
  <c r="AV85" i="1"/>
  <c r="M83" i="2"/>
  <c r="AV88" i="1"/>
  <c r="M86" i="2"/>
  <c r="AW83" i="1"/>
  <c r="AW84" i="1"/>
  <c r="AW110" i="1"/>
  <c r="AW111" i="1"/>
  <c r="AW112" i="1"/>
  <c r="AW113" i="1"/>
  <c r="AW114" i="1"/>
  <c r="AW115" i="1"/>
  <c r="AW116" i="1"/>
  <c r="AW127" i="1"/>
  <c r="AW128" i="1"/>
  <c r="AW132" i="1"/>
  <c r="AU136" i="1"/>
  <c r="AU142" i="1"/>
  <c r="AU143" i="1"/>
  <c r="O110" i="1"/>
  <c r="M78" i="2" l="1"/>
  <c r="N78" i="2" s="1"/>
  <c r="AW80" i="1"/>
  <c r="M76" i="2"/>
  <c r="N76" i="2" s="1"/>
  <c r="AW78" i="1"/>
  <c r="N75" i="2"/>
  <c r="AW77" i="1"/>
  <c r="M136" i="2"/>
  <c r="O136" i="2" s="1"/>
  <c r="AW136" i="1"/>
  <c r="M80" i="2"/>
  <c r="O80" i="2" s="1"/>
  <c r="AW82" i="1"/>
  <c r="M77" i="2"/>
  <c r="O77" i="2" s="1"/>
  <c r="AW79" i="1"/>
  <c r="M143" i="2"/>
  <c r="O143" i="2" s="1"/>
  <c r="AW143" i="1"/>
  <c r="M79" i="2"/>
  <c r="N79" i="2" s="1"/>
  <c r="AW81" i="1"/>
  <c r="M142" i="2"/>
  <c r="N142" i="2" s="1"/>
  <c r="AW142" i="1"/>
  <c r="N85" i="2"/>
  <c r="O85" i="2"/>
  <c r="N116" i="2"/>
  <c r="O116" i="2"/>
  <c r="N86" i="2"/>
  <c r="O86" i="2"/>
  <c r="N84" i="2"/>
  <c r="O84" i="2"/>
  <c r="N83" i="2"/>
  <c r="O83" i="2"/>
  <c r="N87" i="2"/>
  <c r="O87" i="2"/>
  <c r="AV83" i="1"/>
  <c r="M81" i="2"/>
  <c r="M114" i="2"/>
  <c r="AV82" i="1"/>
  <c r="M113" i="2"/>
  <c r="AV81" i="1"/>
  <c r="AV142" i="1"/>
  <c r="M112" i="2"/>
  <c r="AV80" i="1"/>
  <c r="M111" i="2"/>
  <c r="AV136" i="1"/>
  <c r="AV79" i="1"/>
  <c r="M132" i="2"/>
  <c r="M110" i="2"/>
  <c r="AV78" i="1"/>
  <c r="M128" i="2"/>
  <c r="M109" i="2"/>
  <c r="AV77" i="1"/>
  <c r="M127" i="2"/>
  <c r="AV84" i="1"/>
  <c r="M82" i="2"/>
  <c r="M115" i="2"/>
  <c r="AV143" i="1"/>
  <c r="AW5" i="1"/>
  <c r="AU8" i="1"/>
  <c r="AU10" i="1"/>
  <c r="AU11" i="1"/>
  <c r="AU12" i="1"/>
  <c r="AW12" i="1" s="1"/>
  <c r="AU13" i="1"/>
  <c r="AU15" i="1"/>
  <c r="AW15" i="1" s="1"/>
  <c r="AU16" i="1"/>
  <c r="AW16" i="1" s="1"/>
  <c r="AW17" i="1"/>
  <c r="AU18" i="1"/>
  <c r="AW18" i="1" s="1"/>
  <c r="AU19" i="1"/>
  <c r="AW19" i="1" s="1"/>
  <c r="AU20" i="1"/>
  <c r="AW20" i="1" s="1"/>
  <c r="AW21" i="1"/>
  <c r="AU22" i="1"/>
  <c r="AW22" i="1" s="1"/>
  <c r="AU23" i="1"/>
  <c r="AW23" i="1" s="1"/>
  <c r="AU24" i="1"/>
  <c r="AW24" i="1" s="1"/>
  <c r="AU25" i="1"/>
  <c r="AW25" i="1" s="1"/>
  <c r="AU27" i="1"/>
  <c r="AW27" i="1" s="1"/>
  <c r="AU28" i="1"/>
  <c r="AW28" i="1" s="1"/>
  <c r="AU29" i="1"/>
  <c r="AW29" i="1" s="1"/>
  <c r="AU30" i="1"/>
  <c r="AW30" i="1" s="1"/>
  <c r="AU31" i="1"/>
  <c r="AW31" i="1" s="1"/>
  <c r="AU32" i="1"/>
  <c r="AU33" i="1"/>
  <c r="AW33" i="1" s="1"/>
  <c r="AU34" i="1"/>
  <c r="AW34" i="1" s="1"/>
  <c r="AU35" i="1"/>
  <c r="AW35" i="1" s="1"/>
  <c r="AU36" i="1"/>
  <c r="AW36" i="1" s="1"/>
  <c r="AU37" i="1"/>
  <c r="AW37" i="1" s="1"/>
  <c r="AU38" i="1"/>
  <c r="AW38" i="1" s="1"/>
  <c r="AU39" i="1"/>
  <c r="AW39" i="1" s="1"/>
  <c r="AU40" i="1"/>
  <c r="AW40" i="1" s="1"/>
  <c r="AU41" i="1"/>
  <c r="AW41" i="1" s="1"/>
  <c r="AU42" i="1"/>
  <c r="AW42" i="1" s="1"/>
  <c r="AU43" i="1"/>
  <c r="AW43" i="1" s="1"/>
  <c r="AU44" i="1"/>
  <c r="AW44" i="1" s="1"/>
  <c r="AU45" i="1"/>
  <c r="AW45" i="1" s="1"/>
  <c r="AU46" i="1"/>
  <c r="AW46" i="1" s="1"/>
  <c r="AU47" i="1"/>
  <c r="AW47" i="1" s="1"/>
  <c r="AU48" i="1"/>
  <c r="AW48" i="1" s="1"/>
  <c r="AU49" i="1"/>
  <c r="AW49" i="1" s="1"/>
  <c r="AU50" i="1"/>
  <c r="AW50" i="1" s="1"/>
  <c r="AU51" i="1"/>
  <c r="AU52" i="1"/>
  <c r="AW52" i="1" s="1"/>
  <c r="AU53" i="1"/>
  <c r="AW53" i="1" s="1"/>
  <c r="AU54" i="1"/>
  <c r="AW54" i="1" s="1"/>
  <c r="AU55" i="1"/>
  <c r="AW55" i="1" s="1"/>
  <c r="AU56" i="1"/>
  <c r="AW56" i="1" s="1"/>
  <c r="AU57" i="1"/>
  <c r="AW57" i="1" s="1"/>
  <c r="AU58" i="1"/>
  <c r="AW58" i="1" s="1"/>
  <c r="AU59" i="1"/>
  <c r="AW59" i="1" s="1"/>
  <c r="AU60" i="1"/>
  <c r="AW60" i="1" s="1"/>
  <c r="AU61" i="1"/>
  <c r="AW61" i="1" s="1"/>
  <c r="AU62" i="1"/>
  <c r="AU63" i="1"/>
  <c r="AW63" i="1" s="1"/>
  <c r="AW64" i="1"/>
  <c r="AU65" i="1"/>
  <c r="AU66" i="1"/>
  <c r="AW66" i="1" s="1"/>
  <c r="AW67" i="1"/>
  <c r="AU68" i="1"/>
  <c r="AW68" i="1" s="1"/>
  <c r="AU69" i="1"/>
  <c r="AW69" i="1" s="1"/>
  <c r="AW70" i="1"/>
  <c r="AW72" i="1"/>
  <c r="AU145" i="1"/>
  <c r="AU146" i="1"/>
  <c r="AU147" i="1"/>
  <c r="AU148" i="1"/>
  <c r="AU149" i="1"/>
  <c r="AU150" i="1"/>
  <c r="O5" i="1"/>
  <c r="O11" i="1"/>
  <c r="O12" i="1"/>
  <c r="O13"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7" i="1"/>
  <c r="O68" i="1"/>
  <c r="O69" i="1"/>
  <c r="O77" i="1"/>
  <c r="O78" i="1"/>
  <c r="O79" i="1"/>
  <c r="O80" i="1"/>
  <c r="O81" i="1"/>
  <c r="O82" i="1"/>
  <c r="O83" i="1"/>
  <c r="O84" i="1"/>
  <c r="O111" i="1"/>
  <c r="O112" i="1"/>
  <c r="O113" i="1"/>
  <c r="O114" i="1"/>
  <c r="O115" i="1"/>
  <c r="O116" i="1"/>
  <c r="O127" i="1"/>
  <c r="O128" i="1"/>
  <c r="O136" i="1"/>
  <c r="O142" i="1"/>
  <c r="O143" i="1"/>
  <c r="O145" i="1"/>
  <c r="O146" i="1"/>
  <c r="O147" i="1"/>
  <c r="O148" i="1"/>
  <c r="O149" i="1"/>
  <c r="O150" i="1"/>
  <c r="O153" i="1"/>
  <c r="O154" i="1"/>
  <c r="O155" i="1"/>
  <c r="O4" i="1"/>
  <c r="AW51" i="1" l="1"/>
  <c r="M49" i="2"/>
  <c r="AW13" i="1"/>
  <c r="M11" i="2"/>
  <c r="AV148" i="1"/>
  <c r="AW148" i="1"/>
  <c r="AV147" i="1"/>
  <c r="AW147" i="1"/>
  <c r="AV146" i="1"/>
  <c r="AW146" i="1"/>
  <c r="AV149" i="1"/>
  <c r="AW149" i="1"/>
  <c r="AV150" i="1"/>
  <c r="AW150" i="1"/>
  <c r="AW4" i="1"/>
  <c r="AW32" i="1"/>
  <c r="M30" i="2"/>
  <c r="O76" i="2"/>
  <c r="N77" i="2"/>
  <c r="N80" i="2"/>
  <c r="O78" i="2"/>
  <c r="N143" i="2"/>
  <c r="O79" i="2"/>
  <c r="AV145" i="1"/>
  <c r="AW145" i="1"/>
  <c r="N136" i="2"/>
  <c r="M69" i="2"/>
  <c r="AW71" i="1"/>
  <c r="M74" i="2"/>
  <c r="O74" i="2" s="1"/>
  <c r="AW76" i="1"/>
  <c r="M60" i="2"/>
  <c r="AW62" i="1"/>
  <c r="M9" i="2"/>
  <c r="O9" i="2" s="1"/>
  <c r="AW11" i="1"/>
  <c r="O75" i="2"/>
  <c r="M8" i="2"/>
  <c r="N8" i="2" s="1"/>
  <c r="AW10" i="1"/>
  <c r="O142" i="2"/>
  <c r="M6" i="2"/>
  <c r="O6" i="2" s="1"/>
  <c r="AW8" i="1"/>
  <c r="AW65" i="1"/>
  <c r="M63" i="2"/>
  <c r="N132" i="2"/>
  <c r="O132" i="2"/>
  <c r="N81" i="2"/>
  <c r="O81" i="2"/>
  <c r="N128" i="2"/>
  <c r="O128" i="2"/>
  <c r="N113" i="2"/>
  <c r="O113" i="2"/>
  <c r="N82" i="2"/>
  <c r="O82" i="2"/>
  <c r="N111" i="2"/>
  <c r="O111" i="2"/>
  <c r="O127" i="2"/>
  <c r="N127" i="2"/>
  <c r="N110" i="2"/>
  <c r="O110" i="2"/>
  <c r="N112" i="2"/>
  <c r="O112" i="2"/>
  <c r="N114" i="2"/>
  <c r="O114" i="2"/>
  <c r="N109" i="2"/>
  <c r="O109" i="2"/>
  <c r="O115" i="2"/>
  <c r="N115" i="2"/>
  <c r="AV68" i="1"/>
  <c r="M66" i="2"/>
  <c r="AV53" i="1"/>
  <c r="M51" i="2"/>
  <c r="AV30" i="1"/>
  <c r="M28" i="2"/>
  <c r="AV67" i="1"/>
  <c r="M65" i="2"/>
  <c r="AV60" i="1"/>
  <c r="M58" i="2"/>
  <c r="AV52" i="1"/>
  <c r="M50" i="2"/>
  <c r="AV44" i="1"/>
  <c r="M42" i="2"/>
  <c r="AV36" i="1"/>
  <c r="M34" i="2"/>
  <c r="AV29" i="1"/>
  <c r="M27" i="2"/>
  <c r="AV21" i="1"/>
  <c r="M19" i="2"/>
  <c r="N19" i="2" s="1"/>
  <c r="AV12" i="1"/>
  <c r="M10" i="2"/>
  <c r="AV66" i="1"/>
  <c r="M64" i="2"/>
  <c r="AV59" i="1"/>
  <c r="M57" i="2"/>
  <c r="AV51" i="1"/>
  <c r="AV43" i="1"/>
  <c r="M41" i="2"/>
  <c r="AV35" i="1"/>
  <c r="M33" i="2"/>
  <c r="AV28" i="1"/>
  <c r="M26" i="2"/>
  <c r="AV20" i="1"/>
  <c r="M18" i="2"/>
  <c r="AV11" i="1"/>
  <c r="AV4" i="1"/>
  <c r="M2" i="2"/>
  <c r="N2" i="2" s="1"/>
  <c r="AV76" i="1"/>
  <c r="AV58" i="1"/>
  <c r="M56" i="2"/>
  <c r="AV42" i="1"/>
  <c r="AV27" i="1"/>
  <c r="M25" i="2"/>
  <c r="AV19" i="1"/>
  <c r="M17" i="2"/>
  <c r="AV10" i="1"/>
  <c r="AV50" i="1"/>
  <c r="M48" i="2"/>
  <c r="AV49" i="1"/>
  <c r="M47" i="2"/>
  <c r="AV33" i="1"/>
  <c r="M31" i="2"/>
  <c r="AV26" i="1"/>
  <c r="M24" i="2"/>
  <c r="AV65" i="1"/>
  <c r="AV34" i="1"/>
  <c r="M32" i="2"/>
  <c r="AV72" i="1"/>
  <c r="M70" i="2"/>
  <c r="AV57" i="1"/>
  <c r="M55" i="2"/>
  <c r="AV41" i="1"/>
  <c r="M39" i="2"/>
  <c r="AV18" i="1"/>
  <c r="M16" i="2"/>
  <c r="AV71" i="1"/>
  <c r="AV64" i="1"/>
  <c r="M62" i="2"/>
  <c r="AV56" i="1"/>
  <c r="M54" i="2"/>
  <c r="AV48" i="1"/>
  <c r="M46" i="2"/>
  <c r="AV40" i="1"/>
  <c r="M38" i="2"/>
  <c r="AV32" i="1"/>
  <c r="AV25" i="1"/>
  <c r="M23" i="2"/>
  <c r="AV17" i="1"/>
  <c r="M15" i="2"/>
  <c r="AV8" i="1"/>
  <c r="AV70" i="1"/>
  <c r="M68" i="2"/>
  <c r="AV63" i="1"/>
  <c r="M61" i="2"/>
  <c r="AV55" i="1"/>
  <c r="M53" i="2"/>
  <c r="AV47" i="1"/>
  <c r="M45" i="2"/>
  <c r="AV39" i="1"/>
  <c r="M37" i="2"/>
  <c r="AV31" i="1"/>
  <c r="M29" i="2"/>
  <c r="AV24" i="1"/>
  <c r="M22" i="2"/>
  <c r="N22" i="2" s="1"/>
  <c r="AV16" i="1"/>
  <c r="M14" i="2"/>
  <c r="AV5" i="1"/>
  <c r="M3" i="2"/>
  <c r="AV69" i="1"/>
  <c r="M67" i="2"/>
  <c r="AV62" i="1"/>
  <c r="AV54" i="1"/>
  <c r="M52" i="2"/>
  <c r="AV46" i="1"/>
  <c r="M44" i="2"/>
  <c r="AV38" i="1"/>
  <c r="M36" i="2"/>
  <c r="AV23" i="1"/>
  <c r="M21" i="2"/>
  <c r="AV15" i="1"/>
  <c r="M13" i="2"/>
  <c r="N13" i="2" s="1"/>
  <c r="AV61" i="1"/>
  <c r="M59" i="2"/>
  <c r="AV45" i="1"/>
  <c r="M43" i="2"/>
  <c r="AV37" i="1"/>
  <c r="M35" i="2"/>
  <c r="AV22" i="1"/>
  <c r="M20" i="2"/>
  <c r="AV13" i="1"/>
  <c r="O8" i="2" l="1"/>
  <c r="N9" i="2"/>
  <c r="N74" i="2"/>
  <c r="N6" i="2"/>
  <c r="N67" i="2"/>
  <c r="O67" i="2"/>
  <c r="N56" i="2"/>
  <c r="O56" i="2"/>
  <c r="N57" i="2"/>
  <c r="O57" i="2"/>
  <c r="N58" i="2"/>
  <c r="O58" i="2"/>
  <c r="N66" i="2"/>
  <c r="O66" i="2"/>
  <c r="N30" i="2"/>
  <c r="O30" i="2"/>
  <c r="N24" i="2"/>
  <c r="O24" i="2"/>
  <c r="N11" i="2"/>
  <c r="O11" i="2"/>
  <c r="N59" i="2"/>
  <c r="O59" i="2"/>
  <c r="N44" i="2"/>
  <c r="O44" i="2"/>
  <c r="N3" i="2"/>
  <c r="O3" i="2"/>
  <c r="N37" i="2"/>
  <c r="O37" i="2"/>
  <c r="O68" i="2"/>
  <c r="N17" i="2"/>
  <c r="O17" i="2"/>
  <c r="N33" i="2"/>
  <c r="O33" i="2"/>
  <c r="N64" i="2"/>
  <c r="O64" i="2"/>
  <c r="N34" i="2"/>
  <c r="O34" i="2"/>
  <c r="N36" i="2"/>
  <c r="O36" i="2"/>
  <c r="N27" i="2"/>
  <c r="O27" i="2"/>
  <c r="N62" i="2"/>
  <c r="O62" i="2"/>
  <c r="N38" i="2"/>
  <c r="O38" i="2"/>
  <c r="O69" i="2"/>
  <c r="N70" i="2"/>
  <c r="O70" i="2"/>
  <c r="N31" i="2"/>
  <c r="O31" i="2"/>
  <c r="O2" i="2"/>
  <c r="N43" i="2"/>
  <c r="O43" i="2"/>
  <c r="N29" i="2"/>
  <c r="O29" i="2"/>
  <c r="N26" i="2"/>
  <c r="O26" i="2"/>
  <c r="N55" i="2"/>
  <c r="O55" i="2"/>
  <c r="N20" i="2"/>
  <c r="O20" i="2"/>
  <c r="O13" i="2"/>
  <c r="N52" i="2"/>
  <c r="O52" i="2"/>
  <c r="N14" i="2"/>
  <c r="O14" i="2"/>
  <c r="N45" i="2"/>
  <c r="O45" i="2"/>
  <c r="N25" i="2"/>
  <c r="O25" i="2"/>
  <c r="N41" i="2"/>
  <c r="O41" i="2"/>
  <c r="N10" i="2"/>
  <c r="O10" i="2"/>
  <c r="N42" i="2"/>
  <c r="O42" i="2"/>
  <c r="N28" i="2"/>
  <c r="O28" i="2"/>
  <c r="N15" i="2"/>
  <c r="O15" i="2"/>
  <c r="N46" i="2"/>
  <c r="O46" i="2"/>
  <c r="N16" i="2"/>
  <c r="O16" i="2"/>
  <c r="N32" i="2"/>
  <c r="O32" i="2"/>
  <c r="N47" i="2"/>
  <c r="O47" i="2"/>
  <c r="N35" i="2"/>
  <c r="O35" i="2"/>
  <c r="N21" i="2"/>
  <c r="O21" i="2"/>
  <c r="N60" i="2"/>
  <c r="O60" i="2"/>
  <c r="O22" i="2"/>
  <c r="N53" i="2"/>
  <c r="O53" i="2"/>
  <c r="N40" i="2"/>
  <c r="O40" i="2"/>
  <c r="N18" i="2"/>
  <c r="O18" i="2"/>
  <c r="N49" i="2"/>
  <c r="O49" i="2"/>
  <c r="O19" i="2"/>
  <c r="N50" i="2"/>
  <c r="O50" i="2"/>
  <c r="N51" i="2"/>
  <c r="O51" i="2"/>
  <c r="N23" i="2"/>
  <c r="O23" i="2"/>
  <c r="N54" i="2"/>
  <c r="O54" i="2"/>
  <c r="N39" i="2"/>
  <c r="O39" i="2"/>
  <c r="N63" i="2"/>
  <c r="O63" i="2"/>
  <c r="N48" i="2"/>
  <c r="O48" i="2"/>
  <c r="O61" i="2"/>
  <c r="N61" i="2"/>
  <c r="N65" i="2"/>
  <c r="O65" i="2"/>
  <c r="AW1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Rabiatul Husna Ramly</author>
    <author>Muhamad Anuarul Asyraf Jamil</author>
    <author>Famy Suardi</author>
  </authors>
  <commentList>
    <comment ref="L4" authorId="0" shapeId="0" xr:uid="{3B72A391-D260-480F-BD68-B3B142AFFE92}">
      <text>
        <r>
          <rPr>
            <b/>
            <sz val="9"/>
            <color indexed="81"/>
            <rFont val="Tahoma"/>
            <family val="2"/>
          </rPr>
          <t>Rabiatul Husna Ramly:</t>
        </r>
        <r>
          <rPr>
            <sz val="9"/>
            <color indexed="81"/>
            <rFont val="Tahoma"/>
            <family val="2"/>
          </rPr>
          <t xml:space="preserve">
Lanjut tempoh, tarikh asal Sept 2023</t>
        </r>
      </text>
    </comment>
    <comment ref="AF5" authorId="1" shapeId="0" xr:uid="{A9705B2A-43BB-4577-926D-65DE13D96640}">
      <text>
        <r>
          <rPr>
            <b/>
            <sz val="9"/>
            <color indexed="81"/>
            <rFont val="Tahoma"/>
            <family val="2"/>
          </rPr>
          <t>Muhamad Anuarul Asyraf Jamil:</t>
        </r>
        <r>
          <rPr>
            <sz val="9"/>
            <color indexed="81"/>
            <rFont val="Tahoma"/>
            <family val="2"/>
          </rPr>
          <t xml:space="preserve">
Pindaan Julai : Peruntukan asal RM 88,554</t>
        </r>
      </text>
    </comment>
    <comment ref="AR5" authorId="1" shapeId="0" xr:uid="{C78C4E58-F888-4FAC-AE8E-A6B950E856CA}">
      <text>
        <r>
          <rPr>
            <b/>
            <sz val="9"/>
            <color indexed="81"/>
            <rFont val="Tahoma"/>
            <family val="2"/>
          </rPr>
          <t>Muhamad Anuarul Asyraf Jamil:</t>
        </r>
        <r>
          <rPr>
            <sz val="9"/>
            <color indexed="81"/>
            <rFont val="Tahoma"/>
            <family val="2"/>
          </rPr>
          <t xml:space="preserve">
Pindaan Julai: Peruntukan asal RM 48,909</t>
        </r>
      </text>
    </comment>
    <comment ref="AF6" authorId="0" shapeId="0" xr:uid="{1A29080A-2380-4E60-B17C-039AEC78D56C}">
      <text>
        <r>
          <rPr>
            <b/>
            <sz val="9"/>
            <color indexed="81"/>
            <rFont val="Tahoma"/>
            <family val="2"/>
          </rPr>
          <t>Rabiatul Husna Ramly:</t>
        </r>
        <r>
          <rPr>
            <sz val="9"/>
            <color indexed="81"/>
            <rFont val="Tahoma"/>
            <family val="2"/>
          </rPr>
          <t xml:space="preserve">
Pindaan Oktober, dana asal RM40,000</t>
        </r>
      </text>
    </comment>
    <comment ref="AO6" authorId="0" shapeId="0" xr:uid="{CF0DAFF6-6039-48F6-AB60-D889D219D4C9}">
      <text>
        <r>
          <rPr>
            <b/>
            <sz val="9"/>
            <color indexed="81"/>
            <rFont val="Tahoma"/>
            <family val="2"/>
          </rPr>
          <t>Rabiatul Husna Ramly:</t>
        </r>
        <r>
          <rPr>
            <sz val="9"/>
            <color indexed="81"/>
            <rFont val="Tahoma"/>
            <family val="2"/>
          </rPr>
          <t xml:space="preserve">
Pindaan Oktober, dana asal RM12,500</t>
        </r>
      </text>
    </comment>
    <comment ref="Q8" authorId="0" shapeId="0" xr:uid="{1F7FB3A2-A5E8-40B5-949C-92F801BD6B0C}">
      <text>
        <r>
          <rPr>
            <b/>
            <sz val="9"/>
            <color indexed="81"/>
            <rFont val="Tahoma"/>
            <family val="2"/>
          </rPr>
          <t>Rabiatul Husna Ramly:</t>
        </r>
        <r>
          <rPr>
            <sz val="9"/>
            <color indexed="81"/>
            <rFont val="Tahoma"/>
            <family val="2"/>
          </rPr>
          <t xml:space="preserve">
Pindaan Sept, dana asal RM5,000</t>
        </r>
      </text>
    </comment>
    <comment ref="AF8" authorId="0" shapeId="0" xr:uid="{528A3625-6136-4FC0-9FED-282080741CC1}">
      <text>
        <r>
          <rPr>
            <b/>
            <sz val="9"/>
            <color indexed="81"/>
            <rFont val="Tahoma"/>
            <family val="2"/>
          </rPr>
          <t>Rabiatul Husna Ramly:</t>
        </r>
        <r>
          <rPr>
            <sz val="9"/>
            <color indexed="81"/>
            <rFont val="Tahoma"/>
            <family val="2"/>
          </rPr>
          <t xml:space="preserve">
Pindaan Sept, dana asal RM0</t>
        </r>
      </text>
    </comment>
    <comment ref="E9" authorId="2" shapeId="0" xr:uid="{57301756-7D64-42BF-8F55-0C8C2B15A972}">
      <text>
        <r>
          <rPr>
            <b/>
            <sz val="9"/>
            <color indexed="81"/>
            <rFont val="Tahoma"/>
            <family val="2"/>
          </rPr>
          <t>Famy Suardi:</t>
        </r>
        <r>
          <rPr>
            <sz val="9"/>
            <color indexed="81"/>
            <rFont val="Tahoma"/>
            <family val="2"/>
          </rPr>
          <t xml:space="preserve">
Pertukaran PI, Nov
PI asal DR MUHAMMAD SOLIHIN</t>
        </r>
      </text>
    </comment>
    <comment ref="Q10" authorId="2" shapeId="0" xr:uid="{9ED42427-7F8A-43AF-80B0-6DBB8CE4060E}">
      <text>
        <r>
          <rPr>
            <b/>
            <sz val="9"/>
            <color indexed="81"/>
            <rFont val="Tahoma"/>
            <family val="2"/>
          </rPr>
          <t>Famy Suardi:</t>
        </r>
        <r>
          <rPr>
            <sz val="9"/>
            <color indexed="81"/>
            <rFont val="Tahoma"/>
            <family val="2"/>
          </rPr>
          <t xml:space="preserve">
Pindaan oct, dana asal RM8,750</t>
        </r>
      </text>
    </comment>
    <comment ref="AL10" authorId="2" shapeId="0" xr:uid="{4EA9EED0-077E-4A8D-8402-444BC67AAE86}">
      <text>
        <r>
          <rPr>
            <b/>
            <sz val="9"/>
            <color indexed="81"/>
            <rFont val="Tahoma"/>
            <family val="2"/>
          </rPr>
          <t>Famy Suardi:</t>
        </r>
        <r>
          <rPr>
            <sz val="9"/>
            <color indexed="81"/>
            <rFont val="Tahoma"/>
            <family val="2"/>
          </rPr>
          <t xml:space="preserve">
Pindaan Oct, dana asal RM156,000</t>
        </r>
      </text>
    </comment>
    <comment ref="AO10" authorId="2" shapeId="0" xr:uid="{5E3ADA8E-26CF-4B65-A981-2C20821DBEDD}">
      <text>
        <r>
          <rPr>
            <b/>
            <sz val="9"/>
            <color indexed="81"/>
            <rFont val="Tahoma"/>
            <family val="2"/>
          </rPr>
          <t>Famy Suardi:</t>
        </r>
        <r>
          <rPr>
            <sz val="9"/>
            <color indexed="81"/>
            <rFont val="Tahoma"/>
            <family val="2"/>
          </rPr>
          <t xml:space="preserve">
Pindaan Oct, dana asal RM32,500</t>
        </r>
      </text>
    </comment>
    <comment ref="Q11" authorId="0" shapeId="0" xr:uid="{EA27A054-F95E-4292-A707-F15E78DE5062}">
      <text>
        <r>
          <rPr>
            <b/>
            <sz val="9"/>
            <color indexed="81"/>
            <rFont val="Tahoma"/>
            <family val="2"/>
          </rPr>
          <t>Rabiatul Husna Ramly:</t>
        </r>
        <r>
          <rPr>
            <sz val="9"/>
            <color indexed="81"/>
            <rFont val="Tahoma"/>
            <family val="2"/>
          </rPr>
          <t xml:space="preserve">
Pindaan Ogos. Dana asal RM2,520</t>
        </r>
      </text>
    </comment>
    <comment ref="AF11" authorId="0" shapeId="0" xr:uid="{CC6E34AE-11C6-4DAC-84BC-04CB11BC66E0}">
      <text>
        <r>
          <rPr>
            <b/>
            <sz val="9"/>
            <color indexed="81"/>
            <rFont val="Tahoma"/>
            <family val="2"/>
          </rPr>
          <t>Rabiatul Husna Ramly:</t>
        </r>
        <r>
          <rPr>
            <sz val="9"/>
            <color indexed="81"/>
            <rFont val="Tahoma"/>
            <family val="2"/>
          </rPr>
          <t xml:space="preserve">
Pindaan Ogos. Dana asal RM246,100
Pindaan November, dana asal RM248,420</t>
        </r>
      </text>
    </comment>
    <comment ref="AO11" authorId="0" shapeId="0" xr:uid="{C8260047-D414-4D9C-856B-08C2A656961F}">
      <text>
        <r>
          <rPr>
            <b/>
            <sz val="9"/>
            <color indexed="81"/>
            <rFont val="Tahoma"/>
            <family val="2"/>
          </rPr>
          <t>Rabiatul Husna Ramly:</t>
        </r>
        <r>
          <rPr>
            <sz val="9"/>
            <color indexed="81"/>
            <rFont val="Tahoma"/>
            <family val="2"/>
          </rPr>
          <t xml:space="preserve">
Pindaan November, dana asal RM25,000</t>
        </r>
      </text>
    </comment>
    <comment ref="AF13" authorId="1" shapeId="0" xr:uid="{C4A11E77-B09B-4767-B60E-A4D8188145CE}">
      <text>
        <r>
          <rPr>
            <b/>
            <sz val="9"/>
            <color indexed="81"/>
            <rFont val="Tahoma"/>
            <family val="2"/>
          </rPr>
          <t>Muhamad Anuarul Asyraf Jamil:</t>
        </r>
        <r>
          <rPr>
            <sz val="9"/>
            <color indexed="81"/>
            <rFont val="Tahoma"/>
            <family val="2"/>
          </rPr>
          <t xml:space="preserve">
Pindaan Nov, dana asal RM 3,100</t>
        </r>
      </text>
    </comment>
    <comment ref="AO13" authorId="1" shapeId="0" xr:uid="{BFA39D02-A2EA-4B29-8DF5-79497107E27A}">
      <text>
        <r>
          <rPr>
            <b/>
            <sz val="9"/>
            <color indexed="81"/>
            <rFont val="Tahoma"/>
            <family val="2"/>
          </rPr>
          <t>Muhamad Anuarul Asyraf Jamil:</t>
        </r>
        <r>
          <rPr>
            <sz val="9"/>
            <color indexed="81"/>
            <rFont val="Tahoma"/>
            <family val="2"/>
          </rPr>
          <t xml:space="preserve">
Pindaan Nov, dana asal RM 25,000</t>
        </r>
      </text>
    </comment>
    <comment ref="P14" authorId="2" shapeId="0" xr:uid="{65D435AF-9DF7-4CF3-8501-3CEB52727440}">
      <text>
        <r>
          <rPr>
            <b/>
            <sz val="9"/>
            <color indexed="81"/>
            <rFont val="Tahoma"/>
            <family val="2"/>
          </rPr>
          <t>Famy Suardi:</t>
        </r>
        <r>
          <rPr>
            <sz val="9"/>
            <color indexed="81"/>
            <rFont val="Tahoma"/>
            <family val="2"/>
          </rPr>
          <t xml:space="preserve">
dipindahkan ke pengurusan penyelidikan JPPIMR-Biomedikal</t>
        </r>
      </text>
    </comment>
    <comment ref="AF15" authorId="0" shapeId="0" xr:uid="{D4A30642-C91B-4ABB-8B43-CF7D792861B5}">
      <text>
        <r>
          <rPr>
            <b/>
            <sz val="9"/>
            <color indexed="81"/>
            <rFont val="Tahoma"/>
            <family val="2"/>
          </rPr>
          <t>Rabiatul Husna Ramly:</t>
        </r>
        <r>
          <rPr>
            <sz val="9"/>
            <color indexed="81"/>
            <rFont val="Tahoma"/>
            <family val="2"/>
          </rPr>
          <t xml:space="preserve">
Pindaan Oktober, dana asal RM93,950</t>
        </r>
      </text>
    </comment>
    <comment ref="AO15" authorId="0" shapeId="0" xr:uid="{849305F5-05D3-4533-A1B9-14BE7280093D}">
      <text>
        <r>
          <rPr>
            <b/>
            <sz val="9"/>
            <color indexed="81"/>
            <rFont val="Tahoma"/>
            <family val="2"/>
          </rPr>
          <t>Rabiatul Husna Ramly:</t>
        </r>
        <r>
          <rPr>
            <sz val="9"/>
            <color indexed="81"/>
            <rFont val="Tahoma"/>
            <family val="2"/>
          </rPr>
          <t xml:space="preserve">
Pindaan Oktober,dana asal RM50,000</t>
        </r>
      </text>
    </comment>
    <comment ref="Q16" authorId="0" shapeId="0" xr:uid="{D34D34FA-D348-472D-99C1-501D1EF2B6F3}">
      <text>
        <r>
          <rPr>
            <b/>
            <sz val="9"/>
            <color indexed="81"/>
            <rFont val="Tahoma"/>
            <family val="2"/>
          </rPr>
          <t>Rabiatul Husna Ramly:</t>
        </r>
        <r>
          <rPr>
            <sz val="9"/>
            <color indexed="81"/>
            <rFont val="Tahoma"/>
            <family val="2"/>
          </rPr>
          <t xml:space="preserve">
Pindaan September, dana asal RM9,660</t>
        </r>
      </text>
    </comment>
    <comment ref="AF16" authorId="0" shapeId="0" xr:uid="{04A53BB4-CD56-4B1E-A74B-F1AD97E2A16E}">
      <text>
        <r>
          <rPr>
            <b/>
            <sz val="9"/>
            <color indexed="81"/>
            <rFont val="Tahoma"/>
            <family val="2"/>
          </rPr>
          <t>Rabiatul Husna Ramly:</t>
        </r>
        <r>
          <rPr>
            <sz val="9"/>
            <color indexed="81"/>
            <rFont val="Tahoma"/>
            <family val="2"/>
          </rPr>
          <t xml:space="preserve">
Pindaan September, dana asal RM12,750</t>
        </r>
      </text>
    </comment>
    <comment ref="AO16" authorId="0" shapeId="0" xr:uid="{C39C89F0-687F-4FEC-9E6C-57BC8D13600D}">
      <text>
        <r>
          <rPr>
            <b/>
            <sz val="9"/>
            <color indexed="81"/>
            <rFont val="Tahoma"/>
            <family val="2"/>
          </rPr>
          <t>Rabiatul Husna Ramly:</t>
        </r>
        <r>
          <rPr>
            <sz val="9"/>
            <color indexed="81"/>
            <rFont val="Tahoma"/>
            <family val="2"/>
          </rPr>
          <t xml:space="preserve">
Pindaan September, dana asal RM25,000</t>
        </r>
      </text>
    </comment>
    <comment ref="Q17" authorId="0" shapeId="0" xr:uid="{B2138960-7BA9-4769-8045-DF263AC68225}">
      <text>
        <r>
          <rPr>
            <b/>
            <sz val="9"/>
            <color indexed="81"/>
            <rFont val="Tahoma"/>
            <family val="2"/>
          </rPr>
          <t>Rabiatul Husna Ramly:</t>
        </r>
        <r>
          <rPr>
            <sz val="9"/>
            <color indexed="81"/>
            <rFont val="Tahoma"/>
            <family val="2"/>
          </rPr>
          <t xml:space="preserve">
Pindaan Oktober, dana asal RM1,195
Pindaan Disember, dana asal 0</t>
        </r>
      </text>
    </comment>
    <comment ref="AF17" authorId="0" shapeId="0" xr:uid="{08AA3CFB-9833-4E0C-A4E5-9ADACE9F232F}">
      <text>
        <r>
          <rPr>
            <b/>
            <sz val="9"/>
            <color indexed="81"/>
            <rFont val="Tahoma"/>
            <family val="2"/>
          </rPr>
          <t>Rabiatul Husna Ramly:</t>
        </r>
        <r>
          <rPr>
            <sz val="9"/>
            <color indexed="81"/>
            <rFont val="Tahoma"/>
            <family val="2"/>
          </rPr>
          <t xml:space="preserve">
Pindaan Oktober, dana asal RM114,305
Pindaan Disember, dana asal RM115,600</t>
        </r>
      </text>
    </comment>
    <comment ref="AL17" authorId="0" shapeId="0" xr:uid="{14A69C4F-A030-47C5-B157-B93F0F296F65}">
      <text>
        <r>
          <rPr>
            <b/>
            <sz val="9"/>
            <color indexed="81"/>
            <rFont val="Tahoma"/>
            <family val="2"/>
          </rPr>
          <t>Rabiatul Husna Ramly:</t>
        </r>
        <r>
          <rPr>
            <sz val="9"/>
            <color indexed="81"/>
            <rFont val="Tahoma"/>
            <family val="2"/>
          </rPr>
          <t xml:space="preserve">
Pindaan Oktober, dana asal RM12,500</t>
        </r>
      </text>
    </comment>
    <comment ref="AO17" authorId="0" shapeId="0" xr:uid="{341258DC-DB20-482A-9A99-1751C15E3EDF}">
      <text>
        <r>
          <rPr>
            <b/>
            <sz val="9"/>
            <color indexed="81"/>
            <rFont val="Tahoma"/>
            <family val="2"/>
          </rPr>
          <t>Rabiatul Husna Ramly:</t>
        </r>
        <r>
          <rPr>
            <sz val="9"/>
            <color indexed="81"/>
            <rFont val="Tahoma"/>
            <family val="2"/>
          </rPr>
          <t xml:space="preserve">
Pindaan Disember, dana asal RM23,000</t>
        </r>
      </text>
    </comment>
    <comment ref="L18" authorId="1" shapeId="0" xr:uid="{7F25B60C-03CB-4AB9-BA9D-FE4797BCA3D4}">
      <text>
        <r>
          <rPr>
            <b/>
            <sz val="9"/>
            <color indexed="81"/>
            <rFont val="Tahoma"/>
            <family val="2"/>
          </rPr>
          <t>Muhamad Anuarul Asyraf Jamil:</t>
        </r>
        <r>
          <rPr>
            <sz val="9"/>
            <color indexed="81"/>
            <rFont val="Tahoma"/>
            <family val="2"/>
          </rPr>
          <t xml:space="preserve">
Lanjut tempoh: Tarikh asal, Dec 23</t>
        </r>
      </text>
    </comment>
    <comment ref="N19" authorId="2" shapeId="0" xr:uid="{A1FD25D9-BDFB-4134-B428-B707D36830F8}">
      <text>
        <r>
          <rPr>
            <b/>
            <sz val="9"/>
            <color indexed="81"/>
            <rFont val="Tahoma"/>
            <family val="2"/>
          </rPr>
          <t>Famy Suardi:</t>
        </r>
        <r>
          <rPr>
            <sz val="9"/>
            <color indexed="81"/>
            <rFont val="Tahoma"/>
            <family val="2"/>
          </rPr>
          <t xml:space="preserve">
Agihan 1 RM 88,431
Agihan 2 RM 18,243</t>
        </r>
      </text>
    </comment>
    <comment ref="Q21" authorId="1" shapeId="0" xr:uid="{2FFD52C6-BEF9-4DBE-B940-686FA52C9E0F}">
      <text>
        <r>
          <rPr>
            <b/>
            <sz val="9"/>
            <color indexed="81"/>
            <rFont val="Tahoma"/>
            <family val="2"/>
          </rPr>
          <t>Muhamad Anuarul Asyraf Jamil:</t>
        </r>
        <r>
          <rPr>
            <sz val="9"/>
            <color indexed="81"/>
            <rFont val="Tahoma"/>
            <family val="2"/>
          </rPr>
          <t xml:space="preserve">
Pindaan april, dana asal RM 1,146</t>
        </r>
      </text>
    </comment>
    <comment ref="AF21" authorId="1" shapeId="0" xr:uid="{99C72E0A-B333-404A-978D-E45F30A577C7}">
      <text>
        <r>
          <rPr>
            <b/>
            <sz val="9"/>
            <color indexed="81"/>
            <rFont val="Tahoma"/>
            <family val="2"/>
          </rPr>
          <t>Muhamad Anuarul Asyraf Jamil:</t>
        </r>
        <r>
          <rPr>
            <sz val="9"/>
            <color indexed="81"/>
            <rFont val="Tahoma"/>
            <family val="2"/>
          </rPr>
          <t xml:space="preserve">
pindaan april, dana asal RM 48,622
Pindaan November, dana asal RM49,922</t>
        </r>
      </text>
    </comment>
    <comment ref="AO21" authorId="1" shapeId="0" xr:uid="{3ECE8FE3-C170-4608-809F-7AD66BE7C48A}">
      <text>
        <r>
          <rPr>
            <b/>
            <sz val="9"/>
            <color indexed="81"/>
            <rFont val="Tahoma"/>
            <family val="2"/>
          </rPr>
          <t>Muhamad Anuarul Asyraf Jamil:</t>
        </r>
        <r>
          <rPr>
            <sz val="9"/>
            <color indexed="81"/>
            <rFont val="Tahoma"/>
            <family val="2"/>
          </rPr>
          <t xml:space="preserve">
pindaan april, dana asal RM 25,000
Pindaan November, dana asal RM22,500</t>
        </r>
      </text>
    </comment>
    <comment ref="AF22" authorId="0" shapeId="0" xr:uid="{51FB50E9-7B9A-498C-B6AB-ED5864CEFA2F}">
      <text>
        <r>
          <rPr>
            <b/>
            <sz val="9"/>
            <color indexed="81"/>
            <rFont val="Tahoma"/>
            <family val="2"/>
          </rPr>
          <t>Rabiatul Husna Ramly:</t>
        </r>
        <r>
          <rPr>
            <sz val="9"/>
            <color indexed="81"/>
            <rFont val="Tahoma"/>
            <family val="2"/>
          </rPr>
          <t xml:space="preserve">
Pindaan Oktober, dana asal 0</t>
        </r>
      </text>
    </comment>
    <comment ref="AO22" authorId="0" shapeId="0" xr:uid="{7A6C0F9F-49CA-44BE-94D0-5BD4D5AA40D2}">
      <text>
        <r>
          <rPr>
            <b/>
            <sz val="9"/>
            <color indexed="81"/>
            <rFont val="Tahoma"/>
            <family val="2"/>
          </rPr>
          <t>Rabiatul Husna Ramly:</t>
        </r>
        <r>
          <rPr>
            <sz val="9"/>
            <color indexed="81"/>
            <rFont val="Tahoma"/>
            <family val="2"/>
          </rPr>
          <t xml:space="preserve">
Pindaan Oktober, dana asal RM25,000</t>
        </r>
      </text>
    </comment>
    <comment ref="L23" authorId="1" shapeId="0" xr:uid="{EB5A88D7-614A-4615-98D8-DD0239B67CA1}">
      <text>
        <r>
          <rPr>
            <b/>
            <sz val="9"/>
            <color indexed="81"/>
            <rFont val="Tahoma"/>
            <family val="2"/>
          </rPr>
          <t>Muhamad Anuarul Asyraf Jamil:</t>
        </r>
        <r>
          <rPr>
            <sz val="9"/>
            <color indexed="81"/>
            <rFont val="Tahoma"/>
            <family val="2"/>
          </rPr>
          <t xml:space="preserve">
Lanjut tempoh: Tarikh asal, Dec 23</t>
        </r>
      </text>
    </comment>
    <comment ref="Q23" authorId="0" shapeId="0" xr:uid="{E073A8D7-A99B-4C7B-94EC-C5EB9A8A1F60}">
      <text>
        <r>
          <rPr>
            <b/>
            <sz val="9"/>
            <color indexed="81"/>
            <rFont val="Tahoma"/>
            <family val="2"/>
          </rPr>
          <t>Rabiatul Husna Ramly:</t>
        </r>
        <r>
          <rPr>
            <sz val="9"/>
            <color indexed="81"/>
            <rFont val="Tahoma"/>
            <family val="2"/>
          </rPr>
          <t xml:space="preserve">
Pindaan Disember, dana asal RM448</t>
        </r>
      </text>
    </comment>
    <comment ref="AO23" authorId="0" shapeId="0" xr:uid="{F3E75C7B-AF8B-44D4-A39D-8901F63CE7FE}">
      <text>
        <r>
          <rPr>
            <b/>
            <sz val="9"/>
            <color indexed="81"/>
            <rFont val="Tahoma"/>
            <family val="2"/>
          </rPr>
          <t>Rabiatul Husna Ramly:</t>
        </r>
        <r>
          <rPr>
            <sz val="9"/>
            <color indexed="81"/>
            <rFont val="Tahoma"/>
            <family val="2"/>
          </rPr>
          <t xml:space="preserve">
Pindaan Disember, dana asal RM17,500</t>
        </r>
      </text>
    </comment>
    <comment ref="AF24" authorId="0" shapeId="0" xr:uid="{B8142F3A-C771-4E5B-8C97-432BAFE01FE0}">
      <text>
        <r>
          <rPr>
            <b/>
            <sz val="9"/>
            <color indexed="81"/>
            <rFont val="Tahoma"/>
            <family val="2"/>
          </rPr>
          <t>Rabiatul Husna Ramly:</t>
        </r>
        <r>
          <rPr>
            <sz val="9"/>
            <color indexed="81"/>
            <rFont val="Tahoma"/>
            <family val="2"/>
          </rPr>
          <t xml:space="preserve">
Pindaan Oktober, dana asal RM9,000
Pindaan Oktober, dana asal RM10,167</t>
        </r>
      </text>
    </comment>
    <comment ref="AO24" authorId="0" shapeId="0" xr:uid="{835D60EA-1BE7-4819-89B5-46EC0ED11F93}">
      <text>
        <r>
          <rPr>
            <b/>
            <sz val="9"/>
            <color indexed="81"/>
            <rFont val="Tahoma"/>
            <family val="2"/>
          </rPr>
          <t>Rabiatul Husna Ramly:</t>
        </r>
        <r>
          <rPr>
            <sz val="9"/>
            <color indexed="81"/>
            <rFont val="Tahoma"/>
            <family val="2"/>
          </rPr>
          <t xml:space="preserve">
Pindaan Oktober, dana asal RM50,000
Pindaan Oktober, dana asal RM48,832</t>
        </r>
      </text>
    </comment>
    <comment ref="Q25" authorId="0" shapeId="0" xr:uid="{F1EB39D0-3F9C-4198-AEB4-17519D10BBF3}">
      <text>
        <r>
          <rPr>
            <b/>
            <sz val="9"/>
            <color indexed="81"/>
            <rFont val="Tahoma"/>
            <family val="2"/>
          </rPr>
          <t>Rabiatul Husna Ramly:</t>
        </r>
        <r>
          <rPr>
            <sz val="9"/>
            <color indexed="81"/>
            <rFont val="Tahoma"/>
            <family val="2"/>
          </rPr>
          <t xml:space="preserve">
Pindaan Oktober, dana asal RM20,000
Pindaan November, dana asal RM22,200</t>
        </r>
      </text>
    </comment>
    <comment ref="AC25" authorId="0" shapeId="0" xr:uid="{D0AF4FDE-D98A-43E1-95BB-67507A3EE5DF}">
      <text>
        <r>
          <rPr>
            <b/>
            <sz val="9"/>
            <color indexed="81"/>
            <rFont val="Tahoma"/>
            <family val="2"/>
          </rPr>
          <t>Rabiatul Husna Ramly:</t>
        </r>
        <r>
          <rPr>
            <sz val="9"/>
            <color indexed="81"/>
            <rFont val="Tahoma"/>
            <family val="2"/>
          </rPr>
          <t xml:space="preserve">
Pindaan Oktober, dana asal RM400</t>
        </r>
      </text>
    </comment>
    <comment ref="AF25" authorId="0" shapeId="0" xr:uid="{B68BE9FF-31A8-44D3-9087-61DA8F8DA2F1}">
      <text>
        <r>
          <rPr>
            <b/>
            <sz val="9"/>
            <color indexed="81"/>
            <rFont val="Tahoma"/>
            <family val="2"/>
          </rPr>
          <t>Rabiatul Husna Ramly:</t>
        </r>
        <r>
          <rPr>
            <sz val="9"/>
            <color indexed="81"/>
            <rFont val="Tahoma"/>
            <family val="2"/>
          </rPr>
          <t xml:space="preserve">
Pindaan Oktober, dana asal RM269,900
Pindaan November, dana asal RM277,287</t>
        </r>
      </text>
    </comment>
    <comment ref="AO25" authorId="0" shapeId="0" xr:uid="{BD4D7AA1-B75B-4B5D-AB05-034D1FB3C01B}">
      <text>
        <r>
          <rPr>
            <b/>
            <sz val="9"/>
            <color indexed="81"/>
            <rFont val="Tahoma"/>
            <family val="2"/>
          </rPr>
          <t>Rabiatul Husna Ramly:</t>
        </r>
        <r>
          <rPr>
            <sz val="9"/>
            <color indexed="81"/>
            <rFont val="Tahoma"/>
            <family val="2"/>
          </rPr>
          <t xml:space="preserve">
Pindaan Oktober, dana asal RM50,000</t>
        </r>
      </text>
    </comment>
    <comment ref="Q26" authorId="1" shapeId="0" xr:uid="{2D4C89DC-9845-4890-9397-2263EDD13CD2}">
      <text>
        <r>
          <rPr>
            <b/>
            <sz val="9"/>
            <color indexed="81"/>
            <rFont val="Tahoma"/>
            <family val="2"/>
          </rPr>
          <t>Muhamad Anuarul Asyraf Jamil:</t>
        </r>
        <r>
          <rPr>
            <sz val="9"/>
            <color indexed="81"/>
            <rFont val="Tahoma"/>
            <family val="2"/>
          </rPr>
          <t xml:space="preserve">
pindaan ogos: peruntukan asal RM18,600</t>
        </r>
      </text>
    </comment>
    <comment ref="AO26" authorId="1" shapeId="0" xr:uid="{676B3BA8-D243-4BF7-AE81-B3E76F6F5845}">
      <text>
        <r>
          <rPr>
            <b/>
            <sz val="9"/>
            <color indexed="81"/>
            <rFont val="Tahoma"/>
            <family val="2"/>
          </rPr>
          <t>Muhamad Anuarul Asyraf Jamil:</t>
        </r>
        <r>
          <rPr>
            <sz val="9"/>
            <color indexed="81"/>
            <rFont val="Tahoma"/>
            <family val="2"/>
          </rPr>
          <t xml:space="preserve">
Pindaan Ogos: peruntukan asal RM55,200</t>
        </r>
      </text>
    </comment>
    <comment ref="A27" authorId="2" shapeId="0" xr:uid="{509D1385-BD57-4591-B7D3-0F2D3F66B3E8}">
      <text>
        <r>
          <rPr>
            <b/>
            <sz val="9"/>
            <color indexed="81"/>
            <rFont val="Tahoma"/>
            <family val="2"/>
          </rPr>
          <t>Famy Suardi:</t>
        </r>
        <r>
          <rPr>
            <sz val="9"/>
            <color indexed="81"/>
            <rFont val="Tahoma"/>
            <family val="2"/>
          </rPr>
          <t xml:space="preserve">
telah tamat</t>
        </r>
      </text>
    </comment>
    <comment ref="AF28" authorId="2" shapeId="0" xr:uid="{572C0BBD-4BCC-47A2-AC15-9AB4F9C3475B}">
      <text>
        <r>
          <rPr>
            <b/>
            <sz val="9"/>
            <color indexed="81"/>
            <rFont val="Tahoma"/>
            <family val="2"/>
          </rPr>
          <t>Famy Suardi:</t>
        </r>
        <r>
          <rPr>
            <sz val="9"/>
            <color indexed="81"/>
            <rFont val="Tahoma"/>
            <family val="2"/>
          </rPr>
          <t xml:space="preserve">
Pindaan Sept, dana asal RM0
Pindaan oct, dana asal RM2,000</t>
        </r>
      </text>
    </comment>
    <comment ref="AL28" authorId="2" shapeId="0" xr:uid="{8CBAE587-4691-4A20-8EBD-94E1FF2C3111}">
      <text>
        <r>
          <rPr>
            <b/>
            <sz val="9"/>
            <color indexed="81"/>
            <rFont val="Tahoma"/>
            <family val="2"/>
          </rPr>
          <t>Famy Suardi:</t>
        </r>
        <r>
          <rPr>
            <sz val="9"/>
            <color indexed="81"/>
            <rFont val="Tahoma"/>
            <family val="2"/>
          </rPr>
          <t xml:space="preserve">
pindaan oct, dana asal RM 149,400</t>
        </r>
      </text>
    </comment>
    <comment ref="AO28" authorId="2" shapeId="0" xr:uid="{1D63A09A-C4EB-4F9E-9229-E6BF76EB5A05}">
      <text>
        <r>
          <rPr>
            <b/>
            <sz val="9"/>
            <color indexed="81"/>
            <rFont val="Tahoma"/>
            <family val="2"/>
          </rPr>
          <t>Famy Suardi:</t>
        </r>
        <r>
          <rPr>
            <sz val="9"/>
            <color indexed="81"/>
            <rFont val="Tahoma"/>
            <family val="2"/>
          </rPr>
          <t xml:space="preserve">
Pindaan Sept, dana asal RM25,000</t>
        </r>
      </text>
    </comment>
    <comment ref="Q30" authorId="0" shapeId="0" xr:uid="{7C435A2F-3F63-4986-A629-527127A534C2}">
      <text>
        <r>
          <rPr>
            <b/>
            <sz val="9"/>
            <color indexed="81"/>
            <rFont val="Tahoma"/>
            <family val="2"/>
          </rPr>
          <t>Rabiatul Husna Ramly:</t>
        </r>
        <r>
          <rPr>
            <sz val="9"/>
            <color indexed="81"/>
            <rFont val="Tahoma"/>
            <family val="2"/>
          </rPr>
          <t xml:space="preserve">
Pindaan Ogos, dana asal RM6,000</t>
        </r>
      </text>
    </comment>
    <comment ref="AF30" authorId="0" shapeId="0" xr:uid="{5A9A67DD-CC20-4AC6-B6B0-49C24DD0F475}">
      <text>
        <r>
          <rPr>
            <b/>
            <sz val="9"/>
            <color indexed="81"/>
            <rFont val="Tahoma"/>
            <family val="2"/>
          </rPr>
          <t>Rabiatul Husna Ramly:</t>
        </r>
        <r>
          <rPr>
            <sz val="9"/>
            <color indexed="81"/>
            <rFont val="Tahoma"/>
            <family val="2"/>
          </rPr>
          <t xml:space="preserve">
Pindaan Ogos, dana asal RM50,000</t>
        </r>
      </text>
    </comment>
    <comment ref="AF36" authorId="1" shapeId="0" xr:uid="{DDC7DB1D-CEA0-41E1-B87F-89A053B165B9}">
      <text>
        <r>
          <rPr>
            <b/>
            <sz val="9"/>
            <color indexed="81"/>
            <rFont val="Tahoma"/>
            <family val="2"/>
          </rPr>
          <t>Muhamad Anuarul Asyraf Jamil:</t>
        </r>
        <r>
          <rPr>
            <sz val="9"/>
            <color indexed="81"/>
            <rFont val="Tahoma"/>
            <family val="2"/>
          </rPr>
          <t xml:space="preserve">
Pindaan Nov, dana asal RM 83,226</t>
        </r>
      </text>
    </comment>
    <comment ref="AO36" authorId="1" shapeId="0" xr:uid="{39A89557-1867-48B5-B3CF-EB206D2A044A}">
      <text>
        <r>
          <rPr>
            <b/>
            <sz val="9"/>
            <color indexed="81"/>
            <rFont val="Tahoma"/>
            <family val="2"/>
          </rPr>
          <t>Muhamad Anuarul Asyraf Jamil:</t>
        </r>
        <r>
          <rPr>
            <sz val="9"/>
            <color indexed="81"/>
            <rFont val="Tahoma"/>
            <family val="2"/>
          </rPr>
          <t xml:space="preserve">
Pindaan Nov, dana asal RM 25,000</t>
        </r>
      </text>
    </comment>
    <comment ref="AR36" authorId="1" shapeId="0" xr:uid="{62FDEFA6-180B-4C5B-8C04-C5328F687807}">
      <text>
        <r>
          <rPr>
            <b/>
            <sz val="9"/>
            <color indexed="81"/>
            <rFont val="Tahoma"/>
            <family val="2"/>
          </rPr>
          <t>Muhamad Anuarul Asyraf Jamil:</t>
        </r>
        <r>
          <rPr>
            <sz val="9"/>
            <color indexed="81"/>
            <rFont val="Tahoma"/>
            <family val="2"/>
          </rPr>
          <t xml:space="preserve">
Pindaan Nov, dana asal RM 5,000</t>
        </r>
      </text>
    </comment>
    <comment ref="AC37" authorId="0" shapeId="0" xr:uid="{3A40FEA9-F38F-4B3E-9238-AC6BA0BB7325}">
      <text>
        <r>
          <rPr>
            <b/>
            <sz val="9"/>
            <color indexed="81"/>
            <rFont val="Tahoma"/>
            <family val="2"/>
          </rPr>
          <t>Rabiatul Husna Ramly:</t>
        </r>
        <r>
          <rPr>
            <sz val="9"/>
            <color indexed="81"/>
            <rFont val="Tahoma"/>
            <family val="2"/>
          </rPr>
          <t xml:space="preserve">
Pindaan Mei 2023. dana asal RM40,000</t>
        </r>
      </text>
    </comment>
    <comment ref="AF37" authorId="0" shapeId="0" xr:uid="{E3BA2731-B7FA-42EC-B3D5-7D4C1085EC30}">
      <text>
        <r>
          <rPr>
            <b/>
            <sz val="9"/>
            <color indexed="81"/>
            <rFont val="Tahoma"/>
            <family val="2"/>
          </rPr>
          <t>Rabiatul Husna Ramly:</t>
        </r>
        <r>
          <rPr>
            <sz val="9"/>
            <color indexed="81"/>
            <rFont val="Tahoma"/>
            <family val="2"/>
          </rPr>
          <t xml:space="preserve">
Pindaan Mei 2023. dana asal RM1,137,335</t>
        </r>
      </text>
    </comment>
    <comment ref="AL37" authorId="0" shapeId="0" xr:uid="{CE6A383F-FF20-425C-AE50-8E7A682AE50F}">
      <text>
        <r>
          <rPr>
            <b/>
            <sz val="9"/>
            <color indexed="81"/>
            <rFont val="Tahoma"/>
            <family val="2"/>
          </rPr>
          <t>Rabiatul Husna Ramly:</t>
        </r>
        <r>
          <rPr>
            <sz val="9"/>
            <color indexed="81"/>
            <rFont val="Tahoma"/>
            <family val="2"/>
          </rPr>
          <t xml:space="preserve">
Pindaan September, dana asal RM25,000</t>
        </r>
      </text>
    </comment>
    <comment ref="AO37" authorId="0" shapeId="0" xr:uid="{A8BFEADF-6AF0-4785-B98E-E97B5B58E711}">
      <text>
        <r>
          <rPr>
            <b/>
            <sz val="9"/>
            <color indexed="81"/>
            <rFont val="Tahoma"/>
            <family val="2"/>
          </rPr>
          <t>Rabiatul Husna Ramly:</t>
        </r>
        <r>
          <rPr>
            <sz val="9"/>
            <color indexed="81"/>
            <rFont val="Tahoma"/>
            <family val="2"/>
          </rPr>
          <t xml:space="preserve">
Pindaan September, dana asal RM25,000</t>
        </r>
      </text>
    </comment>
    <comment ref="AF38" authorId="0" shapeId="0" xr:uid="{72B8151E-8F0B-4189-8F82-FCA07234E632}">
      <text>
        <r>
          <rPr>
            <b/>
            <sz val="9"/>
            <color indexed="81"/>
            <rFont val="Tahoma"/>
            <family val="2"/>
          </rPr>
          <t>Rabiatul Husna Ramly:</t>
        </r>
        <r>
          <rPr>
            <sz val="9"/>
            <color indexed="81"/>
            <rFont val="Tahoma"/>
            <family val="2"/>
          </rPr>
          <t xml:space="preserve">
Pindaan September. Dana asal RM0</t>
        </r>
      </text>
    </comment>
    <comment ref="AO38" authorId="0" shapeId="0" xr:uid="{FCD9F362-2B34-44B0-822B-9FBF3E23BE91}">
      <text>
        <r>
          <rPr>
            <b/>
            <sz val="9"/>
            <color indexed="81"/>
            <rFont val="Tahoma"/>
            <family val="2"/>
          </rPr>
          <t>Rabiatul Husna Ramly:</t>
        </r>
        <r>
          <rPr>
            <sz val="9"/>
            <color indexed="81"/>
            <rFont val="Tahoma"/>
            <family val="2"/>
          </rPr>
          <t xml:space="preserve">
Pindaan September. Dana asal RM15,000</t>
        </r>
      </text>
    </comment>
    <comment ref="AF39" authorId="0" shapeId="0" xr:uid="{5BCD7453-DD9D-4310-B3B4-A05A89C9552F}">
      <text>
        <r>
          <rPr>
            <b/>
            <sz val="9"/>
            <color indexed="81"/>
            <rFont val="Tahoma"/>
            <family val="2"/>
          </rPr>
          <t>Rabiatul Husna Ramly:</t>
        </r>
        <r>
          <rPr>
            <sz val="9"/>
            <color indexed="81"/>
            <rFont val="Tahoma"/>
            <family val="2"/>
          </rPr>
          <t xml:space="preserve">
Pindaan November, dana asal RM0</t>
        </r>
      </text>
    </comment>
    <comment ref="AO39" authorId="0" shapeId="0" xr:uid="{A878ADD2-0957-4655-8906-A693D749691D}">
      <text>
        <r>
          <rPr>
            <b/>
            <sz val="9"/>
            <color indexed="81"/>
            <rFont val="Tahoma"/>
            <family val="2"/>
          </rPr>
          <t>Rabiatul Husna Ramly:</t>
        </r>
        <r>
          <rPr>
            <sz val="9"/>
            <color indexed="81"/>
            <rFont val="Tahoma"/>
            <family val="2"/>
          </rPr>
          <t xml:space="preserve">
Pindaan November, dana asal RM25,000</t>
        </r>
      </text>
    </comment>
    <comment ref="L40" authorId="0" shapeId="0" xr:uid="{2CF9C06A-3A73-4B0A-A561-45AEE2E73F8B}">
      <text>
        <r>
          <rPr>
            <b/>
            <sz val="9"/>
            <color indexed="81"/>
            <rFont val="Tahoma"/>
            <family val="2"/>
          </rPr>
          <t>Rabiatul Husna Ramly:</t>
        </r>
        <r>
          <rPr>
            <sz val="9"/>
            <color indexed="81"/>
            <rFont val="Tahoma"/>
            <family val="2"/>
          </rPr>
          <t xml:space="preserve">
lanjut tempoh, tarikh asal Dis 2023</t>
        </r>
      </text>
    </comment>
    <comment ref="L41" authorId="1" shapeId="0" xr:uid="{4C52CD1B-6CF8-4A42-94E9-3522AA1E6DC8}">
      <text>
        <r>
          <rPr>
            <b/>
            <sz val="9"/>
            <color indexed="81"/>
            <rFont val="Tahoma"/>
            <family val="2"/>
          </rPr>
          <t>Muhamad Anuarul Asyraf Jamil:</t>
        </r>
        <r>
          <rPr>
            <sz val="9"/>
            <color indexed="81"/>
            <rFont val="Tahoma"/>
            <family val="2"/>
          </rPr>
          <t xml:space="preserve">
Lanjut tempoh: Tarikh asal, Dec 23</t>
        </r>
      </text>
    </comment>
    <comment ref="AC42" authorId="0" shapeId="0" xr:uid="{09716CE9-7898-4F24-BF9B-67F6C2BBD475}">
      <text>
        <r>
          <rPr>
            <b/>
            <sz val="9"/>
            <color indexed="81"/>
            <rFont val="Tahoma"/>
            <family val="2"/>
          </rPr>
          <t>Rabiatul Husna Ramly:</t>
        </r>
        <r>
          <rPr>
            <sz val="9"/>
            <color indexed="81"/>
            <rFont val="Tahoma"/>
            <family val="2"/>
          </rPr>
          <t xml:space="preserve">
Pindaan Ogos, dana asal RM5,000</t>
        </r>
      </text>
    </comment>
    <comment ref="AF42" authorId="0" shapeId="0" xr:uid="{5A6308D3-2B49-45B2-AFB6-1C00DD23AC31}">
      <text>
        <r>
          <rPr>
            <b/>
            <sz val="9"/>
            <color indexed="81"/>
            <rFont val="Tahoma"/>
            <family val="2"/>
          </rPr>
          <t>Rabiatul Husna Ramly:</t>
        </r>
        <r>
          <rPr>
            <sz val="9"/>
            <color indexed="81"/>
            <rFont val="Tahoma"/>
            <family val="2"/>
          </rPr>
          <t xml:space="preserve">
Pindaan Ogos, dana asal RM68,017</t>
        </r>
      </text>
    </comment>
    <comment ref="N43" authorId="2" shapeId="0" xr:uid="{9A988312-E7BB-436E-AF10-D7E2544068CE}">
      <text>
        <r>
          <rPr>
            <b/>
            <sz val="9"/>
            <color indexed="81"/>
            <rFont val="Tahoma"/>
            <family val="2"/>
          </rPr>
          <t>Famy Suardi:</t>
        </r>
        <r>
          <rPr>
            <sz val="9"/>
            <color indexed="81"/>
            <rFont val="Tahoma"/>
            <family val="2"/>
          </rPr>
          <t xml:space="preserve">
Agihan 1 RM 77,834
Agihan 2 RM 21,232</t>
        </r>
      </text>
    </comment>
    <comment ref="AI43" authorId="0" shapeId="0" xr:uid="{93256CA5-8904-4C86-8738-0EC4E94FD3FD}">
      <text>
        <r>
          <rPr>
            <b/>
            <sz val="9"/>
            <color indexed="81"/>
            <rFont val="Tahoma"/>
            <family val="2"/>
          </rPr>
          <t>Rabiatul Husna Ramly:</t>
        </r>
        <r>
          <rPr>
            <sz val="9"/>
            <color indexed="81"/>
            <rFont val="Tahoma"/>
            <family val="2"/>
          </rPr>
          <t xml:space="preserve">
Pindaan September, dana asal RM0</t>
        </r>
      </text>
    </comment>
    <comment ref="AL43" authorId="0" shapeId="0" xr:uid="{13A75884-D1E4-41AA-B625-5D0A2BCFE765}">
      <text>
        <r>
          <rPr>
            <b/>
            <sz val="9"/>
            <color indexed="81"/>
            <rFont val="Tahoma"/>
            <family val="2"/>
          </rPr>
          <t>Rabiatul Husna Ramly:</t>
        </r>
        <r>
          <rPr>
            <sz val="9"/>
            <color indexed="81"/>
            <rFont val="Tahoma"/>
            <family val="2"/>
          </rPr>
          <t xml:space="preserve">
Pindaan September, dana asal RM29,283</t>
        </r>
      </text>
    </comment>
    <comment ref="AO43" authorId="0" shapeId="0" xr:uid="{8E94A359-31C6-4B73-A53B-F42CC53C595A}">
      <text>
        <r>
          <rPr>
            <b/>
            <sz val="9"/>
            <color indexed="81"/>
            <rFont val="Tahoma"/>
            <family val="2"/>
          </rPr>
          <t>Rabiatul Husna Ramly:</t>
        </r>
        <r>
          <rPr>
            <sz val="9"/>
            <color indexed="81"/>
            <rFont val="Tahoma"/>
            <family val="2"/>
          </rPr>
          <t xml:space="preserve">
Pindaan September, dana asal RM15,000</t>
        </r>
      </text>
    </comment>
    <comment ref="L46" authorId="0" shapeId="0" xr:uid="{FC89E72B-BF2E-4E11-B185-A6AB970A05AF}">
      <text>
        <r>
          <rPr>
            <b/>
            <sz val="9"/>
            <color indexed="81"/>
            <rFont val="Tahoma"/>
            <family val="2"/>
          </rPr>
          <t>Rabiatul Husna Ramly:</t>
        </r>
        <r>
          <rPr>
            <sz val="9"/>
            <color indexed="81"/>
            <rFont val="Tahoma"/>
            <family val="2"/>
          </rPr>
          <t xml:space="preserve">
Lanjut tempoh. Tarikh asal Dec 2023</t>
        </r>
      </text>
    </comment>
    <comment ref="Q47" authorId="0" shapeId="0" xr:uid="{3B74210F-EEE5-4F38-864C-6D9A64A4334A}">
      <text>
        <r>
          <rPr>
            <b/>
            <sz val="9"/>
            <color indexed="81"/>
            <rFont val="Tahoma"/>
            <family val="2"/>
          </rPr>
          <t>Rabiatul Husna Ramly:</t>
        </r>
        <r>
          <rPr>
            <sz val="9"/>
            <color indexed="81"/>
            <rFont val="Tahoma"/>
            <family val="2"/>
          </rPr>
          <t xml:space="preserve">
Pindaan Oktober, dana asal RM2,250</t>
        </r>
      </text>
    </comment>
    <comment ref="T47" authorId="0" shapeId="0" xr:uid="{91316345-D225-40E4-BA05-6E58083C3928}">
      <text>
        <r>
          <rPr>
            <b/>
            <sz val="9"/>
            <color indexed="81"/>
            <rFont val="Tahoma"/>
            <family val="2"/>
          </rPr>
          <t>Rabiatul Husna Ramly:</t>
        </r>
        <r>
          <rPr>
            <sz val="9"/>
            <color indexed="81"/>
            <rFont val="Tahoma"/>
            <family val="2"/>
          </rPr>
          <t xml:space="preserve">
Pindaan Oktober, dana asal RM4,000</t>
        </r>
      </text>
    </comment>
    <comment ref="AF47" authorId="0" shapeId="0" xr:uid="{1DB70C39-45DB-4193-8284-5708FED992CD}">
      <text>
        <r>
          <rPr>
            <b/>
            <sz val="9"/>
            <color indexed="81"/>
            <rFont val="Tahoma"/>
            <family val="2"/>
          </rPr>
          <t>Rabiatul Husna Ramly:</t>
        </r>
        <r>
          <rPr>
            <sz val="9"/>
            <color indexed="81"/>
            <rFont val="Tahoma"/>
            <family val="2"/>
          </rPr>
          <t xml:space="preserve">
Pindaan Oktober, dana asal RM185,557</t>
        </r>
      </text>
    </comment>
    <comment ref="AF48" authorId="1" shapeId="0" xr:uid="{55A5D982-6E22-402A-8A47-38EA27F6F959}">
      <text>
        <r>
          <rPr>
            <b/>
            <sz val="9"/>
            <color indexed="81"/>
            <rFont val="Tahoma"/>
            <family val="2"/>
          </rPr>
          <t>Muhamad Anuarul Asyraf Jamil:</t>
        </r>
        <r>
          <rPr>
            <sz val="9"/>
            <color indexed="81"/>
            <rFont val="Tahoma"/>
            <family val="2"/>
          </rPr>
          <t xml:space="preserve">
pindaan okt: dana asal, RM243,159</t>
        </r>
      </text>
    </comment>
    <comment ref="AO48" authorId="1" shapeId="0" xr:uid="{3329E240-9AE2-447D-9D2E-DD7F5BDA8BBF}">
      <text>
        <r>
          <rPr>
            <b/>
            <sz val="9"/>
            <color indexed="81"/>
            <rFont val="Tahoma"/>
            <family val="2"/>
          </rPr>
          <t>Muhamad Anuarul Asyraf Jamil:</t>
        </r>
        <r>
          <rPr>
            <sz val="9"/>
            <color indexed="81"/>
            <rFont val="Tahoma"/>
            <family val="2"/>
          </rPr>
          <t xml:space="preserve">
pindaan okt: dana asal, RM50,000</t>
        </r>
      </text>
    </comment>
    <comment ref="N50" authorId="2" shapeId="0" xr:uid="{DC8F8059-FF03-44F5-9399-50821C9FE3EF}">
      <text>
        <r>
          <rPr>
            <b/>
            <sz val="9"/>
            <color indexed="81"/>
            <rFont val="Tahoma"/>
            <family val="2"/>
          </rPr>
          <t>Famy Suardi:</t>
        </r>
        <r>
          <rPr>
            <sz val="9"/>
            <color indexed="81"/>
            <rFont val="Tahoma"/>
            <family val="2"/>
          </rPr>
          <t xml:space="preserve">
Agihan 1 RM 282,677
Agihan 2 RM84,437</t>
        </r>
      </text>
    </comment>
    <comment ref="N51" authorId="2" shapeId="0" xr:uid="{F634AD0B-791A-4327-B8F8-48CC7C89C54E}">
      <text>
        <r>
          <rPr>
            <b/>
            <sz val="9"/>
            <color indexed="81"/>
            <rFont val="Tahoma"/>
            <family val="2"/>
          </rPr>
          <t>Famy Suardi:</t>
        </r>
        <r>
          <rPr>
            <sz val="9"/>
            <color indexed="81"/>
            <rFont val="Tahoma"/>
            <family val="2"/>
          </rPr>
          <t xml:space="preserve">
Agihan 1 RM 104,278
Agihan 2 RM 26,687</t>
        </r>
      </text>
    </comment>
    <comment ref="AF51" authorId="0" shapeId="0" xr:uid="{C50B6942-0700-4601-8A81-8FAD15D026B0}">
      <text>
        <r>
          <rPr>
            <b/>
            <sz val="9"/>
            <color indexed="81"/>
            <rFont val="Tahoma"/>
            <family val="2"/>
          </rPr>
          <t>Rabiatul Husna Ramly:</t>
        </r>
        <r>
          <rPr>
            <sz val="9"/>
            <color indexed="81"/>
            <rFont val="Tahoma"/>
            <family val="2"/>
          </rPr>
          <t xml:space="preserve">
Pindaan Ogos, dana asal RM61,680
Pindaan Oktober, dana asal RM62,207</t>
        </r>
      </text>
    </comment>
    <comment ref="AO51" authorId="0" shapeId="0" xr:uid="{BE5B898A-BAD8-4A65-BB04-F93ADC7B20B1}">
      <text>
        <r>
          <rPr>
            <b/>
            <sz val="9"/>
            <color indexed="81"/>
            <rFont val="Tahoma"/>
            <family val="2"/>
          </rPr>
          <t>Rabiatul Husna Ramly:</t>
        </r>
        <r>
          <rPr>
            <sz val="9"/>
            <color indexed="81"/>
            <rFont val="Tahoma"/>
            <family val="2"/>
          </rPr>
          <t xml:space="preserve">
Pindaan Oktober, dana asal RM25,000</t>
        </r>
      </text>
    </comment>
    <comment ref="AR51" authorId="0" shapeId="0" xr:uid="{0C2B953F-95D8-496F-BFC6-E4D68602D474}">
      <text>
        <r>
          <rPr>
            <b/>
            <sz val="9"/>
            <color indexed="81"/>
            <rFont val="Tahoma"/>
            <family val="2"/>
          </rPr>
          <t>Rabiatul Husna Ramly:</t>
        </r>
        <r>
          <rPr>
            <sz val="9"/>
            <color indexed="81"/>
            <rFont val="Tahoma"/>
            <family val="2"/>
          </rPr>
          <t xml:space="preserve">
Pindaan Ogos, dana asal RM29,685</t>
        </r>
      </text>
    </comment>
    <comment ref="L52" authorId="1" shapeId="0" xr:uid="{EDB4DE94-D5D7-4DC7-A3CE-39BEF1654733}">
      <text>
        <r>
          <rPr>
            <b/>
            <sz val="9"/>
            <color indexed="81"/>
            <rFont val="Tahoma"/>
            <family val="2"/>
          </rPr>
          <t>Muhamad Anuarul Asyraf Jamil:</t>
        </r>
        <r>
          <rPr>
            <sz val="9"/>
            <color indexed="81"/>
            <rFont val="Tahoma"/>
            <family val="2"/>
          </rPr>
          <t xml:space="preserve">
Lanjut tempoh: Tarikh asal, Dec 23</t>
        </r>
      </text>
    </comment>
    <comment ref="N53" authorId="2" shapeId="0" xr:uid="{64498166-D89B-4104-84C5-96DBFD5B5D7F}">
      <text>
        <r>
          <rPr>
            <b/>
            <sz val="9"/>
            <color indexed="81"/>
            <rFont val="Tahoma"/>
            <family val="2"/>
          </rPr>
          <t>Famy Suardi:</t>
        </r>
        <r>
          <rPr>
            <sz val="9"/>
            <color indexed="81"/>
            <rFont val="Tahoma"/>
            <family val="2"/>
          </rPr>
          <t xml:space="preserve">
Agihan 1 RM 112,138
Agihan 2 RM 32,405</t>
        </r>
      </text>
    </comment>
    <comment ref="AF53" authorId="1" shapeId="0" xr:uid="{60AAAF17-BC68-4F5D-B689-E84B8BC3FD37}">
      <text>
        <r>
          <rPr>
            <b/>
            <sz val="9"/>
            <color indexed="81"/>
            <rFont val="Tahoma"/>
            <family val="2"/>
          </rPr>
          <t>Muhamad Anuarul Asyraf Jamil:</t>
        </r>
        <r>
          <rPr>
            <sz val="9"/>
            <color indexed="81"/>
            <rFont val="Tahoma"/>
            <family val="2"/>
          </rPr>
          <t xml:space="preserve">
pindaan Okt: dana asal, RM86,543
Pindaan Oktober, dana asal RM87,657</t>
        </r>
      </text>
    </comment>
    <comment ref="AO53" authorId="1" shapeId="0" xr:uid="{E8F8DC0D-83B1-4C74-943A-7DBEF73EED1E}">
      <text>
        <r>
          <rPr>
            <b/>
            <sz val="9"/>
            <color indexed="81"/>
            <rFont val="Tahoma"/>
            <family val="2"/>
          </rPr>
          <t>Muhamad Anuarul Asyraf Jamil:</t>
        </r>
        <r>
          <rPr>
            <sz val="9"/>
            <color indexed="81"/>
            <rFont val="Tahoma"/>
            <family val="2"/>
          </rPr>
          <t xml:space="preserve">
pindaan okt: dana asal, RM25,000</t>
        </r>
      </text>
    </comment>
    <comment ref="AR53" authorId="0" shapeId="0" xr:uid="{DF11CF5F-C76C-49B3-BD61-2738055B3409}">
      <text>
        <r>
          <rPr>
            <b/>
            <sz val="9"/>
            <color indexed="81"/>
            <rFont val="Tahoma"/>
            <family val="2"/>
          </rPr>
          <t>Rabiatul Husna Ramly:</t>
        </r>
        <r>
          <rPr>
            <sz val="9"/>
            <color indexed="81"/>
            <rFont val="Tahoma"/>
            <family val="2"/>
          </rPr>
          <t xml:space="preserve">
Pindaan Oktober, dana asal RM27,700</t>
        </r>
      </text>
    </comment>
    <comment ref="N54" authorId="2" shapeId="0" xr:uid="{4730479C-3F4D-4990-BAEB-B24015B3E9E3}">
      <text>
        <r>
          <rPr>
            <b/>
            <sz val="9"/>
            <color indexed="81"/>
            <rFont val="Tahoma"/>
            <family val="2"/>
          </rPr>
          <t>Famy Suardi:</t>
        </r>
        <r>
          <rPr>
            <sz val="9"/>
            <color indexed="81"/>
            <rFont val="Tahoma"/>
            <family val="2"/>
          </rPr>
          <t xml:space="preserve">
Agihan 1 RM107,782
Agihan 2 RM 30,523</t>
        </r>
      </text>
    </comment>
    <comment ref="N55" authorId="2" shapeId="0" xr:uid="{FF477DDB-3F7E-4659-8926-18E132C4B7A1}">
      <text>
        <r>
          <rPr>
            <b/>
            <sz val="9"/>
            <color indexed="81"/>
            <rFont val="Tahoma"/>
            <family val="2"/>
          </rPr>
          <t>Famy Suardi:</t>
        </r>
        <r>
          <rPr>
            <sz val="9"/>
            <color indexed="81"/>
            <rFont val="Tahoma"/>
            <family val="2"/>
          </rPr>
          <t xml:space="preserve">
Agihan 1 RM 38,184
Agihan 2 RM 10,146</t>
        </r>
      </text>
    </comment>
    <comment ref="N56" authorId="2" shapeId="0" xr:uid="{2052F1D1-1861-423C-8B3E-5771ED56D5E7}">
      <text>
        <r>
          <rPr>
            <b/>
            <sz val="9"/>
            <color indexed="81"/>
            <rFont val="Tahoma"/>
            <family val="2"/>
          </rPr>
          <t>Famy Suardi:</t>
        </r>
        <r>
          <rPr>
            <sz val="9"/>
            <color indexed="81"/>
            <rFont val="Tahoma"/>
            <family val="2"/>
          </rPr>
          <t xml:space="preserve">
Agihan 1 RM 80,733
Agihan 2 RM 23,667</t>
        </r>
      </text>
    </comment>
    <comment ref="Q56" authorId="0" shapeId="0" xr:uid="{F2AA1C8A-9905-4904-8B0D-88F48C215A9F}">
      <text>
        <r>
          <rPr>
            <b/>
            <sz val="9"/>
            <color indexed="81"/>
            <rFont val="Tahoma"/>
            <family val="2"/>
          </rPr>
          <t>Rabiatul Husna Ramly:</t>
        </r>
        <r>
          <rPr>
            <sz val="9"/>
            <color indexed="81"/>
            <rFont val="Tahoma"/>
            <family val="2"/>
          </rPr>
          <t xml:space="preserve">
Pindaan September, dana asal RM1,500</t>
        </r>
      </text>
    </comment>
    <comment ref="AF56" authorId="0" shapeId="0" xr:uid="{0625909C-E95B-4DDE-94B2-737D895282F7}">
      <text>
        <r>
          <rPr>
            <b/>
            <sz val="9"/>
            <color indexed="81"/>
            <rFont val="Tahoma"/>
            <family val="2"/>
          </rPr>
          <t>Rabiatul Husna Ramly:</t>
        </r>
        <r>
          <rPr>
            <sz val="9"/>
            <color indexed="81"/>
            <rFont val="Tahoma"/>
            <family val="2"/>
          </rPr>
          <t xml:space="preserve">
Pindaan September, dana asal RM102,900</t>
        </r>
      </text>
    </comment>
    <comment ref="N57" authorId="2" shapeId="0" xr:uid="{7FB0A575-0716-4F30-B155-2E2DCC14A92B}">
      <text>
        <r>
          <rPr>
            <b/>
            <sz val="9"/>
            <color indexed="81"/>
            <rFont val="Tahoma"/>
            <family val="2"/>
          </rPr>
          <t>Famy Suardi:</t>
        </r>
        <r>
          <rPr>
            <sz val="9"/>
            <color indexed="81"/>
            <rFont val="Tahoma"/>
            <family val="2"/>
          </rPr>
          <t xml:space="preserve">
Agihan 1 RM 101,404
Agihan 2 RM 36,816</t>
        </r>
      </text>
    </comment>
    <comment ref="N58" authorId="2" shapeId="0" xr:uid="{80232C9F-0FA1-45EE-A148-489CC261393F}">
      <text>
        <r>
          <rPr>
            <b/>
            <sz val="9"/>
            <color indexed="81"/>
            <rFont val="Tahoma"/>
            <family val="2"/>
          </rPr>
          <t>Famy Suardi:</t>
        </r>
        <r>
          <rPr>
            <sz val="9"/>
            <color indexed="81"/>
            <rFont val="Tahoma"/>
            <family val="2"/>
          </rPr>
          <t xml:space="preserve">
Agihan 1 RM 127,195
Agihan 2 RM 45,315</t>
        </r>
      </text>
    </comment>
    <comment ref="Q58" authorId="0" shapeId="0" xr:uid="{AD7468C8-8DFA-45DD-83B8-EFD77BD5B78C}">
      <text>
        <r>
          <rPr>
            <b/>
            <sz val="9"/>
            <color indexed="81"/>
            <rFont val="Tahoma"/>
            <family val="2"/>
          </rPr>
          <t>Rabiatul Husna Ramly:</t>
        </r>
        <r>
          <rPr>
            <sz val="9"/>
            <color indexed="81"/>
            <rFont val="Tahoma"/>
            <family val="2"/>
          </rPr>
          <t xml:space="preserve">
Pindaan Oktober, dana asal RM4,840
Pindaan November,dana asal RM83</t>
        </r>
      </text>
    </comment>
    <comment ref="AF58" authorId="0" shapeId="0" xr:uid="{B2ABDEDD-01A1-4259-A532-186FE3377483}">
      <text>
        <r>
          <rPr>
            <b/>
            <sz val="9"/>
            <color indexed="81"/>
            <rFont val="Tahoma"/>
            <family val="2"/>
          </rPr>
          <t>Rabiatul Husna Ramly:</t>
        </r>
        <r>
          <rPr>
            <sz val="9"/>
            <color indexed="81"/>
            <rFont val="Tahoma"/>
            <family val="2"/>
          </rPr>
          <t xml:space="preserve">
Pindaan Oktober, dana asal RM142,670
Pindaan November, dana asal RM147,878</t>
        </r>
      </text>
    </comment>
    <comment ref="AO58" authorId="0" shapeId="0" xr:uid="{E0025399-5261-4F01-BAE5-8597198F4BD8}">
      <text>
        <r>
          <rPr>
            <b/>
            <sz val="9"/>
            <color indexed="81"/>
            <rFont val="Tahoma"/>
            <family val="2"/>
          </rPr>
          <t>Rabiatul Husna Ramly:</t>
        </r>
        <r>
          <rPr>
            <sz val="9"/>
            <color indexed="81"/>
            <rFont val="Tahoma"/>
            <family val="2"/>
          </rPr>
          <t xml:space="preserve">
Pindaan Oktober, dana asal RM25,000</t>
        </r>
      </text>
    </comment>
    <comment ref="N59" authorId="2" shapeId="0" xr:uid="{6EB2D5A3-9866-4ED6-AAF7-EFEF4BEB714C}">
      <text>
        <r>
          <rPr>
            <b/>
            <sz val="9"/>
            <color indexed="81"/>
            <rFont val="Tahoma"/>
            <family val="2"/>
          </rPr>
          <t>Famy Suardi:</t>
        </r>
        <r>
          <rPr>
            <sz val="9"/>
            <color indexed="81"/>
            <rFont val="Tahoma"/>
            <family val="2"/>
          </rPr>
          <t xml:space="preserve">
Agihan 1 RM 284,675
Agihan 2 RM 20,215</t>
        </r>
      </text>
    </comment>
    <comment ref="P59" authorId="2" shapeId="0" xr:uid="{29DCC1B1-413B-4B23-B712-E25E41467F72}">
      <text>
        <r>
          <rPr>
            <b/>
            <sz val="9"/>
            <color indexed="81"/>
            <rFont val="Tahoma"/>
            <family val="2"/>
          </rPr>
          <t>Famy Suardi:</t>
        </r>
        <r>
          <rPr>
            <sz val="9"/>
            <color indexed="81"/>
            <rFont val="Tahoma"/>
            <family val="2"/>
          </rPr>
          <t xml:space="preserve">
dipindahkan ke pengurusan penyelidikan JPP IMR-communicable disease</t>
        </r>
      </text>
    </comment>
    <comment ref="AL59" authorId="0" shapeId="0" xr:uid="{EE7E013E-CDF0-4525-B2B5-30058CB2A985}">
      <text>
        <r>
          <rPr>
            <b/>
            <sz val="9"/>
            <color indexed="81"/>
            <rFont val="Tahoma"/>
            <family val="2"/>
          </rPr>
          <t>Rabiatul Husna Ramly:</t>
        </r>
        <r>
          <rPr>
            <sz val="9"/>
            <color indexed="81"/>
            <rFont val="Tahoma"/>
            <family val="2"/>
          </rPr>
          <t xml:space="preserve">
Pindaan Mac, dana asal RM60,000</t>
        </r>
      </text>
    </comment>
    <comment ref="AR59" authorId="0" shapeId="0" xr:uid="{E235EE7B-3B9E-4E8D-8BB3-AB313829BB8C}">
      <text>
        <r>
          <rPr>
            <b/>
            <sz val="9"/>
            <color indexed="81"/>
            <rFont val="Tahoma"/>
            <family val="2"/>
          </rPr>
          <t>Rabiatul Husna Ramly:</t>
        </r>
        <r>
          <rPr>
            <sz val="9"/>
            <color indexed="81"/>
            <rFont val="Tahoma"/>
            <family val="2"/>
          </rPr>
          <t xml:space="preserve">
Pindaan Mac, dana asal RM157,000</t>
        </r>
      </text>
    </comment>
    <comment ref="AF60" authorId="0" shapeId="0" xr:uid="{F9D26301-7CD4-43D6-87E7-612AE6207C56}">
      <text>
        <r>
          <rPr>
            <b/>
            <sz val="9"/>
            <color indexed="81"/>
            <rFont val="Tahoma"/>
            <family val="2"/>
          </rPr>
          <t>Rabiatul Husna Ramly:</t>
        </r>
        <r>
          <rPr>
            <sz val="9"/>
            <color indexed="81"/>
            <rFont val="Tahoma"/>
            <family val="2"/>
          </rPr>
          <t xml:space="preserve">
Pindaan Jun, dana asal RM70,150</t>
        </r>
      </text>
    </comment>
    <comment ref="AL60" authorId="0" shapeId="0" xr:uid="{DB5AAE44-4B6A-4A7A-83D8-B37FD9460213}">
      <text>
        <r>
          <rPr>
            <b/>
            <sz val="9"/>
            <color indexed="81"/>
            <rFont val="Tahoma"/>
            <family val="2"/>
          </rPr>
          <t>Rabiatul Husna Ramly:</t>
        </r>
        <r>
          <rPr>
            <sz val="9"/>
            <color indexed="81"/>
            <rFont val="Tahoma"/>
            <family val="2"/>
          </rPr>
          <t xml:space="preserve">
Pindaan Jun, dana asal 0</t>
        </r>
      </text>
    </comment>
    <comment ref="Q62" authorId="0" shapeId="0" xr:uid="{DCADFAD8-B2AC-43AD-86D7-6B0631A13863}">
      <text>
        <r>
          <rPr>
            <b/>
            <sz val="9"/>
            <color indexed="81"/>
            <rFont val="Tahoma"/>
            <family val="2"/>
          </rPr>
          <t>Rabiatul Husna Ramly:</t>
        </r>
        <r>
          <rPr>
            <sz val="9"/>
            <color indexed="81"/>
            <rFont val="Tahoma"/>
            <family val="2"/>
          </rPr>
          <t xml:space="preserve">
Pindaan September, dana asal RM4,086
Pindaan November, dana asal RM2,586</t>
        </r>
      </text>
    </comment>
    <comment ref="W62" authorId="0" shapeId="0" xr:uid="{8FB4C3F3-F15B-447E-A8EE-3E2D24816719}">
      <text>
        <r>
          <rPr>
            <b/>
            <sz val="9"/>
            <color indexed="81"/>
            <rFont val="Tahoma"/>
            <family val="2"/>
          </rPr>
          <t>Rabiatul Husna Ramly:</t>
        </r>
        <r>
          <rPr>
            <sz val="9"/>
            <color indexed="81"/>
            <rFont val="Tahoma"/>
            <family val="2"/>
          </rPr>
          <t xml:space="preserve">
Pindaan Oktober, dana asal RM52,000</t>
        </r>
      </text>
    </comment>
    <comment ref="AF62" authorId="0" shapeId="0" xr:uid="{26E0EE6E-4D02-4F2D-9582-9BF21118FA62}">
      <text>
        <r>
          <rPr>
            <b/>
            <sz val="9"/>
            <color indexed="81"/>
            <rFont val="Tahoma"/>
            <family val="2"/>
          </rPr>
          <t>Rabiatul Husna Ramly:</t>
        </r>
        <r>
          <rPr>
            <sz val="9"/>
            <color indexed="81"/>
            <rFont val="Tahoma"/>
            <family val="2"/>
          </rPr>
          <t xml:space="preserve">
Pindaan November, dana asal RM143,924</t>
        </r>
      </text>
    </comment>
    <comment ref="AL62" authorId="0" shapeId="0" xr:uid="{590605A1-D455-47A7-806B-D192FEEFE044}">
      <text>
        <r>
          <rPr>
            <b/>
            <sz val="9"/>
            <color indexed="81"/>
            <rFont val="Tahoma"/>
            <family val="2"/>
          </rPr>
          <t>Rabiatul Husna Ramly:</t>
        </r>
        <r>
          <rPr>
            <sz val="9"/>
            <color indexed="81"/>
            <rFont val="Tahoma"/>
            <family val="2"/>
          </rPr>
          <t xml:space="preserve">
Pindaan Oktober, dana asal RM14,000</t>
        </r>
      </text>
    </comment>
    <comment ref="AO62" authorId="0" shapeId="0" xr:uid="{98407AD9-19FE-4504-A93D-21A236CAED92}">
      <text>
        <r>
          <rPr>
            <b/>
            <sz val="9"/>
            <color indexed="81"/>
            <rFont val="Tahoma"/>
            <family val="2"/>
          </rPr>
          <t>Rabiatul Husna Ramly:</t>
        </r>
        <r>
          <rPr>
            <sz val="9"/>
            <color indexed="81"/>
            <rFont val="Tahoma"/>
            <family val="2"/>
          </rPr>
          <t xml:space="preserve">
Pindaan September, dana asal RM22,400</t>
        </r>
      </text>
    </comment>
    <comment ref="AR62" authorId="0" shapeId="0" xr:uid="{CA8DFF43-3951-4357-A0C1-453C8F58FC53}">
      <text>
        <r>
          <rPr>
            <b/>
            <sz val="9"/>
            <color indexed="81"/>
            <rFont val="Tahoma"/>
            <family val="2"/>
          </rPr>
          <t>Rabiatul Husna Ramly:</t>
        </r>
        <r>
          <rPr>
            <sz val="9"/>
            <color indexed="81"/>
            <rFont val="Tahoma"/>
            <family val="2"/>
          </rPr>
          <t xml:space="preserve">
Pindaan November, dana asal RM29,000</t>
        </r>
      </text>
    </comment>
    <comment ref="N63" authorId="2" shapeId="0" xr:uid="{32AAD41B-B957-4C41-AD27-26AF16DB01B8}">
      <text>
        <r>
          <rPr>
            <b/>
            <sz val="9"/>
            <color indexed="81"/>
            <rFont val="Tahoma"/>
            <family val="2"/>
          </rPr>
          <t>Famy Suardi:</t>
        </r>
        <r>
          <rPr>
            <sz val="9"/>
            <color indexed="81"/>
            <rFont val="Tahoma"/>
            <family val="2"/>
          </rPr>
          <t xml:space="preserve">
Agihan 1 RM 54,920
Agihan 2 RM 25,000</t>
        </r>
      </text>
    </comment>
    <comment ref="Q63" authorId="1" shapeId="0" xr:uid="{80556DDA-1253-4C5B-9515-3E4E32F621A4}">
      <text>
        <r>
          <rPr>
            <b/>
            <sz val="9"/>
            <color indexed="81"/>
            <rFont val="Tahoma"/>
            <family val="2"/>
          </rPr>
          <t>Muhamad Anuarul Asyraf Jamil:</t>
        </r>
        <r>
          <rPr>
            <sz val="9"/>
            <color indexed="81"/>
            <rFont val="Tahoma"/>
            <family val="2"/>
          </rPr>
          <t xml:space="preserve">
pindaan ogos: peruntukan asal RM18,000</t>
        </r>
      </text>
    </comment>
    <comment ref="AI63" authorId="1" shapeId="0" xr:uid="{A565A424-591A-4AAF-B6BE-CF4D3F4E6CFC}">
      <text>
        <r>
          <rPr>
            <b/>
            <sz val="9"/>
            <color indexed="81"/>
            <rFont val="Tahoma"/>
            <family val="2"/>
          </rPr>
          <t>Muhamad Anuarul Asyraf Jamil:</t>
        </r>
        <r>
          <rPr>
            <sz val="9"/>
            <color indexed="81"/>
            <rFont val="Tahoma"/>
            <family val="2"/>
          </rPr>
          <t xml:space="preserve">
pindaan ogos: peruntukan asal RM1000
pindaan sept: dana asal RM1,500</t>
        </r>
      </text>
    </comment>
    <comment ref="AR63" authorId="1" shapeId="0" xr:uid="{121C631D-E7BA-4161-90CE-30EDD9121487}">
      <text>
        <r>
          <rPr>
            <b/>
            <sz val="9"/>
            <color indexed="81"/>
            <rFont val="Tahoma"/>
            <family val="2"/>
          </rPr>
          <t>Muhamad Anuarul Asyraf Jamil:</t>
        </r>
        <r>
          <rPr>
            <sz val="9"/>
            <color indexed="81"/>
            <rFont val="Tahoma"/>
            <family val="2"/>
          </rPr>
          <t xml:space="preserve">
peruntukan sept</t>
        </r>
      </text>
    </comment>
    <comment ref="N64" authorId="2" shapeId="0" xr:uid="{40E8BFFA-1A39-45F3-949B-70C4B712AF75}">
      <text>
        <r>
          <rPr>
            <b/>
            <sz val="9"/>
            <color indexed="81"/>
            <rFont val="Tahoma"/>
            <family val="2"/>
          </rPr>
          <t>Famy Suardi:</t>
        </r>
        <r>
          <rPr>
            <sz val="9"/>
            <color indexed="81"/>
            <rFont val="Tahoma"/>
            <family val="2"/>
          </rPr>
          <t xml:space="preserve">
Agihan 1 RM 3,750,000
Agihan 2 RM 3,750,000</t>
        </r>
      </text>
    </comment>
    <comment ref="N67" authorId="2" shapeId="0" xr:uid="{A6F7F17D-BC67-442D-9C1C-F40BDC00926B}">
      <text>
        <r>
          <rPr>
            <b/>
            <sz val="9"/>
            <color indexed="81"/>
            <rFont val="Tahoma"/>
            <family val="2"/>
          </rPr>
          <t>Famy Suardi:</t>
        </r>
        <r>
          <rPr>
            <sz val="9"/>
            <color indexed="81"/>
            <rFont val="Tahoma"/>
            <family val="2"/>
          </rPr>
          <t xml:space="preserve">
Agihan 1 RM 25,000
Agihan 2 RM 25,000</t>
        </r>
      </text>
    </comment>
    <comment ref="N68" authorId="2" shapeId="0" xr:uid="{0C433A11-182D-42F9-82CF-EEF85DFE3DE8}">
      <text>
        <r>
          <rPr>
            <b/>
            <sz val="9"/>
            <color indexed="81"/>
            <rFont val="Tahoma"/>
            <family val="2"/>
          </rPr>
          <t>Famy Suardi:</t>
        </r>
        <r>
          <rPr>
            <sz val="9"/>
            <color indexed="81"/>
            <rFont val="Tahoma"/>
            <family val="2"/>
          </rPr>
          <t xml:space="preserve">
Agihan 1 RM 68,900
Agihan 2 RM 12,500</t>
        </r>
      </text>
    </comment>
    <comment ref="AF69" authorId="0" shapeId="0" xr:uid="{614D4891-5463-47E4-95DD-3EA2A9549F4A}">
      <text>
        <r>
          <rPr>
            <b/>
            <sz val="9"/>
            <color indexed="81"/>
            <rFont val="Tahoma"/>
            <family val="2"/>
          </rPr>
          <t>Rabiatul Husna Ramly:</t>
        </r>
        <r>
          <rPr>
            <sz val="9"/>
            <color indexed="81"/>
            <rFont val="Tahoma"/>
            <family val="2"/>
          </rPr>
          <t xml:space="preserve">
Pindaan Julai, dana asal RM20,000</t>
        </r>
      </text>
    </comment>
    <comment ref="AL69" authorId="0" shapeId="0" xr:uid="{1E6BBAC1-904F-4713-B9CA-47775FBBF29B}">
      <text>
        <r>
          <rPr>
            <b/>
            <sz val="9"/>
            <color indexed="81"/>
            <rFont val="Tahoma"/>
            <family val="2"/>
          </rPr>
          <t>Rabiatul Husna Ramly:</t>
        </r>
        <r>
          <rPr>
            <sz val="9"/>
            <color indexed="81"/>
            <rFont val="Tahoma"/>
            <family val="2"/>
          </rPr>
          <t xml:space="preserve">
Pindaan Julai, dana asal RM20,470</t>
        </r>
      </text>
    </comment>
    <comment ref="AO69" authorId="0" shapeId="0" xr:uid="{A99C4FEE-3A2A-41D3-8CFA-C9277EE487C4}">
      <text>
        <r>
          <rPr>
            <b/>
            <sz val="9"/>
            <color indexed="81"/>
            <rFont val="Tahoma"/>
            <family val="2"/>
          </rPr>
          <t>Rabiatul Husna Ramly:</t>
        </r>
        <r>
          <rPr>
            <sz val="9"/>
            <color indexed="81"/>
            <rFont val="Tahoma"/>
            <family val="2"/>
          </rPr>
          <t xml:space="preserve">
Pindaan Julai, dana asal RM25,000</t>
        </r>
      </text>
    </comment>
    <comment ref="Q70" authorId="1" shapeId="0" xr:uid="{481FDDFE-C1DF-4442-98FB-6CEAE8EEC4E8}">
      <text>
        <r>
          <rPr>
            <b/>
            <sz val="9"/>
            <color indexed="81"/>
            <rFont val="Tahoma"/>
            <family val="2"/>
          </rPr>
          <t>Muhamad Anuarul Asyraf Jamil:</t>
        </r>
        <r>
          <rPr>
            <sz val="9"/>
            <color indexed="81"/>
            <rFont val="Tahoma"/>
            <family val="2"/>
          </rPr>
          <t xml:space="preserve">
Pindaan Jun: Peruntukan asal RM 20,000</t>
        </r>
      </text>
    </comment>
    <comment ref="AF70" authorId="1" shapeId="0" xr:uid="{3294CEB0-9938-47C6-A39C-229758AAF2AF}">
      <text>
        <r>
          <rPr>
            <b/>
            <sz val="9"/>
            <color indexed="81"/>
            <rFont val="Tahoma"/>
            <family val="2"/>
          </rPr>
          <t>Muhamad Anuarul Asyraf Jamil:</t>
        </r>
        <r>
          <rPr>
            <sz val="9"/>
            <color indexed="81"/>
            <rFont val="Tahoma"/>
            <family val="2"/>
          </rPr>
          <t xml:space="preserve">
pindaan sept, dana asal: RM9,500</t>
        </r>
      </text>
    </comment>
    <comment ref="AL70" authorId="1" shapeId="0" xr:uid="{43B32D29-F749-401D-A04E-F08B7CB5F2DD}">
      <text>
        <r>
          <rPr>
            <b/>
            <sz val="9"/>
            <color indexed="81"/>
            <rFont val="Tahoma"/>
            <family val="2"/>
          </rPr>
          <t>Muhamad Anuarul Asyraf Jamil:</t>
        </r>
        <r>
          <rPr>
            <sz val="9"/>
            <color indexed="81"/>
            <rFont val="Tahoma"/>
            <family val="2"/>
          </rPr>
          <t xml:space="preserve">
Pindaan Jun: Dana asal RM 20,000
Pindaan Sept: Dana asal
RM 35,000</t>
        </r>
      </text>
    </comment>
    <comment ref="Q71" authorId="0" shapeId="0" xr:uid="{8E32EA3C-2DCF-460D-AF53-449E5EC307FF}">
      <text>
        <r>
          <rPr>
            <b/>
            <sz val="9"/>
            <color indexed="81"/>
            <rFont val="Tahoma"/>
            <family val="2"/>
          </rPr>
          <t>Rabiatul Husna Ramly:</t>
        </r>
        <r>
          <rPr>
            <sz val="9"/>
            <color indexed="81"/>
            <rFont val="Tahoma"/>
            <family val="2"/>
          </rPr>
          <t xml:space="preserve">
Pindaan Oktober, dana asal RM43,000</t>
        </r>
      </text>
    </comment>
    <comment ref="Z71" authorId="1" shapeId="0" xr:uid="{D70D2E60-F988-4B07-800B-8A522DC37781}">
      <text>
        <r>
          <rPr>
            <b/>
            <sz val="9"/>
            <color indexed="81"/>
            <rFont val="Tahoma"/>
            <family val="2"/>
          </rPr>
          <t>Muhamad Anuarul Asyraf Jamil:</t>
        </r>
        <r>
          <rPr>
            <sz val="9"/>
            <color indexed="81"/>
            <rFont val="Tahoma"/>
            <family val="2"/>
          </rPr>
          <t xml:space="preserve">
Pindaan Jun</t>
        </r>
      </text>
    </comment>
    <comment ref="AF71" authorId="1" shapeId="0" xr:uid="{71668DFE-55F9-4C9D-99AC-D896190C14C5}">
      <text>
        <r>
          <rPr>
            <b/>
            <sz val="9"/>
            <color indexed="81"/>
            <rFont val="Tahoma"/>
            <family val="2"/>
          </rPr>
          <t>Muhamad Anuarul Asyraf Jamil:</t>
        </r>
        <r>
          <rPr>
            <sz val="9"/>
            <color indexed="81"/>
            <rFont val="Tahoma"/>
            <family val="2"/>
          </rPr>
          <t xml:space="preserve">
Pindaan Jun: Peruntukan asal RM 18,938
Pindaan Oktober, dana asal RM10,538</t>
        </r>
      </text>
    </comment>
    <comment ref="AL71" authorId="1" shapeId="0" xr:uid="{ECA2027B-1D0F-45AB-B211-9A405797BBA6}">
      <text>
        <r>
          <rPr>
            <b/>
            <sz val="9"/>
            <color indexed="81"/>
            <rFont val="Tahoma"/>
            <family val="2"/>
          </rPr>
          <t>Muhamad Anuarul Asyraf Jamil:</t>
        </r>
        <r>
          <rPr>
            <sz val="9"/>
            <color indexed="81"/>
            <rFont val="Tahoma"/>
            <family val="2"/>
          </rPr>
          <t xml:space="preserve">
Pindaan Jun: Peruntukan asal RM 97,600
Pindaan Oktober, dana asal RM104,000</t>
        </r>
      </text>
    </comment>
    <comment ref="AF75" authorId="0" shapeId="0" xr:uid="{214599EA-25E2-4DDC-81E3-977FF8960259}">
      <text>
        <r>
          <rPr>
            <b/>
            <sz val="9"/>
            <color indexed="81"/>
            <rFont val="Tahoma"/>
            <family val="2"/>
          </rPr>
          <t>Rabiatul Husna Ramly:</t>
        </r>
        <r>
          <rPr>
            <sz val="9"/>
            <color indexed="81"/>
            <rFont val="Tahoma"/>
            <family val="2"/>
          </rPr>
          <t xml:space="preserve">
Pindaan Oktober, dana asal RM0</t>
        </r>
      </text>
    </comment>
    <comment ref="AO75" authorId="0" shapeId="0" xr:uid="{38407485-0662-4CE7-B9A5-ABB30B9960FA}">
      <text>
        <r>
          <rPr>
            <b/>
            <sz val="9"/>
            <color indexed="81"/>
            <rFont val="Tahoma"/>
            <family val="2"/>
          </rPr>
          <t>Rabiatul Husna Ramly:</t>
        </r>
        <r>
          <rPr>
            <sz val="9"/>
            <color indexed="81"/>
            <rFont val="Tahoma"/>
            <family val="2"/>
          </rPr>
          <t xml:space="preserve">
Pindaan Oktober, dana asal RM17,500</t>
        </r>
      </text>
    </comment>
    <comment ref="O77" authorId="2" shapeId="0" xr:uid="{977D219B-3784-4D54-AAFC-B59772188417}">
      <text>
        <r>
          <rPr>
            <b/>
            <sz val="9"/>
            <color indexed="81"/>
            <rFont val="Tahoma"/>
            <family val="2"/>
          </rPr>
          <t>Famy Suardi:</t>
        </r>
        <r>
          <rPr>
            <sz val="9"/>
            <color indexed="81"/>
            <rFont val="Tahoma"/>
            <family val="2"/>
          </rPr>
          <t xml:space="preserve">
waran dapat RM350,000 sahaja, update pecahan kewangan semasa ikut LK</t>
        </r>
      </text>
    </comment>
    <comment ref="Q77" authorId="0" shapeId="0" xr:uid="{AFCD643F-2784-43E4-BF17-0B3E414BEB69}">
      <text>
        <r>
          <rPr>
            <b/>
            <sz val="9"/>
            <color indexed="81"/>
            <rFont val="Tahoma"/>
            <family val="2"/>
          </rPr>
          <t>Rabiatul Husna Ramly:</t>
        </r>
        <r>
          <rPr>
            <sz val="9"/>
            <color indexed="81"/>
            <rFont val="Tahoma"/>
            <family val="2"/>
          </rPr>
          <t xml:space="preserve">
Pindaan Oktober, dana asal RM51,460
Pindaan Disember, dana asal RM78,770
</t>
        </r>
      </text>
    </comment>
    <comment ref="W77" authorId="0" shapeId="0" xr:uid="{4656E268-2D68-45F4-9B44-8294FAB83E90}">
      <text>
        <r>
          <rPr>
            <b/>
            <sz val="9"/>
            <color indexed="81"/>
            <rFont val="Tahoma"/>
            <family val="2"/>
          </rPr>
          <t>Rabiatul Husna Ramly:</t>
        </r>
        <r>
          <rPr>
            <sz val="9"/>
            <color indexed="81"/>
            <rFont val="Tahoma"/>
            <family val="2"/>
          </rPr>
          <t xml:space="preserve">
Pindaan Oktober, dana asal RM28,000
Pindaan Disember, dana asal RM31,600</t>
        </r>
      </text>
    </comment>
    <comment ref="Z77" authorId="0" shapeId="0" xr:uid="{1933D05F-205E-40ED-BDFB-025410A48DF5}">
      <text>
        <r>
          <rPr>
            <b/>
            <sz val="9"/>
            <color indexed="81"/>
            <rFont val="Tahoma"/>
            <family val="2"/>
          </rPr>
          <t>Rabiatul Husna Ramly:</t>
        </r>
        <r>
          <rPr>
            <sz val="9"/>
            <color indexed="81"/>
            <rFont val="Tahoma"/>
            <family val="2"/>
          </rPr>
          <t xml:space="preserve">
Pindaan Dismber, dana asal RM5,000</t>
        </r>
      </text>
    </comment>
    <comment ref="AC77" authorId="0" shapeId="0" xr:uid="{A032E1C3-3013-4CB3-8F12-37048BB5B9FA}">
      <text>
        <r>
          <rPr>
            <b/>
            <sz val="9"/>
            <color indexed="81"/>
            <rFont val="Tahoma"/>
            <family val="2"/>
          </rPr>
          <t>Rabiatul Husna Ramly:</t>
        </r>
        <r>
          <rPr>
            <sz val="9"/>
            <color indexed="81"/>
            <rFont val="Tahoma"/>
            <family val="2"/>
          </rPr>
          <t xml:space="preserve">
Pindaan Oktober, dana asal RM9,920
Pindaan Disember, dana asal RM5,200</t>
        </r>
      </text>
    </comment>
    <comment ref="AF77" authorId="0" shapeId="0" xr:uid="{F8C251B6-F1B2-4C81-A418-65BFFA8D1DF4}">
      <text>
        <r>
          <rPr>
            <b/>
            <sz val="9"/>
            <color indexed="81"/>
            <rFont val="Tahoma"/>
            <family val="2"/>
          </rPr>
          <t>Rabiatul Husna Ramly:</t>
        </r>
        <r>
          <rPr>
            <sz val="9"/>
            <color indexed="81"/>
            <rFont val="Tahoma"/>
            <family val="2"/>
          </rPr>
          <t xml:space="preserve">
Pindaan Oktober, dana asal RM222,520
Pindaan Disember, dana asal RM195,230</t>
        </r>
      </text>
    </comment>
    <comment ref="AI77" authorId="0" shapeId="0" xr:uid="{332CBD28-99A3-46BC-BCC9-6463428C80EB}">
      <text>
        <r>
          <rPr>
            <b/>
            <sz val="9"/>
            <color indexed="81"/>
            <rFont val="Tahoma"/>
            <family val="2"/>
          </rPr>
          <t>Rabiatul Husna Ramly:</t>
        </r>
        <r>
          <rPr>
            <sz val="9"/>
            <color indexed="81"/>
            <rFont val="Tahoma"/>
            <family val="2"/>
          </rPr>
          <t xml:space="preserve">
Pindaan Oktober, dana asal RM0
Pindaan Disember, dana asal RM1,100</t>
        </r>
      </text>
    </comment>
    <comment ref="AL77" authorId="0" shapeId="0" xr:uid="{5053D9FA-BEE9-4D7E-B2DC-997F85706347}">
      <text>
        <r>
          <rPr>
            <b/>
            <sz val="9"/>
            <color indexed="81"/>
            <rFont val="Tahoma"/>
            <family val="2"/>
          </rPr>
          <t>Rabiatul Husna Ramly:</t>
        </r>
        <r>
          <rPr>
            <sz val="9"/>
            <color indexed="81"/>
            <rFont val="Tahoma"/>
            <family val="2"/>
          </rPr>
          <t xml:space="preserve">
Pindaan Disember, dana asal RM600</t>
        </r>
      </text>
    </comment>
    <comment ref="P78" authorId="2" shapeId="0" xr:uid="{29D13500-35C1-4250-922D-3703F4A11954}">
      <text>
        <r>
          <rPr>
            <b/>
            <sz val="9"/>
            <color indexed="81"/>
            <rFont val="Tahoma"/>
            <family val="2"/>
          </rPr>
          <t>Famy Suardi:</t>
        </r>
        <r>
          <rPr>
            <sz val="9"/>
            <color indexed="81"/>
            <rFont val="Tahoma"/>
            <family val="2"/>
          </rPr>
          <t xml:space="preserve">
dipindahkan ke pengurusan penyelidikan JPP IMR- Noncommunicable disease</t>
        </r>
      </text>
    </comment>
    <comment ref="AF78" authorId="2" shapeId="0" xr:uid="{5B46F4CC-96AA-4435-B33F-47C1E058EA9B}">
      <text>
        <r>
          <rPr>
            <b/>
            <sz val="9"/>
            <color indexed="81"/>
            <rFont val="Tahoma"/>
            <family val="2"/>
          </rPr>
          <t>Famy Suardi:</t>
        </r>
        <r>
          <rPr>
            <sz val="9"/>
            <color indexed="81"/>
            <rFont val="Tahoma"/>
            <family val="2"/>
          </rPr>
          <t xml:space="preserve">
pindaan Mac
dana asal RM6,010</t>
        </r>
      </text>
    </comment>
    <comment ref="AL78" authorId="2" shapeId="0" xr:uid="{3B144249-7A76-4357-850E-F1480047A550}">
      <text>
        <r>
          <rPr>
            <b/>
            <sz val="9"/>
            <color indexed="81"/>
            <rFont val="Tahoma"/>
            <family val="2"/>
          </rPr>
          <t>Famy Suardi:</t>
        </r>
        <r>
          <rPr>
            <sz val="9"/>
            <color indexed="81"/>
            <rFont val="Tahoma"/>
            <family val="2"/>
          </rPr>
          <t xml:space="preserve">
Pindaan Mac
Dana asal RM360</t>
        </r>
      </text>
    </comment>
    <comment ref="Z80" authorId="1" shapeId="0" xr:uid="{3658CA92-6DC1-4B97-99E4-E5CD58DAE702}">
      <text>
        <r>
          <rPr>
            <b/>
            <sz val="9"/>
            <color indexed="81"/>
            <rFont val="Tahoma"/>
            <family val="2"/>
          </rPr>
          <t>Muhamad Anuarul Asyraf Jamil:</t>
        </r>
        <r>
          <rPr>
            <sz val="9"/>
            <color indexed="81"/>
            <rFont val="Tahoma"/>
            <family val="2"/>
          </rPr>
          <t xml:space="preserve">
Pindaan Nov, dana asal RM 4,950</t>
        </r>
      </text>
    </comment>
    <comment ref="AC80" authorId="1" shapeId="0" xr:uid="{FB551FB2-E053-4C4A-A57B-F637254FEAF4}">
      <text>
        <r>
          <rPr>
            <b/>
            <sz val="9"/>
            <color indexed="81"/>
            <rFont val="Tahoma"/>
            <family val="2"/>
          </rPr>
          <t>Muhamad Anuarul Asyraf Jamil:</t>
        </r>
        <r>
          <rPr>
            <sz val="9"/>
            <color indexed="81"/>
            <rFont val="Tahoma"/>
            <family val="2"/>
          </rPr>
          <t xml:space="preserve">
Pindaan Nov, dana asal RM 0</t>
        </r>
      </text>
    </comment>
    <comment ref="AF80" authorId="1" shapeId="0" xr:uid="{D97D9383-CF08-4F31-9EBE-92C6F1E8C259}">
      <text>
        <r>
          <rPr>
            <b/>
            <sz val="9"/>
            <color indexed="81"/>
            <rFont val="Tahoma"/>
            <family val="2"/>
          </rPr>
          <t>Muhamad Anuarul Asyraf Jamil:</t>
        </r>
        <r>
          <rPr>
            <sz val="9"/>
            <color indexed="81"/>
            <rFont val="Tahoma"/>
            <family val="2"/>
          </rPr>
          <t xml:space="preserve">
Pindaan Nov, dana asal RM 273,313</t>
        </r>
      </text>
    </comment>
    <comment ref="AR80" authorId="1" shapeId="0" xr:uid="{825D488B-9DFF-438D-9CF5-A0DB5FFB7AA0}">
      <text>
        <r>
          <rPr>
            <b/>
            <sz val="9"/>
            <color indexed="81"/>
            <rFont val="Tahoma"/>
            <family val="2"/>
          </rPr>
          <t>Muhamad Anuarul Asyraf Jamil:</t>
        </r>
        <r>
          <rPr>
            <sz val="9"/>
            <color indexed="81"/>
            <rFont val="Tahoma"/>
            <family val="2"/>
          </rPr>
          <t xml:space="preserve">
Pindaan Nov, dana asal RM 1,999</t>
        </r>
      </text>
    </comment>
    <comment ref="W81" authorId="0" shapeId="0" xr:uid="{A7A58895-D351-4806-B1D8-66B3A5C280D2}">
      <text>
        <r>
          <rPr>
            <b/>
            <sz val="9"/>
            <color indexed="81"/>
            <rFont val="Tahoma"/>
            <family val="2"/>
          </rPr>
          <t>Rabiatul Husna Ramly:</t>
        </r>
        <r>
          <rPr>
            <sz val="9"/>
            <color indexed="81"/>
            <rFont val="Tahoma"/>
            <family val="2"/>
          </rPr>
          <t xml:space="preserve">
Pindaan November, dana asal RM2,280</t>
        </r>
      </text>
    </comment>
    <comment ref="AF81" authorId="0" shapeId="0" xr:uid="{9CCF93CC-6D7E-45B1-B434-A531A1BB08A4}">
      <text>
        <r>
          <rPr>
            <b/>
            <sz val="9"/>
            <color indexed="81"/>
            <rFont val="Tahoma"/>
            <family val="2"/>
          </rPr>
          <t>Rabiatul Husna Ramly:</t>
        </r>
        <r>
          <rPr>
            <sz val="9"/>
            <color indexed="81"/>
            <rFont val="Tahoma"/>
            <family val="2"/>
          </rPr>
          <t xml:space="preserve">
Pindaan November, dana asal RM146,900</t>
        </r>
      </text>
    </comment>
    <comment ref="AO81" authorId="0" shapeId="0" xr:uid="{D4C079BD-FC43-4787-B873-69414B3E57CD}">
      <text>
        <r>
          <rPr>
            <b/>
            <sz val="9"/>
            <color indexed="81"/>
            <rFont val="Tahoma"/>
            <family val="2"/>
          </rPr>
          <t>Rabiatul Husna Ramly:</t>
        </r>
        <r>
          <rPr>
            <sz val="9"/>
            <color indexed="81"/>
            <rFont val="Tahoma"/>
            <family val="2"/>
          </rPr>
          <t xml:space="preserve">
Pindaan November, dana asal RM50,000</t>
        </r>
      </text>
    </comment>
    <comment ref="AR81" authorId="0" shapeId="0" xr:uid="{51556F37-C288-487F-B422-0AC3E0577768}">
      <text>
        <r>
          <rPr>
            <b/>
            <sz val="9"/>
            <color indexed="81"/>
            <rFont val="Tahoma"/>
            <family val="2"/>
          </rPr>
          <t>Rabiatul Husna Ramly:</t>
        </r>
        <r>
          <rPr>
            <sz val="9"/>
            <color indexed="81"/>
            <rFont val="Tahoma"/>
            <family val="2"/>
          </rPr>
          <t xml:space="preserve">
Pindaan November, dana asal RM60,000</t>
        </r>
      </text>
    </comment>
    <comment ref="Q82" authorId="0" shapeId="0" xr:uid="{60EA262D-23E4-4E3B-9D3E-B5EEBF0A5ED8}">
      <text>
        <r>
          <rPr>
            <b/>
            <sz val="9"/>
            <color indexed="81"/>
            <rFont val="Tahoma"/>
            <family val="2"/>
          </rPr>
          <t>Rabiatul Husna Ramly:</t>
        </r>
        <r>
          <rPr>
            <sz val="9"/>
            <color indexed="81"/>
            <rFont val="Tahoma"/>
            <family val="2"/>
          </rPr>
          <t xml:space="preserve">
Pindaan Oktober, dana asal RM4,745</t>
        </r>
      </text>
    </comment>
    <comment ref="AF82" authorId="0" shapeId="0" xr:uid="{571C8C8B-F5FE-48D8-AC99-AB62A4C10236}">
      <text>
        <r>
          <rPr>
            <b/>
            <sz val="9"/>
            <color indexed="81"/>
            <rFont val="Tahoma"/>
            <family val="2"/>
          </rPr>
          <t>Rabiatul Husna Ramly:</t>
        </r>
        <r>
          <rPr>
            <sz val="9"/>
            <color indexed="81"/>
            <rFont val="Tahoma"/>
            <family val="2"/>
          </rPr>
          <t xml:space="preserve">
Pindaan Oktober, dana asal RM104,818</t>
        </r>
      </text>
    </comment>
    <comment ref="AI82" authorId="0" shapeId="0" xr:uid="{62F42C10-97FC-47DD-BCD4-F4A123B68FC9}">
      <text>
        <r>
          <rPr>
            <b/>
            <sz val="9"/>
            <color indexed="81"/>
            <rFont val="Tahoma"/>
            <family val="2"/>
          </rPr>
          <t>Rabiatul Husna Ramly:</t>
        </r>
        <r>
          <rPr>
            <sz val="9"/>
            <color indexed="81"/>
            <rFont val="Tahoma"/>
            <family val="2"/>
          </rPr>
          <t xml:space="preserve">
Pindaan Oktober, dana asal RM2,000</t>
        </r>
      </text>
    </comment>
    <comment ref="Q84" authorId="0" shapeId="0" xr:uid="{5252BF72-DC62-4BB2-B681-846874360803}">
      <text>
        <r>
          <rPr>
            <b/>
            <sz val="9"/>
            <color indexed="81"/>
            <rFont val="Tahoma"/>
            <family val="2"/>
          </rPr>
          <t>Rabiatul Husna Ramly:</t>
        </r>
        <r>
          <rPr>
            <sz val="9"/>
            <color indexed="81"/>
            <rFont val="Tahoma"/>
            <family val="2"/>
          </rPr>
          <t xml:space="preserve">
Pindaan September, dana asal RM55,170
Pindaan Oktober, dana asal RM15,170
Pindaan November, dana asal RM3,470</t>
        </r>
      </text>
    </comment>
    <comment ref="T84" authorId="0" shapeId="0" xr:uid="{96E432CE-5F1C-47AA-ABC0-E25031557F6F}">
      <text>
        <r>
          <rPr>
            <b/>
            <sz val="9"/>
            <color indexed="81"/>
            <rFont val="Tahoma"/>
            <family val="2"/>
          </rPr>
          <t>Rabiatul Husna Ramly:</t>
        </r>
        <r>
          <rPr>
            <sz val="9"/>
            <color indexed="81"/>
            <rFont val="Tahoma"/>
            <family val="2"/>
          </rPr>
          <t xml:space="preserve">
Pindaan September, dana asal RM3,000
Pindaan Oktober, dana asal RM1,000</t>
        </r>
      </text>
    </comment>
    <comment ref="Z84" authorId="0" shapeId="0" xr:uid="{75598473-B8F4-47A0-BBA6-E144ABB77F9C}">
      <text>
        <r>
          <rPr>
            <b/>
            <sz val="9"/>
            <color indexed="81"/>
            <rFont val="Tahoma"/>
            <family val="2"/>
          </rPr>
          <t>Rabiatul Husna Ramly:</t>
        </r>
        <r>
          <rPr>
            <sz val="9"/>
            <color indexed="81"/>
            <rFont val="Tahoma"/>
            <family val="2"/>
          </rPr>
          <t xml:space="preserve">
Pindaan September, dana asal RM4,500
Pindaan Oktober, dana asal RM1,500</t>
        </r>
      </text>
    </comment>
    <comment ref="AF84" authorId="0" shapeId="0" xr:uid="{E3FB8096-897E-4103-9EAD-9F2442297C82}">
      <text>
        <r>
          <rPr>
            <b/>
            <sz val="9"/>
            <color indexed="81"/>
            <rFont val="Tahoma"/>
            <family val="2"/>
          </rPr>
          <t>Rabiatul Husna Ramly:</t>
        </r>
        <r>
          <rPr>
            <sz val="9"/>
            <color indexed="81"/>
            <rFont val="Tahoma"/>
            <family val="2"/>
          </rPr>
          <t xml:space="preserve">
Pindaan September, dana asal RM121,870
Pindaan Oktober, dana asal RM171,870
Pindaan November, dana asal RM187,070</t>
        </r>
      </text>
    </comment>
    <comment ref="AL84" authorId="0" shapeId="0" xr:uid="{4249E8C8-E98B-4C43-9830-055922894BED}">
      <text>
        <r>
          <rPr>
            <b/>
            <sz val="9"/>
            <color indexed="81"/>
            <rFont val="Tahoma"/>
            <family val="2"/>
          </rPr>
          <t>Rabiatul Husna Ramly:</t>
        </r>
        <r>
          <rPr>
            <sz val="9"/>
            <color indexed="81"/>
            <rFont val="Tahoma"/>
            <family val="2"/>
          </rPr>
          <t xml:space="preserve">
Pindaan September, dana asal RM6,280
Pindaan Oktober, dana asal RM1,280</t>
        </r>
      </text>
    </comment>
    <comment ref="AO84" authorId="0" shapeId="0" xr:uid="{09128288-5F0C-4364-AEAA-406E0DC16F59}">
      <text>
        <r>
          <rPr>
            <b/>
            <sz val="9"/>
            <color indexed="81"/>
            <rFont val="Tahoma"/>
            <family val="2"/>
          </rPr>
          <t>Rabiatul Husna Ramly:</t>
        </r>
        <r>
          <rPr>
            <sz val="9"/>
            <color indexed="81"/>
            <rFont val="Tahoma"/>
            <family val="2"/>
          </rPr>
          <t xml:space="preserve">
Pindaan November, dana asal RM25,000</t>
        </r>
      </text>
    </comment>
    <comment ref="AR84" authorId="0" shapeId="0" xr:uid="{F377999B-A4E9-47C9-A5C0-37385D4E9D2E}">
      <text>
        <r>
          <rPr>
            <b/>
            <sz val="9"/>
            <color indexed="81"/>
            <rFont val="Tahoma"/>
            <family val="2"/>
          </rPr>
          <t>Rabiatul Husna Ramly:</t>
        </r>
        <r>
          <rPr>
            <sz val="9"/>
            <color indexed="81"/>
            <rFont val="Tahoma"/>
            <family val="2"/>
          </rPr>
          <t xml:space="preserve">
Pindaan November, dana asal RM12,000</t>
        </r>
      </text>
    </comment>
    <comment ref="AF86" authorId="0" shapeId="0" xr:uid="{EF1A8F38-AFBF-4B41-BCDF-EF2FE726DD9E}">
      <text>
        <r>
          <rPr>
            <b/>
            <sz val="9"/>
            <color indexed="81"/>
            <rFont val="Tahoma"/>
            <family val="2"/>
          </rPr>
          <t>Rabiatul Husna Ramly:</t>
        </r>
        <r>
          <rPr>
            <sz val="9"/>
            <color indexed="81"/>
            <rFont val="Tahoma"/>
            <family val="2"/>
          </rPr>
          <t xml:space="preserve">
Pindaan November, dana asal RM289,110</t>
        </r>
      </text>
    </comment>
    <comment ref="AR86" authorId="0" shapeId="0" xr:uid="{F99D2DB3-0C5D-430B-BE6C-71233D419D0C}">
      <text>
        <r>
          <rPr>
            <b/>
            <sz val="9"/>
            <color indexed="81"/>
            <rFont val="Tahoma"/>
            <family val="2"/>
          </rPr>
          <t>Rabiatul Husna Ramly:</t>
        </r>
        <r>
          <rPr>
            <sz val="9"/>
            <color indexed="81"/>
            <rFont val="Tahoma"/>
            <family val="2"/>
          </rPr>
          <t xml:space="preserve">
Pindaan November, dana asal RM18,700</t>
        </r>
      </text>
    </comment>
    <comment ref="AF87" authorId="0" shapeId="0" xr:uid="{9C232DDE-F0E4-4D29-B47B-8677B395D538}">
      <text>
        <r>
          <rPr>
            <b/>
            <sz val="9"/>
            <color indexed="81"/>
            <rFont val="Tahoma"/>
            <family val="2"/>
          </rPr>
          <t>Rabiatul Husna Ramly:</t>
        </r>
        <r>
          <rPr>
            <sz val="9"/>
            <color indexed="81"/>
            <rFont val="Tahoma"/>
            <family val="2"/>
          </rPr>
          <t xml:space="preserve">
Pindaan Oktober, dana asal RM260,000</t>
        </r>
      </text>
    </comment>
    <comment ref="AO87" authorId="0" shapeId="0" xr:uid="{CB2055B4-1EDE-41DE-A35B-A1A078E7F166}">
      <text>
        <r>
          <rPr>
            <b/>
            <sz val="9"/>
            <color indexed="81"/>
            <rFont val="Tahoma"/>
            <family val="2"/>
          </rPr>
          <t>Rabiatul Husna Ramly:</t>
        </r>
        <r>
          <rPr>
            <sz val="9"/>
            <color indexed="81"/>
            <rFont val="Tahoma"/>
            <family val="2"/>
          </rPr>
          <t xml:space="preserve">
Pindaan Oktober, dana asal RM25,000</t>
        </r>
      </text>
    </comment>
    <comment ref="AR87" authorId="0" shapeId="0" xr:uid="{AD2BC0A7-5F31-4B48-A024-95FEAF2F980C}">
      <text>
        <r>
          <rPr>
            <b/>
            <sz val="9"/>
            <color indexed="81"/>
            <rFont val="Tahoma"/>
            <family val="2"/>
          </rPr>
          <t>Rabiatul Husna Ramly:</t>
        </r>
        <r>
          <rPr>
            <sz val="9"/>
            <color indexed="81"/>
            <rFont val="Tahoma"/>
            <family val="2"/>
          </rPr>
          <t xml:space="preserve">
Pindaan Oktober, dana asal RM22,000</t>
        </r>
      </text>
    </comment>
    <comment ref="AF88" authorId="0" shapeId="0" xr:uid="{3C975282-D87C-4BFB-B503-54CC58D87F9B}">
      <text>
        <r>
          <rPr>
            <b/>
            <sz val="9"/>
            <color indexed="81"/>
            <rFont val="Tahoma"/>
            <family val="2"/>
          </rPr>
          <t>Rabiatul Husna Ramly:</t>
        </r>
        <r>
          <rPr>
            <sz val="9"/>
            <color indexed="81"/>
            <rFont val="Tahoma"/>
            <family val="2"/>
          </rPr>
          <t xml:space="preserve">
Pindaan Oktober, dana asal RM273,650</t>
        </r>
      </text>
    </comment>
    <comment ref="AO88" authorId="0" shapeId="0" xr:uid="{A9793FC8-4798-4B2E-98BF-8B8F01E3D8C4}">
      <text>
        <r>
          <rPr>
            <b/>
            <sz val="9"/>
            <color indexed="81"/>
            <rFont val="Tahoma"/>
            <family val="2"/>
          </rPr>
          <t>Rabiatul Husna Ramly:</t>
        </r>
        <r>
          <rPr>
            <sz val="9"/>
            <color indexed="81"/>
            <rFont val="Tahoma"/>
            <family val="2"/>
          </rPr>
          <t xml:space="preserve">
Pindaan Oktober, dana asal RM25,000</t>
        </r>
      </text>
    </comment>
    <comment ref="Q89" authorId="0" shapeId="0" xr:uid="{C4C5C183-0C30-4707-A7AC-1EDFBA58C8E4}">
      <text>
        <r>
          <rPr>
            <b/>
            <sz val="9"/>
            <color indexed="81"/>
            <rFont val="Tahoma"/>
            <family val="2"/>
          </rPr>
          <t>Rabiatul Husna Ramly:</t>
        </r>
        <r>
          <rPr>
            <sz val="9"/>
            <color indexed="81"/>
            <rFont val="Tahoma"/>
            <family val="2"/>
          </rPr>
          <t xml:space="preserve">
Pindaan November, dana asal RM13,741</t>
        </r>
      </text>
    </comment>
    <comment ref="AF89" authorId="0" shapeId="0" xr:uid="{03300AA1-3212-4CE8-984B-05C617626D32}">
      <text>
        <r>
          <rPr>
            <b/>
            <sz val="9"/>
            <color indexed="81"/>
            <rFont val="Tahoma"/>
            <family val="2"/>
          </rPr>
          <t>Rabiatul Husna Ramly:</t>
        </r>
        <r>
          <rPr>
            <sz val="9"/>
            <color indexed="81"/>
            <rFont val="Tahoma"/>
            <family val="2"/>
          </rPr>
          <t xml:space="preserve">
Pindaan November, dana asal RM209,650</t>
        </r>
      </text>
    </comment>
    <comment ref="AL89" authorId="0" shapeId="0" xr:uid="{91B87C83-B24C-41A9-8929-73C46560C401}">
      <text>
        <r>
          <rPr>
            <b/>
            <sz val="9"/>
            <color indexed="81"/>
            <rFont val="Tahoma"/>
            <family val="2"/>
          </rPr>
          <t>Rabiatul Husna Ramly:</t>
        </r>
        <r>
          <rPr>
            <sz val="9"/>
            <color indexed="81"/>
            <rFont val="Tahoma"/>
            <family val="2"/>
          </rPr>
          <t xml:space="preserve">
Pindaan November, dana asal RM16,200</t>
        </r>
      </text>
    </comment>
    <comment ref="AO89" authorId="0" shapeId="0" xr:uid="{0F070F53-D888-4525-8402-DE8A7F991CEE}">
      <text>
        <r>
          <rPr>
            <b/>
            <sz val="9"/>
            <color indexed="81"/>
            <rFont val="Tahoma"/>
            <family val="2"/>
          </rPr>
          <t>Rabiatul Husna Ramly:</t>
        </r>
        <r>
          <rPr>
            <sz val="9"/>
            <color indexed="81"/>
            <rFont val="Tahoma"/>
            <family val="2"/>
          </rPr>
          <t xml:space="preserve">
Pindaan November, dana asal RM23,000</t>
        </r>
      </text>
    </comment>
    <comment ref="AF95" authorId="0" shapeId="0" xr:uid="{589013AD-03E3-4F49-B919-FC1279480B8D}">
      <text>
        <r>
          <rPr>
            <b/>
            <sz val="9"/>
            <color indexed="81"/>
            <rFont val="Tahoma"/>
            <family val="2"/>
          </rPr>
          <t>Rabiatul Husna Ramly:</t>
        </r>
        <r>
          <rPr>
            <sz val="9"/>
            <color indexed="81"/>
            <rFont val="Tahoma"/>
            <family val="2"/>
          </rPr>
          <t xml:space="preserve">
Pindaan September, dana asal RM174,160</t>
        </r>
      </text>
    </comment>
    <comment ref="AL95" authorId="0" shapeId="0" xr:uid="{BBF7F677-CB33-4F8D-823A-B3913C997699}">
      <text>
        <r>
          <rPr>
            <b/>
            <sz val="9"/>
            <color indexed="81"/>
            <rFont val="Tahoma"/>
            <family val="2"/>
          </rPr>
          <t>Rabiatul Husna Ramly:</t>
        </r>
        <r>
          <rPr>
            <sz val="9"/>
            <color indexed="81"/>
            <rFont val="Tahoma"/>
            <family val="2"/>
          </rPr>
          <t xml:space="preserve">
Pindaan September, dana asal RM40,000</t>
        </r>
      </text>
    </comment>
    <comment ref="Q96" authorId="0" shapeId="0" xr:uid="{4A1181F8-2FB9-4404-BCF5-C69939A56BBB}">
      <text>
        <r>
          <rPr>
            <b/>
            <sz val="9"/>
            <color indexed="81"/>
            <rFont val="Tahoma"/>
            <family val="2"/>
          </rPr>
          <t>Rabiatul Husna Ramly:</t>
        </r>
        <r>
          <rPr>
            <sz val="9"/>
            <color indexed="81"/>
            <rFont val="Tahoma"/>
            <family val="2"/>
          </rPr>
          <t xml:space="preserve">
Pindaan Ogos, dana asal RM26,550
Pindaan November, dana asal RM44,025
Pindaan Disember, dana asal RM40,525</t>
        </r>
      </text>
    </comment>
    <comment ref="T96" authorId="0" shapeId="0" xr:uid="{C309E4F1-C5A0-4288-9C62-721163321F9F}">
      <text>
        <r>
          <rPr>
            <b/>
            <sz val="9"/>
            <color indexed="81"/>
            <rFont val="Tahoma"/>
            <family val="2"/>
          </rPr>
          <t>Rabiatul Husna Ramly:</t>
        </r>
        <r>
          <rPr>
            <sz val="9"/>
            <color indexed="81"/>
            <rFont val="Tahoma"/>
            <family val="2"/>
          </rPr>
          <t xml:space="preserve">
Pindaan November, dana asal RM12,856
Pindaan Disember, dana asal RM12,056</t>
        </r>
      </text>
    </comment>
    <comment ref="W96" authorId="0" shapeId="0" xr:uid="{2C624453-5B77-4A53-A274-E3CB9F213AA3}">
      <text>
        <r>
          <rPr>
            <b/>
            <sz val="9"/>
            <color indexed="81"/>
            <rFont val="Tahoma"/>
            <family val="2"/>
          </rPr>
          <t>Rabiatul Husna Ramly:</t>
        </r>
        <r>
          <rPr>
            <sz val="9"/>
            <color indexed="81"/>
            <rFont val="Tahoma"/>
            <family val="2"/>
          </rPr>
          <t xml:space="preserve">
Pindaan Ogos, dana asal RM0
Pindaan Disember, dana asal RM23,400</t>
        </r>
      </text>
    </comment>
    <comment ref="AC96" authorId="0" shapeId="0" xr:uid="{471444BC-B97B-46DD-A0B6-78E08FF0679D}">
      <text>
        <r>
          <rPr>
            <b/>
            <sz val="9"/>
            <color indexed="81"/>
            <rFont val="Tahoma"/>
            <family val="2"/>
          </rPr>
          <t>Rabiatul Husna Ramly:</t>
        </r>
        <r>
          <rPr>
            <sz val="9"/>
            <color indexed="81"/>
            <rFont val="Tahoma"/>
            <family val="2"/>
          </rPr>
          <t xml:space="preserve">
Pindaan November, dana asal RM91,590</t>
        </r>
      </text>
    </comment>
    <comment ref="AF96" authorId="0" shapeId="0" xr:uid="{E50F700F-88F7-4886-93EE-E57F1A0A5045}">
      <text>
        <r>
          <rPr>
            <b/>
            <sz val="9"/>
            <color indexed="81"/>
            <rFont val="Tahoma"/>
            <family val="2"/>
          </rPr>
          <t>Rabiatul Husna Ramly:</t>
        </r>
        <r>
          <rPr>
            <sz val="9"/>
            <color indexed="81"/>
            <rFont val="Tahoma"/>
            <family val="2"/>
          </rPr>
          <t xml:space="preserve">
Pindaan Ogos, dana asal RM202,862
Pindaan Sept, dana asal RM161,987
Pindaan November, dana asal RM154,469
Pindaan Disember, dana asal RM272,653</t>
        </r>
      </text>
    </comment>
    <comment ref="AL96" authorId="0" shapeId="0" xr:uid="{57973DFA-40D7-4437-8978-39CC532B25D8}">
      <text>
        <r>
          <rPr>
            <b/>
            <sz val="9"/>
            <color indexed="81"/>
            <rFont val="Tahoma"/>
            <family val="2"/>
          </rPr>
          <t>Rabiatul Husna Ramly:</t>
        </r>
        <r>
          <rPr>
            <sz val="9"/>
            <color indexed="81"/>
            <rFont val="Tahoma"/>
            <family val="2"/>
          </rPr>
          <t xml:space="preserve">
Pindaan November, dana asal RM20,000
Pindaan Disember, dana asal RM13,200</t>
        </r>
      </text>
    </comment>
    <comment ref="AO96" authorId="0" shapeId="0" xr:uid="{30BAABE1-A617-45FF-ABB3-52C740C8D44C}">
      <text>
        <r>
          <rPr>
            <b/>
            <sz val="9"/>
            <color indexed="81"/>
            <rFont val="Tahoma"/>
            <family val="2"/>
          </rPr>
          <t>Rabiatul Husna Ramly:</t>
        </r>
        <r>
          <rPr>
            <sz val="9"/>
            <color indexed="81"/>
            <rFont val="Tahoma"/>
            <family val="2"/>
          </rPr>
          <t xml:space="preserve">
Pindaan November, dana asal RM35,000</t>
        </r>
      </text>
    </comment>
    <comment ref="AR96" authorId="0" shapeId="0" xr:uid="{AB6735D1-0CB7-4192-BA15-A7BB36056A9A}">
      <text>
        <r>
          <rPr>
            <b/>
            <sz val="9"/>
            <color indexed="81"/>
            <rFont val="Tahoma"/>
            <family val="2"/>
          </rPr>
          <t>Rabiatul Husna Ramly:</t>
        </r>
        <r>
          <rPr>
            <sz val="9"/>
            <color indexed="81"/>
            <rFont val="Tahoma"/>
            <family val="2"/>
          </rPr>
          <t xml:space="preserve">
Pindaan Sept, dana asal RM0</t>
        </r>
      </text>
    </comment>
    <comment ref="AF99" authorId="0" shapeId="0" xr:uid="{D896EB2B-D39E-442A-A2BD-E51874B109C4}">
      <text>
        <r>
          <rPr>
            <b/>
            <sz val="9"/>
            <color indexed="81"/>
            <rFont val="Tahoma"/>
            <family val="2"/>
          </rPr>
          <t>Rabiatul Husna Ramly:</t>
        </r>
        <r>
          <rPr>
            <sz val="9"/>
            <color indexed="81"/>
            <rFont val="Tahoma"/>
            <family val="2"/>
          </rPr>
          <t xml:space="preserve">
Pindaan November, dana asal RM24,500</t>
        </r>
      </text>
    </comment>
    <comment ref="AO99" authorId="0" shapeId="0" xr:uid="{3860A7AF-E157-42E1-994A-2A474F921C55}">
      <text>
        <r>
          <rPr>
            <b/>
            <sz val="9"/>
            <color indexed="81"/>
            <rFont val="Tahoma"/>
            <family val="2"/>
          </rPr>
          <t>Rabiatul Husna Ramly:</t>
        </r>
        <r>
          <rPr>
            <sz val="9"/>
            <color indexed="81"/>
            <rFont val="Tahoma"/>
            <family val="2"/>
          </rPr>
          <t xml:space="preserve">
Pindaan November, dana asal RM12,500</t>
        </r>
      </text>
    </comment>
    <comment ref="Q101" authorId="0" shapeId="0" xr:uid="{291EC386-6F74-4EB2-842D-FAF888799B67}">
      <text>
        <r>
          <rPr>
            <b/>
            <sz val="9"/>
            <color indexed="81"/>
            <rFont val="Tahoma"/>
            <family val="2"/>
          </rPr>
          <t>Rabiatul Husna Ramly:</t>
        </r>
        <r>
          <rPr>
            <sz val="9"/>
            <color indexed="81"/>
            <rFont val="Tahoma"/>
            <family val="2"/>
          </rPr>
          <t xml:space="preserve">
Pindaan November, dana asal RM2,620</t>
        </r>
      </text>
    </comment>
    <comment ref="W101" authorId="0" shapeId="0" xr:uid="{549F7953-4F01-46CA-8939-596A9F8BC130}">
      <text>
        <r>
          <rPr>
            <b/>
            <sz val="9"/>
            <color indexed="81"/>
            <rFont val="Tahoma"/>
            <family val="2"/>
          </rPr>
          <t>Rabiatul Husna Ramly:</t>
        </r>
        <r>
          <rPr>
            <sz val="9"/>
            <color indexed="81"/>
            <rFont val="Tahoma"/>
            <family val="2"/>
          </rPr>
          <t xml:space="preserve">
Pindaan November, dana asal RM19,800</t>
        </r>
      </text>
    </comment>
    <comment ref="AF101" authorId="0" shapeId="0" xr:uid="{D106C511-C04E-43F6-B83E-623FA79568DF}">
      <text>
        <r>
          <rPr>
            <b/>
            <sz val="9"/>
            <color indexed="81"/>
            <rFont val="Tahoma"/>
            <family val="2"/>
          </rPr>
          <t>Rabiatul Husna Ramly:</t>
        </r>
        <r>
          <rPr>
            <sz val="9"/>
            <color indexed="81"/>
            <rFont val="Tahoma"/>
            <family val="2"/>
          </rPr>
          <t xml:space="preserve">
Pindaan November, dana asal RM456,820</t>
        </r>
      </text>
    </comment>
    <comment ref="AL101" authorId="0" shapeId="0" xr:uid="{58DA5AD8-62B0-450F-9A36-0F196A7EDC67}">
      <text>
        <r>
          <rPr>
            <b/>
            <sz val="9"/>
            <color indexed="81"/>
            <rFont val="Tahoma"/>
            <family val="2"/>
          </rPr>
          <t>Rabiatul Husna Ramly:</t>
        </r>
        <r>
          <rPr>
            <sz val="9"/>
            <color indexed="81"/>
            <rFont val="Tahoma"/>
            <family val="2"/>
          </rPr>
          <t xml:space="preserve">
Pindaan November, dana asal RM100</t>
        </r>
      </text>
    </comment>
    <comment ref="AF102" authorId="0" shapeId="0" xr:uid="{20E5EB9F-11D0-439D-8F8E-28C606BD79E4}">
      <text>
        <r>
          <rPr>
            <b/>
            <sz val="9"/>
            <color indexed="81"/>
            <rFont val="Tahoma"/>
            <family val="2"/>
          </rPr>
          <t>Rabiatul Husna Ramly:</t>
        </r>
        <r>
          <rPr>
            <sz val="9"/>
            <color indexed="81"/>
            <rFont val="Tahoma"/>
            <family val="2"/>
          </rPr>
          <t xml:space="preserve">
Pindaan November, dana asal RM254,480</t>
        </r>
      </text>
    </comment>
    <comment ref="AO102" authorId="0" shapeId="0" xr:uid="{D43DFA58-54F5-4301-85C8-73F85A08232A}">
      <text>
        <r>
          <rPr>
            <b/>
            <sz val="9"/>
            <color indexed="81"/>
            <rFont val="Tahoma"/>
            <family val="2"/>
          </rPr>
          <t>Rabiatul Husna Ramly:</t>
        </r>
        <r>
          <rPr>
            <sz val="9"/>
            <color indexed="81"/>
            <rFont val="Tahoma"/>
            <family val="2"/>
          </rPr>
          <t xml:space="preserve">
Pindaan November, dana asal RM12,500</t>
        </r>
      </text>
    </comment>
    <comment ref="AR102" authorId="0" shapeId="0" xr:uid="{06D53F0D-B79E-4A60-A324-A83E4D3C91E7}">
      <text>
        <r>
          <rPr>
            <b/>
            <sz val="9"/>
            <color indexed="81"/>
            <rFont val="Tahoma"/>
            <family val="2"/>
          </rPr>
          <t>Rabiatul Husna Ramly:</t>
        </r>
        <r>
          <rPr>
            <sz val="9"/>
            <color indexed="81"/>
            <rFont val="Tahoma"/>
            <family val="2"/>
          </rPr>
          <t xml:space="preserve">
Pindaan November, dana asal RM9,500</t>
        </r>
      </text>
    </comment>
    <comment ref="Q103" authorId="0" shapeId="0" xr:uid="{D44A1C9F-3E54-4EE9-BA70-7812410F77B5}">
      <text>
        <r>
          <rPr>
            <b/>
            <sz val="9"/>
            <color indexed="81"/>
            <rFont val="Tahoma"/>
            <family val="2"/>
          </rPr>
          <t>Rabiatul Husna Ramly:</t>
        </r>
        <r>
          <rPr>
            <sz val="9"/>
            <color indexed="81"/>
            <rFont val="Tahoma"/>
            <family val="2"/>
          </rPr>
          <t xml:space="preserve">
Pindaan Ogos, dana asal RM3,861
Pindaan Oktober, dana asal RM2,561
</t>
        </r>
      </text>
    </comment>
    <comment ref="W103" authorId="0" shapeId="0" xr:uid="{C3BA4185-0F1B-42F0-8552-7E51E4978630}">
      <text>
        <r>
          <rPr>
            <b/>
            <sz val="9"/>
            <color indexed="81"/>
            <rFont val="Tahoma"/>
            <family val="2"/>
          </rPr>
          <t>Rabiatul Husna Ramly:</t>
        </r>
        <r>
          <rPr>
            <sz val="9"/>
            <color indexed="81"/>
            <rFont val="Tahoma"/>
            <family val="2"/>
          </rPr>
          <t xml:space="preserve">
Pindaan September.dana asal RM0</t>
        </r>
      </text>
    </comment>
    <comment ref="AF103" authorId="0" shapeId="0" xr:uid="{E3826D69-4A22-4369-B8CD-7BF41D254C32}">
      <text>
        <r>
          <rPr>
            <b/>
            <sz val="9"/>
            <color indexed="81"/>
            <rFont val="Tahoma"/>
            <family val="2"/>
          </rPr>
          <t>Rabiatul Husna Ramly:</t>
        </r>
        <r>
          <rPr>
            <sz val="9"/>
            <color indexed="81"/>
            <rFont val="Tahoma"/>
            <family val="2"/>
          </rPr>
          <t xml:space="preserve">
Pindaan November, dana asal RM32,188</t>
        </r>
      </text>
    </comment>
    <comment ref="AL103" authorId="0" shapeId="0" xr:uid="{740B3D12-9490-402D-B5A7-094BA497745C}">
      <text>
        <r>
          <rPr>
            <b/>
            <sz val="9"/>
            <color indexed="81"/>
            <rFont val="Tahoma"/>
            <family val="2"/>
          </rPr>
          <t>Rabiatul Husna Ramly:</t>
        </r>
        <r>
          <rPr>
            <sz val="9"/>
            <color indexed="81"/>
            <rFont val="Tahoma"/>
            <family val="2"/>
          </rPr>
          <t xml:space="preserve">
Pindaan september. Dana asal RM12,550
Pindaan November, dana asal RM10,350</t>
        </r>
      </text>
    </comment>
    <comment ref="AO103" authorId="0" shapeId="0" xr:uid="{056D75E3-4098-4A3C-98D3-57C8B58FF650}">
      <text>
        <r>
          <rPr>
            <b/>
            <sz val="9"/>
            <color indexed="81"/>
            <rFont val="Tahoma"/>
            <family val="2"/>
          </rPr>
          <t>Rabiatul Husna Ramly:</t>
        </r>
        <r>
          <rPr>
            <sz val="9"/>
            <color indexed="81"/>
            <rFont val="Tahoma"/>
            <family val="2"/>
          </rPr>
          <t xml:space="preserve">
Pindaan November, dana asal RM9,200</t>
        </r>
      </text>
    </comment>
    <comment ref="AR103" authorId="0" shapeId="0" xr:uid="{4C837446-172E-4AA5-92CE-F95477DDD368}">
      <text>
        <r>
          <rPr>
            <b/>
            <sz val="9"/>
            <color indexed="81"/>
            <rFont val="Tahoma"/>
            <family val="2"/>
          </rPr>
          <t>Rabiatul Husna Ramly:</t>
        </r>
        <r>
          <rPr>
            <sz val="9"/>
            <color indexed="81"/>
            <rFont val="Tahoma"/>
            <family val="2"/>
          </rPr>
          <t xml:space="preserve">
Pindaan Ogos, dana asal RM8,000
Pindaan November, dana asal RM9,300</t>
        </r>
      </text>
    </comment>
    <comment ref="Q104" authorId="0" shapeId="0" xr:uid="{6C23FC1F-682B-4FED-9FB3-D0106B671C6D}">
      <text>
        <r>
          <rPr>
            <b/>
            <sz val="9"/>
            <color indexed="81"/>
            <rFont val="Tahoma"/>
            <family val="2"/>
          </rPr>
          <t>Rabiatul Husna Ramly:</t>
        </r>
        <r>
          <rPr>
            <sz val="9"/>
            <color indexed="81"/>
            <rFont val="Tahoma"/>
            <family val="2"/>
          </rPr>
          <t xml:space="preserve">
Pindaan Oktober, dana asal RM300</t>
        </r>
      </text>
    </comment>
    <comment ref="AF104" authorId="0" shapeId="0" xr:uid="{60BA820C-35A6-4CF5-8914-584B6BBB658D}">
      <text>
        <r>
          <rPr>
            <b/>
            <sz val="9"/>
            <color indexed="81"/>
            <rFont val="Tahoma"/>
            <family val="2"/>
          </rPr>
          <t>Rabiatul Husna Ramly:</t>
        </r>
        <r>
          <rPr>
            <sz val="9"/>
            <color indexed="81"/>
            <rFont val="Tahoma"/>
            <family val="2"/>
          </rPr>
          <t xml:space="preserve">
Pindaan Oktober, dana asal RM64,050
Pindaan Nov, dana asal RM 66,850</t>
        </r>
      </text>
    </comment>
    <comment ref="AO104" authorId="0" shapeId="0" xr:uid="{A73C05AD-CFAE-4834-B397-E74B081C84E2}">
      <text>
        <r>
          <rPr>
            <b/>
            <sz val="9"/>
            <color indexed="81"/>
            <rFont val="Tahoma"/>
            <family val="2"/>
          </rPr>
          <t>Rabiatul Husna Ramly:</t>
        </r>
        <r>
          <rPr>
            <sz val="9"/>
            <color indexed="81"/>
            <rFont val="Tahoma"/>
            <family val="2"/>
          </rPr>
          <t xml:space="preserve">
Pindaan Oktober, dana asal RM10,000
Pindaan Nov, dana asal RM 7,500</t>
        </r>
      </text>
    </comment>
    <comment ref="AF105" authorId="0" shapeId="0" xr:uid="{3D7EDB52-D9A2-4C0E-B6B0-BFCD3FC40552}">
      <text>
        <r>
          <rPr>
            <b/>
            <sz val="9"/>
            <color indexed="81"/>
            <rFont val="Tahoma"/>
            <family val="2"/>
          </rPr>
          <t>Rabiatul Husna Ramly:</t>
        </r>
        <r>
          <rPr>
            <sz val="9"/>
            <color indexed="81"/>
            <rFont val="Tahoma"/>
            <family val="2"/>
          </rPr>
          <t xml:space="preserve">
Pindaan September. Dana asal RM104,900</t>
        </r>
      </text>
    </comment>
    <comment ref="AO105" authorId="0" shapeId="0" xr:uid="{A4E4289E-BFB9-4B56-8E58-D385B4DB0250}">
      <text>
        <r>
          <rPr>
            <b/>
            <sz val="9"/>
            <color indexed="81"/>
            <rFont val="Tahoma"/>
            <family val="2"/>
          </rPr>
          <t>Rabiatul Husna Ramly:</t>
        </r>
        <r>
          <rPr>
            <sz val="9"/>
            <color indexed="81"/>
            <rFont val="Tahoma"/>
            <family val="2"/>
          </rPr>
          <t xml:space="preserve">
Pindaan September. Dana asal RM10,000</t>
        </r>
      </text>
    </comment>
    <comment ref="AF107" authorId="0" shapeId="0" xr:uid="{2C08B0E7-131D-4B58-97F8-9DE6B17CA201}">
      <text>
        <r>
          <rPr>
            <b/>
            <sz val="9"/>
            <color indexed="81"/>
            <rFont val="Tahoma"/>
            <family val="2"/>
          </rPr>
          <t>Rabiatul Husna Ramly:</t>
        </r>
        <r>
          <rPr>
            <sz val="9"/>
            <color indexed="81"/>
            <rFont val="Tahoma"/>
            <family val="2"/>
          </rPr>
          <t xml:space="preserve">
Pindaan November,dana asal RM124,540</t>
        </r>
      </text>
    </comment>
    <comment ref="AO107" authorId="0" shapeId="0" xr:uid="{49A81453-DE92-414F-96D0-5C53E975C068}">
      <text>
        <r>
          <rPr>
            <b/>
            <sz val="9"/>
            <color indexed="81"/>
            <rFont val="Tahoma"/>
            <family val="2"/>
          </rPr>
          <t>Rabiatul Husna Ramly:</t>
        </r>
        <r>
          <rPr>
            <sz val="9"/>
            <color indexed="81"/>
            <rFont val="Tahoma"/>
            <family val="2"/>
          </rPr>
          <t xml:space="preserve">
Pindaan November, dana asal RM10,000</t>
        </r>
      </text>
    </comment>
    <comment ref="AF108" authorId="0" shapeId="0" xr:uid="{7545169A-D4DB-4E7D-8DFD-68D78F3CAF2C}">
      <text>
        <r>
          <rPr>
            <b/>
            <sz val="9"/>
            <color indexed="81"/>
            <rFont val="Tahoma"/>
            <family val="2"/>
          </rPr>
          <t>Rabiatul Husna Ramly:</t>
        </r>
        <r>
          <rPr>
            <sz val="9"/>
            <color indexed="81"/>
            <rFont val="Tahoma"/>
            <family val="2"/>
          </rPr>
          <t xml:space="preserve">
Pindaan September, dana asal RM103,925</t>
        </r>
      </text>
    </comment>
    <comment ref="AO108" authorId="0" shapeId="0" xr:uid="{87285977-9933-4070-94A2-4EE41411B175}">
      <text>
        <r>
          <rPr>
            <b/>
            <sz val="9"/>
            <color indexed="81"/>
            <rFont val="Tahoma"/>
            <family val="2"/>
          </rPr>
          <t>Rabiatul Husna Ramly:</t>
        </r>
        <r>
          <rPr>
            <sz val="9"/>
            <color indexed="81"/>
            <rFont val="Tahoma"/>
            <family val="2"/>
          </rPr>
          <t xml:space="preserve">
Pindaan September, dana asal RM7,500</t>
        </r>
      </text>
    </comment>
    <comment ref="Q109" authorId="2" shapeId="0" xr:uid="{EC607B91-6B49-4F50-B206-35963993D908}">
      <text>
        <r>
          <rPr>
            <b/>
            <sz val="9"/>
            <color indexed="81"/>
            <rFont val="Tahoma"/>
            <family val="2"/>
          </rPr>
          <t>Famy Suardi:</t>
        </r>
        <r>
          <rPr>
            <sz val="9"/>
            <color indexed="81"/>
            <rFont val="Tahoma"/>
            <family val="2"/>
          </rPr>
          <t xml:space="preserve">
Pindaan sept, dana asal RM 2,160</t>
        </r>
      </text>
    </comment>
    <comment ref="AF109" authorId="2" shapeId="0" xr:uid="{1E522707-A0CA-4236-9010-F3E5988F21FC}">
      <text>
        <r>
          <rPr>
            <b/>
            <sz val="9"/>
            <color indexed="81"/>
            <rFont val="Tahoma"/>
            <family val="2"/>
          </rPr>
          <t>Famy Suardi:</t>
        </r>
        <r>
          <rPr>
            <sz val="9"/>
            <color indexed="81"/>
            <rFont val="Tahoma"/>
            <family val="2"/>
          </rPr>
          <t xml:space="preserve">
Pindaan sept, dana asal RM 51,745</t>
        </r>
      </text>
    </comment>
    <comment ref="L111" authorId="0" shapeId="0" xr:uid="{F10F8861-9FE5-48D3-83FA-9DCFBCB8AF25}">
      <text>
        <r>
          <rPr>
            <b/>
            <sz val="9"/>
            <color indexed="81"/>
            <rFont val="Tahoma"/>
            <family val="2"/>
          </rPr>
          <t>Rabiatul Husna Ramly:</t>
        </r>
        <r>
          <rPr>
            <sz val="9"/>
            <color indexed="81"/>
            <rFont val="Tahoma"/>
            <family val="2"/>
          </rPr>
          <t xml:space="preserve">
Lanjut tempoh, tarikh asal Dis 2023</t>
        </r>
      </text>
    </comment>
    <comment ref="N114" authorId="2" shapeId="0" xr:uid="{3C60F0A8-1236-4317-B760-B6A99782852C}">
      <text>
        <r>
          <rPr>
            <b/>
            <sz val="9"/>
            <color indexed="81"/>
            <rFont val="Tahoma"/>
            <family val="2"/>
          </rPr>
          <t>Famy Suardi:</t>
        </r>
        <r>
          <rPr>
            <sz val="9"/>
            <color indexed="81"/>
            <rFont val="Tahoma"/>
            <family val="2"/>
          </rPr>
          <t xml:space="preserve">
Agihan 1 RM 41,300
Agihan 2 RM 45,976</t>
        </r>
      </text>
    </comment>
    <comment ref="Q114" authorId="0" shapeId="0" xr:uid="{5E7A6187-ED83-4B4A-BE8D-48D7A276A425}">
      <text>
        <r>
          <rPr>
            <b/>
            <sz val="9"/>
            <color indexed="81"/>
            <rFont val="Tahoma"/>
            <family val="2"/>
          </rPr>
          <t>Rabiatul Husna Ramly:</t>
        </r>
        <r>
          <rPr>
            <sz val="9"/>
            <color indexed="81"/>
            <rFont val="Tahoma"/>
            <family val="2"/>
          </rPr>
          <t xml:space="preserve">
Pindaan Mac, dana asal RM21,860
Pindaan Ogos, dana asal RM 65,660
Pindaan Oktober, dana asal RM56,960</t>
        </r>
      </text>
    </comment>
    <comment ref="AF114" authorId="0" shapeId="0" xr:uid="{F2E70B72-A30E-4581-9B60-1B171A45813A}">
      <text>
        <r>
          <rPr>
            <b/>
            <sz val="9"/>
            <color indexed="81"/>
            <rFont val="Tahoma"/>
            <family val="2"/>
          </rPr>
          <t>Rabiatul Husna Ramly:</t>
        </r>
        <r>
          <rPr>
            <sz val="9"/>
            <color indexed="81"/>
            <rFont val="Tahoma"/>
            <family val="2"/>
          </rPr>
          <t xml:space="preserve">
Pindaan Mac, dana asal RM52,816
Pindaan Ogos, Dana asal RM 336</t>
        </r>
      </text>
    </comment>
    <comment ref="AO114" authorId="1" shapeId="0" xr:uid="{6F1B37E9-9FAC-4B97-B4B6-47A9FCEF21A6}">
      <text>
        <r>
          <rPr>
            <b/>
            <sz val="9"/>
            <color indexed="81"/>
            <rFont val="Tahoma"/>
            <family val="2"/>
          </rPr>
          <t>Muhamad Anuarul Asyraf Jamil:</t>
        </r>
        <r>
          <rPr>
            <sz val="9"/>
            <color indexed="81"/>
            <rFont val="Tahoma"/>
            <family val="2"/>
          </rPr>
          <t xml:space="preserve">
Pindaan Ogos: dana asal, 12,600  
Pindaan Oktober, dana asal RM21,000</t>
        </r>
      </text>
    </comment>
    <comment ref="AR114" authorId="0" shapeId="0" xr:uid="{C255D687-20B8-44AA-846B-E8C5B7E6FFF2}">
      <text>
        <r>
          <rPr>
            <b/>
            <sz val="9"/>
            <color indexed="81"/>
            <rFont val="Tahoma"/>
            <family val="2"/>
          </rPr>
          <t>Rabiatul Husna Ramly:</t>
        </r>
        <r>
          <rPr>
            <sz val="9"/>
            <color indexed="81"/>
            <rFont val="Tahoma"/>
            <family val="2"/>
          </rPr>
          <t xml:space="preserve">
Pindaan Oktober, dana asal RM8,679.75</t>
        </r>
      </text>
    </comment>
    <comment ref="L115" authorId="0" shapeId="0" xr:uid="{6E8B881A-DECF-433A-A952-372404E35B48}">
      <text>
        <r>
          <rPr>
            <b/>
            <sz val="9"/>
            <color indexed="81"/>
            <rFont val="Tahoma"/>
            <family val="2"/>
          </rPr>
          <t>Rabiatul Husna Ramly:</t>
        </r>
        <r>
          <rPr>
            <sz val="9"/>
            <color indexed="81"/>
            <rFont val="Tahoma"/>
            <family val="2"/>
          </rPr>
          <t xml:space="preserve">
Lanjut tempoh, tarikh asal Sept 2023</t>
        </r>
      </text>
    </comment>
    <comment ref="Q115" authorId="2" shapeId="0" xr:uid="{035CB0B3-735D-4CEA-9CC6-59775B783B07}">
      <text>
        <r>
          <rPr>
            <b/>
            <sz val="9"/>
            <color indexed="81"/>
            <rFont val="Tahoma"/>
            <family val="2"/>
          </rPr>
          <t>Famy Suardi:</t>
        </r>
        <r>
          <rPr>
            <sz val="9"/>
            <color indexed="81"/>
            <rFont val="Tahoma"/>
            <family val="2"/>
          </rPr>
          <t xml:space="preserve">
Pindaan sept, dana asal RM 107,100
Pindaan okt, dana asal: RM 89,600</t>
        </r>
      </text>
    </comment>
    <comment ref="AF115" authorId="2" shapeId="0" xr:uid="{C77F799A-BC25-45AD-988C-707A570BA587}">
      <text>
        <r>
          <rPr>
            <b/>
            <sz val="9"/>
            <color indexed="81"/>
            <rFont val="Tahoma"/>
            <family val="2"/>
          </rPr>
          <t>Famy Suardi:</t>
        </r>
        <r>
          <rPr>
            <sz val="9"/>
            <color indexed="81"/>
            <rFont val="Tahoma"/>
            <family val="2"/>
          </rPr>
          <t xml:space="preserve">
Pindaan sept, dana asal RM 0</t>
        </r>
      </text>
    </comment>
    <comment ref="AL115" authorId="2" shapeId="0" xr:uid="{73632D51-671D-4C40-B9D2-349D74EF0C99}">
      <text>
        <r>
          <rPr>
            <b/>
            <sz val="9"/>
            <color indexed="81"/>
            <rFont val="Tahoma"/>
            <family val="2"/>
          </rPr>
          <t>Famy Suardi:</t>
        </r>
        <r>
          <rPr>
            <sz val="9"/>
            <color indexed="81"/>
            <rFont val="Tahoma"/>
            <family val="2"/>
          </rPr>
          <t xml:space="preserve">
Pindaan sept, dana asal RM 50,000</t>
        </r>
      </text>
    </comment>
    <comment ref="AO115" authorId="2" shapeId="0" xr:uid="{2EDF72B3-9B3A-483F-8FEE-3D3987DD0BD6}">
      <text>
        <r>
          <rPr>
            <b/>
            <sz val="9"/>
            <color indexed="81"/>
            <rFont val="Tahoma"/>
            <family val="2"/>
          </rPr>
          <t>Famy Suardi:</t>
        </r>
        <r>
          <rPr>
            <sz val="9"/>
            <color indexed="81"/>
            <rFont val="Tahoma"/>
            <family val="2"/>
          </rPr>
          <t xml:space="preserve">
Pindaan sept, dana asal RM 0
Pindaan Okt, dana asal: RM 10,000</t>
        </r>
      </text>
    </comment>
    <comment ref="Q120" authorId="0" shapeId="0" xr:uid="{D08065E4-052C-4E57-9D7B-7F80EBA2450C}">
      <text>
        <r>
          <rPr>
            <b/>
            <sz val="9"/>
            <color indexed="81"/>
            <rFont val="Tahoma"/>
            <family val="2"/>
          </rPr>
          <t>Rabiatul Husna Ramly:</t>
        </r>
        <r>
          <rPr>
            <sz val="9"/>
            <color indexed="81"/>
            <rFont val="Tahoma"/>
            <family val="2"/>
          </rPr>
          <t xml:space="preserve">
Pindaan September, dana asal RM10,000
Pindaan November, dana asal RM8,000</t>
        </r>
      </text>
    </comment>
    <comment ref="T120" authorId="0" shapeId="0" xr:uid="{B525D71E-4472-464D-AC70-BD9FF45A9C4F}">
      <text>
        <r>
          <rPr>
            <b/>
            <sz val="9"/>
            <color indexed="81"/>
            <rFont val="Tahoma"/>
            <family val="2"/>
          </rPr>
          <t>Rabiatul Husna Ramly:</t>
        </r>
        <r>
          <rPr>
            <sz val="9"/>
            <color indexed="81"/>
            <rFont val="Tahoma"/>
            <family val="2"/>
          </rPr>
          <t xml:space="preserve">
lain-lain: makanan &amp; minuman</t>
        </r>
      </text>
    </comment>
    <comment ref="AC120" authorId="0" shapeId="0" xr:uid="{CC5FBB02-AC91-4F34-80F9-C2BE5C47BA1A}">
      <text>
        <r>
          <rPr>
            <b/>
            <sz val="9"/>
            <color indexed="81"/>
            <rFont val="Tahoma"/>
            <family val="2"/>
          </rPr>
          <t>Rabiatul Husna Ramly:</t>
        </r>
        <r>
          <rPr>
            <sz val="9"/>
            <color indexed="81"/>
            <rFont val="Tahoma"/>
            <family val="2"/>
          </rPr>
          <t xml:space="preserve">
Pengangkutan Barang-barang 
(bukan bekalan bahan mentah)</t>
        </r>
      </text>
    </comment>
    <comment ref="AF120" authorId="0" shapeId="0" xr:uid="{7DDC458C-937A-4BFA-9622-3350421CBDAE}">
      <text>
        <r>
          <rPr>
            <b/>
            <sz val="9"/>
            <color indexed="81"/>
            <rFont val="Tahoma"/>
            <family val="2"/>
          </rPr>
          <t>Rabiatul Husna Ramly:</t>
        </r>
        <r>
          <rPr>
            <sz val="9"/>
            <color indexed="81"/>
            <rFont val="Tahoma"/>
            <family val="2"/>
          </rPr>
          <t xml:space="preserve">
Pindaan September, dana asal RM120,000
Pindaan November, dana asal RM118,550.90</t>
        </r>
      </text>
    </comment>
    <comment ref="AI120" authorId="0" shapeId="0" xr:uid="{17CFCAD5-C11C-4D2B-A961-F9772C4E0FE1}">
      <text>
        <r>
          <rPr>
            <b/>
            <sz val="9"/>
            <color indexed="81"/>
            <rFont val="Tahoma"/>
            <family val="2"/>
          </rPr>
          <t>Rabiatul Husna Ramly:</t>
        </r>
        <r>
          <rPr>
            <sz val="9"/>
            <color indexed="81"/>
            <rFont val="Tahoma"/>
            <family val="2"/>
          </rPr>
          <t xml:space="preserve">
Pindaan September, dana asal RM0 
RM3,244[2,544+750(lain-lain:makanan &amp; minuman)]
Pindaan November (Makanan &amp; minuman), asal RM750 
RM3,144 [(RM2,544+600(makanan &amp; minuman)]</t>
        </r>
      </text>
    </comment>
    <comment ref="AL120" authorId="0" shapeId="0" xr:uid="{F642532C-4440-4B16-8BF9-6F05E13418F9}">
      <text>
        <r>
          <rPr>
            <b/>
            <sz val="9"/>
            <color indexed="81"/>
            <rFont val="Tahoma"/>
            <family val="2"/>
          </rPr>
          <t>Rabiatul Husna Ramly:</t>
        </r>
        <r>
          <rPr>
            <sz val="9"/>
            <color indexed="81"/>
            <rFont val="Tahoma"/>
            <family val="2"/>
          </rPr>
          <t xml:space="preserve">
Pindaan September, dana asal RM105,000
Pindaan November, dana asal RM117,100</t>
        </r>
      </text>
    </comment>
    <comment ref="AO120" authorId="0" shapeId="0" xr:uid="{5A1BABB0-A11F-493D-8EE9-3893B67967F1}">
      <text>
        <r>
          <rPr>
            <b/>
            <sz val="9"/>
            <color indexed="81"/>
            <rFont val="Tahoma"/>
            <family val="2"/>
          </rPr>
          <t>Rabiatul Husna Ramly:</t>
        </r>
        <r>
          <rPr>
            <sz val="9"/>
            <color indexed="81"/>
            <rFont val="Tahoma"/>
            <family val="2"/>
          </rPr>
          <t xml:space="preserve">
Pindaan September,dana asal RM37,500
Pindaan November, dana asal RM19,901</t>
        </r>
      </text>
    </comment>
    <comment ref="AR120" authorId="0" shapeId="0" xr:uid="{20630D5F-DB12-4BAB-97B7-9E45EE4A00FD}">
      <text>
        <r>
          <rPr>
            <b/>
            <sz val="9"/>
            <color indexed="81"/>
            <rFont val="Tahoma"/>
            <family val="2"/>
          </rPr>
          <t>Rabiatul Husna Ramly:</t>
        </r>
        <r>
          <rPr>
            <sz val="9"/>
            <color indexed="81"/>
            <rFont val="Tahoma"/>
            <family val="2"/>
          </rPr>
          <t xml:space="preserve">
Pindaan September, dana asal RM84,600</t>
        </r>
      </text>
    </comment>
    <comment ref="Q124" authorId="0" shapeId="0" xr:uid="{2B8409A0-ABFF-42E1-BB3D-0EDB5E471185}">
      <text>
        <r>
          <rPr>
            <b/>
            <sz val="9"/>
            <color indexed="81"/>
            <rFont val="Tahoma"/>
            <family val="2"/>
          </rPr>
          <t>Rabiatul Husna Ramly:</t>
        </r>
        <r>
          <rPr>
            <sz val="9"/>
            <color indexed="81"/>
            <rFont val="Tahoma"/>
            <family val="2"/>
          </rPr>
          <t xml:space="preserve">
Pindaaan Ogos, dana asal RM0
Pindaan Sept: dana asal RM2,500</t>
        </r>
      </text>
    </comment>
    <comment ref="AF124" authorId="0" shapeId="0" xr:uid="{EFFA4503-4D34-4422-85D7-76A71772E792}">
      <text>
        <r>
          <rPr>
            <b/>
            <sz val="9"/>
            <color indexed="81"/>
            <rFont val="Tahoma"/>
            <family val="2"/>
          </rPr>
          <t>Rabiatul Husna Ramly:</t>
        </r>
        <r>
          <rPr>
            <sz val="9"/>
            <color indexed="81"/>
            <rFont val="Tahoma"/>
            <family val="2"/>
          </rPr>
          <t xml:space="preserve">
Pindaan Ogos, dana asal RM0
Pindaan sept: dana asal RM7,400
Pindaan Oktober, dana asal RM8,400</t>
        </r>
      </text>
    </comment>
    <comment ref="AL124" authorId="0" shapeId="0" xr:uid="{7E4366EE-C1AE-4380-A299-E7A03A462738}">
      <text>
        <r>
          <rPr>
            <b/>
            <sz val="9"/>
            <color indexed="81"/>
            <rFont val="Tahoma"/>
            <family val="2"/>
          </rPr>
          <t>Rabiatul Husna Ramly:</t>
        </r>
        <r>
          <rPr>
            <sz val="9"/>
            <color indexed="81"/>
            <rFont val="Tahoma"/>
            <family val="2"/>
          </rPr>
          <t xml:space="preserve">
Pindaan Oktober, dana asal RM90,000</t>
        </r>
      </text>
    </comment>
    <comment ref="AO124" authorId="0" shapeId="0" xr:uid="{89085FA7-A4FE-46C9-9E14-28E45CC3F697}">
      <text>
        <r>
          <rPr>
            <b/>
            <sz val="9"/>
            <color indexed="81"/>
            <rFont val="Tahoma"/>
            <family val="2"/>
          </rPr>
          <t>Rabiatul Husna Ramly:</t>
        </r>
        <r>
          <rPr>
            <sz val="9"/>
            <color indexed="81"/>
            <rFont val="Tahoma"/>
            <family val="2"/>
          </rPr>
          <t xml:space="preserve">
Pindaan Ogos, dana asal RM37,500</t>
        </r>
      </text>
    </comment>
    <comment ref="L127" authorId="2" shapeId="0" xr:uid="{CE0EAA57-3D48-4A76-8D48-ACE0F01150F7}">
      <text>
        <r>
          <rPr>
            <b/>
            <sz val="9"/>
            <color indexed="81"/>
            <rFont val="Tahoma"/>
            <family val="2"/>
          </rPr>
          <t>Famy Suardi:</t>
        </r>
        <r>
          <rPr>
            <sz val="9"/>
            <color indexed="81"/>
            <rFont val="Tahoma"/>
            <family val="2"/>
          </rPr>
          <t xml:space="preserve">
Lanjut Tempoh, tarikh asal Sept 2023</t>
        </r>
      </text>
    </comment>
    <comment ref="N128" authorId="2" shapeId="0" xr:uid="{1DF71697-3197-4155-B77E-D25AA09A2FBC}">
      <text>
        <r>
          <rPr>
            <b/>
            <sz val="9"/>
            <color indexed="81"/>
            <rFont val="Tahoma"/>
            <family val="2"/>
          </rPr>
          <t>Famy Suardi:</t>
        </r>
        <r>
          <rPr>
            <sz val="9"/>
            <color indexed="81"/>
            <rFont val="Tahoma"/>
            <family val="2"/>
          </rPr>
          <t xml:space="preserve">
Agihan 1 RM 566,500
Agihan 2 RM 282,304
</t>
        </r>
      </text>
    </comment>
    <comment ref="Q128" authorId="2" shapeId="0" xr:uid="{6A4E7B27-66D1-4F9E-9F99-1E36F29F23F7}">
      <text>
        <r>
          <rPr>
            <b/>
            <sz val="9"/>
            <color indexed="81"/>
            <rFont val="Tahoma"/>
            <family val="2"/>
          </rPr>
          <t>Famy Suardi:</t>
        </r>
        <r>
          <rPr>
            <sz val="9"/>
            <color indexed="81"/>
            <rFont val="Tahoma"/>
            <family val="2"/>
          </rPr>
          <t xml:space="preserve">
Pindaan ogos dana asal RM 6,300
Pindaan Oct, dana asal RM1,300</t>
        </r>
      </text>
    </comment>
    <comment ref="AF128" authorId="2" shapeId="0" xr:uid="{149E5120-62E6-4B36-9A18-0E27661BB245}">
      <text>
        <r>
          <rPr>
            <b/>
            <sz val="9"/>
            <color indexed="81"/>
            <rFont val="Tahoma"/>
            <family val="2"/>
          </rPr>
          <t>Famy Suardi:</t>
        </r>
        <r>
          <rPr>
            <sz val="9"/>
            <color indexed="81"/>
            <rFont val="Tahoma"/>
            <family val="2"/>
          </rPr>
          <t xml:space="preserve">
pindaan ogos, dana asal RM 39,000</t>
        </r>
      </text>
    </comment>
    <comment ref="AO128" authorId="2" shapeId="0" xr:uid="{7B2C355D-8A3B-493B-B45B-8CE4D91F6F91}">
      <text>
        <r>
          <rPr>
            <b/>
            <sz val="9"/>
            <color indexed="81"/>
            <rFont val="Tahoma"/>
            <family val="2"/>
          </rPr>
          <t>Famy Suardi:</t>
        </r>
        <r>
          <rPr>
            <sz val="9"/>
            <color indexed="81"/>
            <rFont val="Tahoma"/>
            <family val="2"/>
          </rPr>
          <t xml:space="preserve">
Pindaan ogos, dana asal RM 25,000
Pindaan Oct, dana asal RM50,000</t>
        </r>
      </text>
    </comment>
    <comment ref="Q129" authorId="2" shapeId="0" xr:uid="{1C9DA415-74AB-4785-BDD3-009BC07A883E}">
      <text>
        <r>
          <rPr>
            <b/>
            <sz val="9"/>
            <color indexed="81"/>
            <rFont val="Tahoma"/>
            <family val="2"/>
          </rPr>
          <t>Famy Suardi:</t>
        </r>
        <r>
          <rPr>
            <sz val="9"/>
            <color indexed="81"/>
            <rFont val="Tahoma"/>
            <family val="2"/>
          </rPr>
          <t xml:space="preserve">
Pindaan oct, dana asal RM14,400
Pindaan Nov, dana asal RM 18,400</t>
        </r>
      </text>
    </comment>
    <comment ref="AO129" authorId="2" shapeId="0" xr:uid="{1F9B63C6-FC0B-4AFC-838D-025566B6DD39}">
      <text>
        <r>
          <rPr>
            <b/>
            <sz val="9"/>
            <color indexed="81"/>
            <rFont val="Tahoma"/>
            <family val="2"/>
          </rPr>
          <t>Famy Suardi:</t>
        </r>
        <r>
          <rPr>
            <sz val="9"/>
            <color indexed="81"/>
            <rFont val="Tahoma"/>
            <family val="2"/>
          </rPr>
          <t xml:space="preserve">
Pindaan Oct, dana asal RM23,000
Pindaan Nov, dana asal RM 19,000</t>
        </r>
      </text>
    </comment>
    <comment ref="B131" authorId="1" shapeId="0" xr:uid="{19422A82-D23F-43C7-B790-952241125AAA}">
      <text>
        <r>
          <rPr>
            <b/>
            <sz val="9"/>
            <color indexed="81"/>
            <rFont val="Tahoma"/>
            <family val="2"/>
          </rPr>
          <t>Muhamad Anuarul Asyraf Jamil:</t>
        </r>
        <r>
          <rPr>
            <sz val="9"/>
            <color indexed="81"/>
            <rFont val="Tahoma"/>
            <family val="2"/>
          </rPr>
          <t xml:space="preserve">
23-IPK-02</t>
        </r>
      </text>
    </comment>
    <comment ref="Q131" authorId="1" shapeId="0" xr:uid="{DF506E47-F7EB-496E-88DB-586C4FE3EE0F}">
      <text>
        <r>
          <rPr>
            <b/>
            <sz val="9"/>
            <color indexed="81"/>
            <rFont val="Tahoma"/>
            <family val="2"/>
          </rPr>
          <t>Muhamad Anuarul Asyraf Jamil:</t>
        </r>
        <r>
          <rPr>
            <sz val="9"/>
            <color indexed="81"/>
            <rFont val="Tahoma"/>
            <family val="2"/>
          </rPr>
          <t xml:space="preserve">
Pindaan Ogos, Peruntukan asal : 8,798</t>
        </r>
      </text>
    </comment>
    <comment ref="AO131" authorId="1" shapeId="0" xr:uid="{DC2AD9F3-64C8-49B6-9A56-CB7337AA45FD}">
      <text>
        <r>
          <rPr>
            <b/>
            <sz val="9"/>
            <color indexed="81"/>
            <rFont val="Tahoma"/>
            <family val="2"/>
          </rPr>
          <t>Muhamad Anuarul Asyraf Jamil:</t>
        </r>
        <r>
          <rPr>
            <sz val="9"/>
            <color indexed="81"/>
            <rFont val="Tahoma"/>
            <family val="2"/>
          </rPr>
          <t xml:space="preserve">
Pindaan Ogos, Peruntukan asal: 45,000
Pindaan Okt, Dana asal: RM 50,000</t>
        </r>
      </text>
    </comment>
    <comment ref="Q132" authorId="2" shapeId="0" xr:uid="{B63662F0-269B-4ECA-BDFF-B4F2B611303E}">
      <text>
        <r>
          <rPr>
            <b/>
            <sz val="9"/>
            <color indexed="81"/>
            <rFont val="Tahoma"/>
            <family val="2"/>
          </rPr>
          <t>Famy Suardi:</t>
        </r>
        <r>
          <rPr>
            <sz val="9"/>
            <color indexed="81"/>
            <rFont val="Tahoma"/>
            <family val="2"/>
          </rPr>
          <t xml:space="preserve">
Pindaan Aug, dana asal RM41,390</t>
        </r>
      </text>
    </comment>
    <comment ref="Z132" authorId="2" shapeId="0" xr:uid="{FDD39491-B8EF-4962-A571-AA5B1C53C210}">
      <text>
        <r>
          <rPr>
            <b/>
            <sz val="9"/>
            <color indexed="81"/>
            <rFont val="Tahoma"/>
            <family val="2"/>
          </rPr>
          <t>Famy Suardi:</t>
        </r>
        <r>
          <rPr>
            <sz val="9"/>
            <color indexed="81"/>
            <rFont val="Tahoma"/>
            <family val="2"/>
          </rPr>
          <t xml:space="preserve">
Pindaan Mac,
Dana asl RM1,200
Pindaan Aug, dana asal RM2,700</t>
        </r>
      </text>
    </comment>
    <comment ref="AF132" authorId="2" shapeId="0" xr:uid="{FCC9BEAF-506D-4F2B-AD60-B2F98C8C0DE6}">
      <text>
        <r>
          <rPr>
            <b/>
            <sz val="9"/>
            <color indexed="81"/>
            <rFont val="Tahoma"/>
            <family val="2"/>
          </rPr>
          <t>Famy Suardi:</t>
        </r>
        <r>
          <rPr>
            <sz val="9"/>
            <color indexed="81"/>
            <rFont val="Tahoma"/>
            <family val="2"/>
          </rPr>
          <t xml:space="preserve">
Pindaan Mac
Dana asal, RM 4,432</t>
        </r>
      </text>
    </comment>
    <comment ref="AI132" authorId="2" shapeId="0" xr:uid="{ABC7C0DC-AAA5-4D89-AB20-B78DC6DD3012}">
      <text>
        <r>
          <rPr>
            <b/>
            <sz val="9"/>
            <color indexed="81"/>
            <rFont val="Tahoma"/>
            <family val="2"/>
          </rPr>
          <t>Famy Suardi:</t>
        </r>
        <r>
          <rPr>
            <sz val="9"/>
            <color indexed="81"/>
            <rFont val="Tahoma"/>
            <family val="2"/>
          </rPr>
          <t xml:space="preserve">
Pindaan Mac
Dana asal RM1,500</t>
        </r>
      </text>
    </comment>
    <comment ref="AL132" authorId="2" shapeId="0" xr:uid="{D01450C6-4513-448D-8175-882600A10176}">
      <text>
        <r>
          <rPr>
            <b/>
            <sz val="9"/>
            <color indexed="81"/>
            <rFont val="Tahoma"/>
            <family val="2"/>
          </rPr>
          <t>Famy Suardi:</t>
        </r>
        <r>
          <rPr>
            <sz val="9"/>
            <color indexed="81"/>
            <rFont val="Tahoma"/>
            <family val="2"/>
          </rPr>
          <t xml:space="preserve">
Pindaan Mac
Dana Asal RM 33,805
Pindaan Aug, dana asal RM18,612</t>
        </r>
      </text>
    </comment>
    <comment ref="AO132" authorId="2" shapeId="0" xr:uid="{B65DE343-F10D-4D10-8037-CE60D64F5E15}">
      <text>
        <r>
          <rPr>
            <b/>
            <sz val="9"/>
            <color indexed="81"/>
            <rFont val="Tahoma"/>
            <family val="2"/>
          </rPr>
          <t>Famy Suardi:</t>
        </r>
        <r>
          <rPr>
            <sz val="9"/>
            <color indexed="81"/>
            <rFont val="Tahoma"/>
            <family val="2"/>
          </rPr>
          <t xml:space="preserve">
Pindaan Aug, dana asal RM90,000</t>
        </r>
      </text>
    </comment>
    <comment ref="Q133" authorId="2" shapeId="0" xr:uid="{7558F2B5-91D0-4806-A91D-118C6D9E1FB0}">
      <text>
        <r>
          <rPr>
            <b/>
            <sz val="9"/>
            <color indexed="81"/>
            <rFont val="Tahoma"/>
            <family val="2"/>
          </rPr>
          <t>Famy Suardi:</t>
        </r>
        <r>
          <rPr>
            <sz val="9"/>
            <color indexed="81"/>
            <rFont val="Tahoma"/>
            <family val="2"/>
          </rPr>
          <t xml:space="preserve">
Pindaan Aug, dana asal RM12,200</t>
        </r>
      </text>
    </comment>
    <comment ref="T133" authorId="2" shapeId="0" xr:uid="{44D2901D-A9D7-4B92-9365-030B3275DFD0}">
      <text>
        <r>
          <rPr>
            <b/>
            <sz val="9"/>
            <color indexed="81"/>
            <rFont val="Tahoma"/>
            <family val="2"/>
          </rPr>
          <t>Famy Suardi:</t>
        </r>
        <r>
          <rPr>
            <sz val="9"/>
            <color indexed="81"/>
            <rFont val="Tahoma"/>
            <family val="2"/>
          </rPr>
          <t xml:space="preserve">
Pindaan Aug, Dana asal RM15,000</t>
        </r>
      </text>
    </comment>
    <comment ref="AL133" authorId="2" shapeId="0" xr:uid="{8C596D24-4647-4A3E-9E17-92ECB58E80C1}">
      <text>
        <r>
          <rPr>
            <b/>
            <sz val="9"/>
            <color indexed="81"/>
            <rFont val="Tahoma"/>
            <family val="2"/>
          </rPr>
          <t>Famy Suardi:</t>
        </r>
        <r>
          <rPr>
            <sz val="9"/>
            <color indexed="81"/>
            <rFont val="Tahoma"/>
            <family val="2"/>
          </rPr>
          <t xml:space="preserve">
Pindaan Aug, Dana Asal RM86,890</t>
        </r>
      </text>
    </comment>
    <comment ref="P134" authorId="2" shapeId="0" xr:uid="{1F96C9B5-DBFD-4B03-8C6F-22A675298A76}">
      <text>
        <r>
          <rPr>
            <b/>
            <sz val="9"/>
            <color indexed="81"/>
            <rFont val="Tahoma"/>
            <family val="2"/>
          </rPr>
          <t>Famy Suardi:</t>
        </r>
        <r>
          <rPr>
            <sz val="9"/>
            <color indexed="81"/>
            <rFont val="Tahoma"/>
            <family val="2"/>
          </rPr>
          <t xml:space="preserve">
dipindahkan ke pengurusan penyelidikan JPIKU - communicable disease</t>
        </r>
      </text>
    </comment>
    <comment ref="Q134" authorId="2" shapeId="0" xr:uid="{EC236F0D-B5A1-4E80-9F91-184C9BA6F61E}">
      <text>
        <r>
          <rPr>
            <b/>
            <sz val="9"/>
            <color indexed="81"/>
            <rFont val="Tahoma"/>
            <family val="2"/>
          </rPr>
          <t>Famy Suardi:</t>
        </r>
        <r>
          <rPr>
            <sz val="9"/>
            <color indexed="81"/>
            <rFont val="Tahoma"/>
            <family val="2"/>
          </rPr>
          <t xml:space="preserve">
Pindaan Sept, dana asal RM15,000</t>
        </r>
      </text>
    </comment>
    <comment ref="W134" authorId="2" shapeId="0" xr:uid="{B14008CC-7BC5-4673-B261-9B4B9E46553A}">
      <text>
        <r>
          <rPr>
            <b/>
            <sz val="9"/>
            <color indexed="81"/>
            <rFont val="Tahoma"/>
            <family val="2"/>
          </rPr>
          <t>Famy Suardi:</t>
        </r>
        <r>
          <rPr>
            <sz val="9"/>
            <color indexed="81"/>
            <rFont val="Tahoma"/>
            <family val="2"/>
          </rPr>
          <t xml:space="preserve">
Pindaan sept, dana asal RM 0
pindaan oct, dana asal RM 7,920</t>
        </r>
      </text>
    </comment>
    <comment ref="AL134" authorId="2" shapeId="0" xr:uid="{D49D053A-8BBB-465C-A46B-D241C435A99A}">
      <text>
        <r>
          <rPr>
            <b/>
            <sz val="9"/>
            <color indexed="81"/>
            <rFont val="Tahoma"/>
            <family val="2"/>
          </rPr>
          <t>Famy Suardi:</t>
        </r>
        <r>
          <rPr>
            <sz val="9"/>
            <color indexed="81"/>
            <rFont val="Tahoma"/>
            <family val="2"/>
          </rPr>
          <t xml:space="preserve">
Pindaan Sept, dana asal RM10,968
Pindaan sept, dana asal RM 19,500
Pindaan oct, dana asal RM 11,579.80</t>
        </r>
      </text>
    </comment>
    <comment ref="AO134" authorId="2" shapeId="0" xr:uid="{99AF3569-B917-4BAE-8A5A-918EB77DC49D}">
      <text>
        <r>
          <rPr>
            <b/>
            <sz val="9"/>
            <color indexed="81"/>
            <rFont val="Tahoma"/>
            <family val="2"/>
          </rPr>
          <t>Famy Suardi:</t>
        </r>
        <r>
          <rPr>
            <sz val="9"/>
            <color indexed="81"/>
            <rFont val="Tahoma"/>
            <family val="2"/>
          </rPr>
          <t xml:space="preserve">
Pindaan Sept, dana asal RM18,400</t>
        </r>
      </text>
    </comment>
    <comment ref="Q135" authorId="2" shapeId="0" xr:uid="{E1301710-331A-44AC-AD51-6E99C1D0732D}">
      <text>
        <r>
          <rPr>
            <b/>
            <sz val="9"/>
            <color indexed="81"/>
            <rFont val="Tahoma"/>
            <family val="2"/>
          </rPr>
          <t>Famy Suardi:</t>
        </r>
        <r>
          <rPr>
            <sz val="9"/>
            <color indexed="81"/>
            <rFont val="Tahoma"/>
            <family val="2"/>
          </rPr>
          <t xml:space="preserve">
Pindaan Aug Dana Asal,
RM 30,000</t>
        </r>
      </text>
    </comment>
    <comment ref="W135" authorId="2" shapeId="0" xr:uid="{8B3DBDDA-469E-424B-92D0-EC174FF8CBA2}">
      <text>
        <r>
          <rPr>
            <b/>
            <sz val="9"/>
            <color indexed="81"/>
            <rFont val="Tahoma"/>
            <family val="2"/>
          </rPr>
          <t>Famy Suardi:</t>
        </r>
        <r>
          <rPr>
            <sz val="9"/>
            <color indexed="81"/>
            <rFont val="Tahoma"/>
            <family val="2"/>
          </rPr>
          <t xml:space="preserve">
Pindaan Oct, dana asal RM8,000</t>
        </r>
      </text>
    </comment>
    <comment ref="Z135" authorId="2" shapeId="0" xr:uid="{DFBC5FE2-52A7-4241-87FF-BCE65375F8FC}">
      <text>
        <r>
          <rPr>
            <b/>
            <sz val="9"/>
            <color indexed="81"/>
            <rFont val="Tahoma"/>
            <family val="2"/>
          </rPr>
          <t>Famy Suardi:</t>
        </r>
        <r>
          <rPr>
            <sz val="9"/>
            <color indexed="81"/>
            <rFont val="Tahoma"/>
            <family val="2"/>
          </rPr>
          <t xml:space="preserve">
Pindaan Aug, Dana asal,
RM4,845</t>
        </r>
      </text>
    </comment>
    <comment ref="AF135" authorId="2" shapeId="0" xr:uid="{9377EF04-4487-4706-BB52-05B4AC26F5CA}">
      <text>
        <r>
          <rPr>
            <b/>
            <sz val="9"/>
            <color indexed="81"/>
            <rFont val="Tahoma"/>
            <family val="2"/>
          </rPr>
          <t>Famy Suardi:</t>
        </r>
        <r>
          <rPr>
            <sz val="9"/>
            <color indexed="81"/>
            <rFont val="Tahoma"/>
            <family val="2"/>
          </rPr>
          <t xml:space="preserve">
Pindaan Aug, dana asal,
RM373,605</t>
        </r>
      </text>
    </comment>
    <comment ref="AL135" authorId="2" shapeId="0" xr:uid="{1EA74BE3-D914-43AD-9BA2-305D5B5F95BE}">
      <text>
        <r>
          <rPr>
            <b/>
            <sz val="9"/>
            <color indexed="81"/>
            <rFont val="Tahoma"/>
            <family val="2"/>
          </rPr>
          <t>Famy Suardi:</t>
        </r>
        <r>
          <rPr>
            <sz val="9"/>
            <color indexed="81"/>
            <rFont val="Tahoma"/>
            <family val="2"/>
          </rPr>
          <t xml:space="preserve">
Pindaan Oct, dana Asal RM45,640</t>
        </r>
      </text>
    </comment>
    <comment ref="AO135" authorId="2" shapeId="0" xr:uid="{04A1B070-2C6C-4DB1-AE76-0662F6AB6632}">
      <text>
        <r>
          <rPr>
            <b/>
            <sz val="9"/>
            <color indexed="81"/>
            <rFont val="Tahoma"/>
            <family val="2"/>
          </rPr>
          <t>Famy Suardi:</t>
        </r>
        <r>
          <rPr>
            <sz val="9"/>
            <color indexed="81"/>
            <rFont val="Tahoma"/>
            <family val="2"/>
          </rPr>
          <t xml:space="preserve">
Pindaan Aug Dana asal;
RM72,000</t>
        </r>
      </text>
    </comment>
    <comment ref="N136" authorId="2" shapeId="0" xr:uid="{1B9E37E6-C895-4E53-A343-E61F7AE83498}">
      <text>
        <r>
          <rPr>
            <b/>
            <sz val="9"/>
            <color indexed="81"/>
            <rFont val="Tahoma"/>
            <family val="2"/>
          </rPr>
          <t>Famy Suardi:</t>
        </r>
        <r>
          <rPr>
            <sz val="9"/>
            <color indexed="81"/>
            <rFont val="Tahoma"/>
            <family val="2"/>
          </rPr>
          <t xml:space="preserve">
Agihan 1 RM 42,870
Agihan 2 RM 48,425</t>
        </r>
      </text>
    </comment>
    <comment ref="Q136" authorId="1" shapeId="0" xr:uid="{855B0E7D-5A47-4370-B6F4-5DA7CD439097}">
      <text>
        <r>
          <rPr>
            <b/>
            <sz val="9"/>
            <color indexed="81"/>
            <rFont val="Tahoma"/>
            <family val="2"/>
          </rPr>
          <t>Muhamad Anuarul Asyraf Jamil:</t>
        </r>
        <r>
          <rPr>
            <sz val="9"/>
            <color indexed="81"/>
            <rFont val="Tahoma"/>
            <family val="2"/>
          </rPr>
          <t xml:space="preserve">
pindaan sept: dana asal RM47,425</t>
        </r>
      </text>
    </comment>
    <comment ref="W136" authorId="1" shapeId="0" xr:uid="{751C6018-B284-479C-9908-449CFA936325}">
      <text>
        <r>
          <rPr>
            <b/>
            <sz val="9"/>
            <color indexed="81"/>
            <rFont val="Tahoma"/>
            <family val="2"/>
          </rPr>
          <t>Muhamad Anuarul Asyraf Jamil:</t>
        </r>
        <r>
          <rPr>
            <sz val="9"/>
            <color indexed="81"/>
            <rFont val="Tahoma"/>
            <family val="2"/>
          </rPr>
          <t xml:space="preserve">
pindaan okt, dana asal: RM0</t>
        </r>
      </text>
    </comment>
    <comment ref="AL136" authorId="1" shapeId="0" xr:uid="{687F78BD-6D60-444D-A515-3C9AC5EED2C4}">
      <text>
        <r>
          <rPr>
            <b/>
            <sz val="9"/>
            <color indexed="81"/>
            <rFont val="Tahoma"/>
            <family val="2"/>
          </rPr>
          <t>Muhamad Anuarul Asyraf Jamil:</t>
        </r>
        <r>
          <rPr>
            <sz val="9"/>
            <color indexed="81"/>
            <rFont val="Tahoma"/>
            <family val="2"/>
          </rPr>
          <t xml:space="preserve">
pindaan peruntukan sept: peruntukan asal RM1,870
pindaan okt, dana asal: RM13,095</t>
        </r>
      </text>
    </comment>
    <comment ref="AO136" authorId="1" shapeId="0" xr:uid="{4DBD7768-0262-4F9A-BFCD-572B9D75792C}">
      <text>
        <r>
          <rPr>
            <b/>
            <sz val="9"/>
            <color indexed="81"/>
            <rFont val="Tahoma"/>
            <family val="2"/>
          </rPr>
          <t>Muhamad Anuarul Asyraf Jamil:</t>
        </r>
        <r>
          <rPr>
            <sz val="9"/>
            <color indexed="81"/>
            <rFont val="Tahoma"/>
            <family val="2"/>
          </rPr>
          <t xml:space="preserve">
pindaan sept: peruntukan asal RM42,000</t>
        </r>
      </text>
    </comment>
    <comment ref="AL138" authorId="1" shapeId="0" xr:uid="{71B5346B-2A4E-451A-B6FC-2C5784C783F6}">
      <text>
        <r>
          <rPr>
            <b/>
            <sz val="9"/>
            <color indexed="81"/>
            <rFont val="Tahoma"/>
            <family val="2"/>
          </rPr>
          <t>Muhamad Anuarul Asyraf Jamil:</t>
        </r>
        <r>
          <rPr>
            <sz val="9"/>
            <color indexed="81"/>
            <rFont val="Tahoma"/>
            <family val="2"/>
          </rPr>
          <t xml:space="preserve">
Pindaan Ogos: peruntukan asal RM 45,550</t>
        </r>
      </text>
    </comment>
    <comment ref="AO138" authorId="1" shapeId="0" xr:uid="{FB5C3C3F-0292-49E9-A964-B2AFD666E10B}">
      <text>
        <r>
          <rPr>
            <b/>
            <sz val="9"/>
            <color indexed="81"/>
            <rFont val="Tahoma"/>
            <family val="2"/>
          </rPr>
          <t>Muhamad Anuarul Asyraf Jamil:</t>
        </r>
        <r>
          <rPr>
            <sz val="9"/>
            <color indexed="81"/>
            <rFont val="Tahoma"/>
            <family val="2"/>
          </rPr>
          <t xml:space="preserve">
Pindaan Ogos: peruntukan asal RM 41,400</t>
        </r>
      </text>
    </comment>
    <comment ref="Q139" authorId="1" shapeId="0" xr:uid="{71B4A2F4-83B4-4F18-98AD-F6FD49247292}">
      <text>
        <r>
          <rPr>
            <b/>
            <sz val="9"/>
            <color indexed="81"/>
            <rFont val="Tahoma"/>
            <family val="2"/>
          </rPr>
          <t>Muhamad Anuarul Asyraf Jamil:</t>
        </r>
        <r>
          <rPr>
            <sz val="9"/>
            <color indexed="81"/>
            <rFont val="Tahoma"/>
            <family val="2"/>
          </rPr>
          <t xml:space="preserve">
Pindaan Ogos: peruntukan asal RM30,000</t>
        </r>
      </text>
    </comment>
    <comment ref="AL139" authorId="1" shapeId="0" xr:uid="{4C039873-C664-4974-8246-FEE792AE577E}">
      <text>
        <r>
          <rPr>
            <b/>
            <sz val="9"/>
            <color indexed="81"/>
            <rFont val="Tahoma"/>
            <family val="2"/>
          </rPr>
          <t>Muhamad Anuarul Asyraf Jamil:</t>
        </r>
        <r>
          <rPr>
            <sz val="9"/>
            <color indexed="81"/>
            <rFont val="Tahoma"/>
            <family val="2"/>
          </rPr>
          <t xml:space="preserve">
Pindaan Ogos: peruntukan asal RM765
Pindaan Sept: 
peruntukan asal RM15,865</t>
        </r>
      </text>
    </comment>
    <comment ref="AO139" authorId="1" shapeId="0" xr:uid="{51054CB6-6EA7-41E3-9364-D34053D69B8A}">
      <text>
        <r>
          <rPr>
            <b/>
            <sz val="9"/>
            <color indexed="81"/>
            <rFont val="Tahoma"/>
            <family val="2"/>
          </rPr>
          <t>Muhamad Anuarul Asyraf Jamil:</t>
        </r>
        <r>
          <rPr>
            <sz val="9"/>
            <color indexed="81"/>
            <rFont val="Tahoma"/>
            <family val="2"/>
          </rPr>
          <t xml:space="preserve">
Pindaan Ogos: peruntukan asal RM62,500
Pindaan sept: peruntukan asal RM33,000</t>
        </r>
      </text>
    </comment>
    <comment ref="B141" authorId="1" shapeId="0" xr:uid="{A64D9783-0BFB-498D-A2CE-F76105C350DD}">
      <text>
        <r>
          <rPr>
            <b/>
            <sz val="9"/>
            <color indexed="81"/>
            <rFont val="Tahoma"/>
            <family val="2"/>
          </rPr>
          <t>Muhamad Anuarul Asyraf Jamil:</t>
        </r>
        <r>
          <rPr>
            <sz val="9"/>
            <color indexed="81"/>
            <rFont val="Tahoma"/>
            <family val="2"/>
          </rPr>
          <t xml:space="preserve">
23-MOH-09</t>
        </r>
      </text>
    </comment>
    <comment ref="N142" authorId="2" shapeId="0" xr:uid="{7FDEAADD-15D5-4A07-A2B0-4F37C008E092}">
      <text>
        <r>
          <rPr>
            <b/>
            <sz val="9"/>
            <color indexed="81"/>
            <rFont val="Tahoma"/>
            <family val="2"/>
          </rPr>
          <t>Famy Suardi:</t>
        </r>
        <r>
          <rPr>
            <sz val="9"/>
            <color indexed="81"/>
            <rFont val="Tahoma"/>
            <family val="2"/>
          </rPr>
          <t xml:space="preserve">
Agihan 1 RM 43,720
Agihan 2 RM 22,500</t>
        </r>
      </text>
    </comment>
    <comment ref="Q142" authorId="1" shapeId="0" xr:uid="{5D416ACB-A477-402C-A158-47D84488201B}">
      <text>
        <r>
          <rPr>
            <b/>
            <sz val="9"/>
            <color indexed="81"/>
            <rFont val="Tahoma"/>
            <family val="2"/>
          </rPr>
          <t>Muhamad Anuarul Asyraf Jamil:</t>
        </r>
        <r>
          <rPr>
            <sz val="9"/>
            <color indexed="81"/>
            <rFont val="Tahoma"/>
            <family val="2"/>
          </rPr>
          <t xml:space="preserve">
Pindaan Nov, Dana asal: RM 16,090</t>
        </r>
      </text>
    </comment>
    <comment ref="AF142" authorId="1" shapeId="0" xr:uid="{98B3D503-04C9-4BD1-B2A3-C28FB2A33FFD}">
      <text>
        <r>
          <rPr>
            <b/>
            <sz val="9"/>
            <color indexed="81"/>
            <rFont val="Tahoma"/>
            <family val="2"/>
          </rPr>
          <t>Muhamad Anuarul Asyraf Jamil:</t>
        </r>
        <r>
          <rPr>
            <sz val="9"/>
            <color indexed="81"/>
            <rFont val="Tahoma"/>
            <family val="2"/>
          </rPr>
          <t xml:space="preserve">
Pindaan Ogos: peruntukan asal RM 300</t>
        </r>
      </text>
    </comment>
    <comment ref="AL142" authorId="1" shapeId="0" xr:uid="{DDA7D8DC-2525-4841-8899-39AD2BD4639D}">
      <text>
        <r>
          <rPr>
            <b/>
            <sz val="9"/>
            <color indexed="81"/>
            <rFont val="Tahoma"/>
            <family val="2"/>
          </rPr>
          <t>Muhamad Anuarul Asyraf Jamil:</t>
        </r>
        <r>
          <rPr>
            <sz val="9"/>
            <color indexed="81"/>
            <rFont val="Tahoma"/>
            <family val="2"/>
          </rPr>
          <t xml:space="preserve">
Pindaan Ogos: Dana asal RM 4,830
Pindaan Nov: Dana asal RM 6,360</t>
        </r>
      </text>
    </comment>
    <comment ref="AO142" authorId="1" shapeId="0" xr:uid="{7E3F29AE-9FDF-4925-980E-C033A76EFE9B}">
      <text>
        <r>
          <rPr>
            <b/>
            <sz val="9"/>
            <color indexed="81"/>
            <rFont val="Tahoma"/>
            <family val="2"/>
          </rPr>
          <t>Muhamad Anuarul Asyraf Jamil:</t>
        </r>
        <r>
          <rPr>
            <sz val="9"/>
            <color indexed="81"/>
            <rFont val="Tahoma"/>
            <family val="2"/>
          </rPr>
          <t xml:space="preserve">
Pindaan Ogos: dana asal RM 45,000
Pindaan Nov: Dana asal RM 43,500 </t>
        </r>
      </text>
    </comment>
    <comment ref="N143" authorId="2" shapeId="0" xr:uid="{A9203AD5-99B2-4D6C-BFF0-EF3B6C3A08B0}">
      <text>
        <r>
          <rPr>
            <b/>
            <sz val="9"/>
            <color indexed="81"/>
            <rFont val="Tahoma"/>
            <family val="2"/>
          </rPr>
          <t>Famy Suardi:</t>
        </r>
        <r>
          <rPr>
            <sz val="9"/>
            <color indexed="81"/>
            <rFont val="Tahoma"/>
            <family val="2"/>
          </rPr>
          <t xml:space="preserve">
Agihan 1 RM 117,190
Agihan 2 RM 9,610</t>
        </r>
      </text>
    </comment>
    <comment ref="AF143" authorId="1" shapeId="0" xr:uid="{CF40C576-D767-4B9F-9F55-E10DC199B9BF}">
      <text>
        <r>
          <rPr>
            <b/>
            <sz val="9"/>
            <color indexed="81"/>
            <rFont val="Tahoma"/>
            <family val="2"/>
          </rPr>
          <t>Muhamad Anuarul Asyraf Jamil:</t>
        </r>
        <r>
          <rPr>
            <sz val="9"/>
            <color indexed="81"/>
            <rFont val="Tahoma"/>
            <family val="2"/>
          </rPr>
          <t xml:space="preserve">
Pindaan Ogos: peruntukan asal RM 10,000</t>
        </r>
      </text>
    </comment>
    <comment ref="AL143" authorId="1" shapeId="0" xr:uid="{C560DB29-852D-4B47-8F01-8D1B79F7146F}">
      <text>
        <r>
          <rPr>
            <b/>
            <sz val="9"/>
            <color indexed="81"/>
            <rFont val="Tahoma"/>
            <family val="2"/>
          </rPr>
          <t>Muhamad Anuarul Asyraf Jamil:</t>
        </r>
        <r>
          <rPr>
            <sz val="9"/>
            <color indexed="81"/>
            <rFont val="Tahoma"/>
            <family val="2"/>
          </rPr>
          <t xml:space="preserve">
Pindaan Ogos: peruntukan asal RM 88,790</t>
        </r>
      </text>
    </comment>
    <comment ref="AF144" authorId="1" shapeId="0" xr:uid="{15E4B56A-EC6E-4699-9632-C3E131CD2C69}">
      <text>
        <r>
          <rPr>
            <b/>
            <sz val="9"/>
            <color indexed="81"/>
            <rFont val="Tahoma"/>
            <family val="2"/>
          </rPr>
          <t>Muhamad Anuarul Asyraf Jamil:</t>
        </r>
        <r>
          <rPr>
            <sz val="9"/>
            <color indexed="81"/>
            <rFont val="Tahoma"/>
            <family val="2"/>
          </rPr>
          <t xml:space="preserve">
Pindaan Ogos: Peruntukan asal RM 5000</t>
        </r>
      </text>
    </comment>
    <comment ref="AL144" authorId="1" shapeId="0" xr:uid="{720CC8B6-EA12-450D-A7B6-21DF83BB657A}">
      <text>
        <r>
          <rPr>
            <b/>
            <sz val="9"/>
            <color indexed="81"/>
            <rFont val="Tahoma"/>
            <family val="2"/>
          </rPr>
          <t>Muhamad Anuarul Asyraf Jamil:</t>
        </r>
        <r>
          <rPr>
            <sz val="9"/>
            <color indexed="81"/>
            <rFont val="Tahoma"/>
            <family val="2"/>
          </rPr>
          <t xml:space="preserve">
Pindaan Ogos: peruntukan asal RM98,200</t>
        </r>
      </text>
    </comment>
    <comment ref="AO144" authorId="1" shapeId="0" xr:uid="{648EF107-DF6A-4A51-BA4F-90368EC4FED8}">
      <text>
        <r>
          <rPr>
            <b/>
            <sz val="9"/>
            <color indexed="81"/>
            <rFont val="Tahoma"/>
            <family val="2"/>
          </rPr>
          <t>Muhamad Anuarul Asyraf Jamil:</t>
        </r>
        <r>
          <rPr>
            <sz val="9"/>
            <color indexed="81"/>
            <rFont val="Tahoma"/>
            <family val="2"/>
          </rPr>
          <t xml:space="preserve">
Pindaan Ogos: peruntukan asal RM 37500</t>
        </r>
      </text>
    </comment>
    <comment ref="C188" authorId="2" shapeId="0" xr:uid="{6FE370E7-A238-484A-9339-D682DD31BA23}">
      <text>
        <r>
          <rPr>
            <b/>
            <sz val="9"/>
            <color indexed="81"/>
            <rFont val="Tahoma"/>
            <family val="2"/>
          </rPr>
          <t>Famy Suardi:</t>
        </r>
        <r>
          <rPr>
            <sz val="9"/>
            <color indexed="81"/>
            <rFont val="Tahoma"/>
            <family val="2"/>
          </rPr>
          <t xml:space="preserve">
Peruntukan daripada pindaan projek
NMRR-21-02425-DHW</t>
        </r>
      </text>
    </comment>
    <comment ref="M188" authorId="2" shapeId="0" xr:uid="{618C1AD5-1C93-4D57-BBB8-9C4EE2896952}">
      <text>
        <r>
          <rPr>
            <b/>
            <sz val="9"/>
            <color indexed="81"/>
            <rFont val="Tahoma"/>
            <family val="2"/>
          </rPr>
          <t>Famy Suardi:</t>
        </r>
        <r>
          <rPr>
            <sz val="9"/>
            <color indexed="81"/>
            <rFont val="Tahoma"/>
            <family val="2"/>
          </rPr>
          <t xml:space="preserve">
dipindahkan ke pengurusan penyelidikan JPP IMR-communicable disease</t>
        </r>
      </text>
    </comment>
    <comment ref="C189" authorId="2" shapeId="0" xr:uid="{6B7C39B0-C0D0-48DC-AF9D-3C7654B37587}">
      <text>
        <r>
          <rPr>
            <b/>
            <sz val="9"/>
            <color indexed="81"/>
            <rFont val="Tahoma"/>
            <family val="2"/>
          </rPr>
          <t>Famy Suardi:</t>
        </r>
        <r>
          <rPr>
            <sz val="9"/>
            <color indexed="81"/>
            <rFont val="Tahoma"/>
            <family val="2"/>
          </rPr>
          <t xml:space="preserve">
Peruntukan daripada pindaan projek
NMRR-20-1956-55005</t>
        </r>
      </text>
    </comment>
    <comment ref="M189" authorId="2" shapeId="0" xr:uid="{2CDA0B8F-BAB2-4C51-A711-25B1A9AA94BF}">
      <text>
        <r>
          <rPr>
            <b/>
            <sz val="9"/>
            <color indexed="81"/>
            <rFont val="Tahoma"/>
            <family val="2"/>
          </rPr>
          <t>Famy Suardi:</t>
        </r>
        <r>
          <rPr>
            <sz val="9"/>
            <color indexed="81"/>
            <rFont val="Tahoma"/>
            <family val="2"/>
          </rPr>
          <t xml:space="preserve">
dipindahkan ke pengurusan penyelidikan JPPIMR-Biomedikal</t>
        </r>
      </text>
    </comment>
    <comment ref="C190" authorId="2" shapeId="0" xr:uid="{519B5A09-91A5-40EF-967B-D0F486E072E4}">
      <text>
        <r>
          <rPr>
            <b/>
            <sz val="9"/>
            <color indexed="81"/>
            <rFont val="Tahoma"/>
            <family val="2"/>
          </rPr>
          <t>Famy Suardi:</t>
        </r>
        <r>
          <rPr>
            <sz val="9"/>
            <color indexed="81"/>
            <rFont val="Tahoma"/>
            <family val="2"/>
          </rPr>
          <t xml:space="preserve">
Peruntukan daripada pindaan projek
NMRR ID-22-00745-72C</t>
        </r>
      </text>
    </comment>
    <comment ref="M190" authorId="2" shapeId="0" xr:uid="{8C055A72-7987-4B17-B574-F82C5BE4EF23}">
      <text>
        <r>
          <rPr>
            <b/>
            <sz val="9"/>
            <color indexed="81"/>
            <rFont val="Tahoma"/>
            <family val="2"/>
          </rPr>
          <t>Famy Suardi:</t>
        </r>
        <r>
          <rPr>
            <sz val="9"/>
            <color indexed="81"/>
            <rFont val="Tahoma"/>
            <family val="2"/>
          </rPr>
          <t xml:space="preserve">
dipindahkan ke pengurusan penyelidikan JPP IMR- Noncommunicable disease</t>
        </r>
      </text>
    </comment>
    <comment ref="C191" authorId="2" shapeId="0" xr:uid="{2B154946-6D8C-4E95-BA53-456F444FDB43}">
      <text>
        <r>
          <rPr>
            <b/>
            <sz val="9"/>
            <color indexed="81"/>
            <rFont val="Tahoma"/>
            <family val="2"/>
          </rPr>
          <t>Famy Suardi:</t>
        </r>
        <r>
          <rPr>
            <sz val="9"/>
            <color indexed="81"/>
            <rFont val="Tahoma"/>
            <family val="2"/>
          </rPr>
          <t xml:space="preserve">
Peruntukan daripada pindaan projek
NMRR ID-21-1894-60828</t>
        </r>
      </text>
    </comment>
    <comment ref="M191" authorId="2" shapeId="0" xr:uid="{0CE2D893-FAB9-4749-9A6E-AFBB7AFAE26E}">
      <text>
        <r>
          <rPr>
            <b/>
            <sz val="9"/>
            <color indexed="81"/>
            <rFont val="Tahoma"/>
            <family val="2"/>
          </rPr>
          <t>Famy Suardi:</t>
        </r>
        <r>
          <rPr>
            <sz val="9"/>
            <color indexed="81"/>
            <rFont val="Tahoma"/>
            <family val="2"/>
          </rPr>
          <t xml:space="preserve">
dipindahkan ke pengurusan penyelidikan JPIKU - communicable disease</t>
        </r>
      </text>
    </comment>
    <comment ref="C192" authorId="2" shapeId="0" xr:uid="{5BC8C2EC-0E6C-4570-AD44-B951A28054DD}">
      <text>
        <r>
          <rPr>
            <b/>
            <sz val="9"/>
            <color indexed="81"/>
            <rFont val="Tahoma"/>
            <family val="2"/>
          </rPr>
          <t>Famy Suardi:</t>
        </r>
        <r>
          <rPr>
            <sz val="9"/>
            <color indexed="81"/>
            <rFont val="Tahoma"/>
            <family val="2"/>
          </rPr>
          <t xml:space="preserve">
Peruntukan daripada pindaan projek
NMRR-21-02426-WU9</t>
        </r>
      </text>
    </comment>
    <comment ref="M192" authorId="2" shapeId="0" xr:uid="{FFEB2320-8080-44C0-BF59-37B8319FAF5A}">
      <text>
        <r>
          <rPr>
            <b/>
            <sz val="9"/>
            <color indexed="81"/>
            <rFont val="Tahoma"/>
            <family val="2"/>
          </rPr>
          <t>Famy Suardi:</t>
        </r>
        <r>
          <rPr>
            <sz val="9"/>
            <color indexed="81"/>
            <rFont val="Tahoma"/>
            <family val="2"/>
          </rPr>
          <t xml:space="preserve">
dipindahkan ke pengurusan penyelidikan JPPIMR-Biomedikal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Famy Suardi</author>
  </authors>
  <commentList>
    <comment ref="A25" authorId="0" shapeId="0" xr:uid="{59C91ED7-F8A9-4347-A89E-19CC8B6C6C87}">
      <text>
        <r>
          <rPr>
            <b/>
            <sz val="9"/>
            <color indexed="81"/>
            <rFont val="Tahoma"/>
            <family val="2"/>
          </rPr>
          <t>Famy Suardi:</t>
        </r>
        <r>
          <rPr>
            <sz val="9"/>
            <color indexed="81"/>
            <rFont val="Tahoma"/>
            <family val="2"/>
          </rPr>
          <t xml:space="preserve">
projek telah tamat</t>
        </r>
      </text>
    </comment>
    <comment ref="A123" authorId="0" shapeId="0" xr:uid="{E8BA1FF9-D69D-4D9E-86BF-51BA9D6B9AE6}">
      <text>
        <r>
          <rPr>
            <b/>
            <sz val="9"/>
            <color indexed="81"/>
            <rFont val="Tahoma"/>
            <family val="2"/>
          </rPr>
          <t>Famy Suardi:</t>
        </r>
        <r>
          <rPr>
            <sz val="9"/>
            <color indexed="81"/>
            <rFont val="Tahoma"/>
            <family val="2"/>
          </rPr>
          <t xml:space="preserve">
projek Dr Mohan Dass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Famy Suardi</author>
  </authors>
  <commentList>
    <comment ref="A25" authorId="0" shapeId="0" xr:uid="{93243003-674A-4398-AACC-94095B490237}">
      <text>
        <r>
          <rPr>
            <b/>
            <sz val="9"/>
            <color indexed="81"/>
            <rFont val="Tahoma"/>
            <family val="2"/>
          </rPr>
          <t>Famy Suardi:</t>
        </r>
        <r>
          <rPr>
            <sz val="9"/>
            <color indexed="81"/>
            <rFont val="Tahoma"/>
            <family val="2"/>
          </rPr>
          <t xml:space="preserve">
telah tamat</t>
        </r>
      </text>
    </comment>
    <comment ref="A168" authorId="0" shapeId="0" xr:uid="{AB152A60-277F-4A06-9385-C7753D8FAE1D}">
      <text>
        <r>
          <rPr>
            <b/>
            <sz val="9"/>
            <color indexed="81"/>
            <rFont val="Tahoma"/>
            <family val="2"/>
          </rPr>
          <t>Famy Suardi:</t>
        </r>
        <r>
          <rPr>
            <sz val="9"/>
            <color indexed="81"/>
            <rFont val="Tahoma"/>
            <family val="2"/>
          </rPr>
          <t xml:space="preserve">
telah tamat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733641-878F-4520-87EC-2C126DFAC3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8E62A6B-5BCE-4771-87D4-682752DD9968}" name="WorksheetConnection_raw data!$B$7:$V$103" type="102" refreshedVersion="8" minRefreshableVersion="5">
    <extLst>
      <ext xmlns:x15="http://schemas.microsoft.com/office/spreadsheetml/2010/11/main" uri="{DE250136-89BD-433C-8126-D09CA5730AF9}">
        <x15:connection id="Range" autoDelete="1">
          <x15:rangePr sourceName="_xlcn.WorksheetConnection_rawdataB7V103"/>
        </x15:connection>
      </ext>
    </extLst>
  </connection>
</connections>
</file>

<file path=xl/sharedStrings.xml><?xml version="1.0" encoding="utf-8"?>
<sst xmlns="http://schemas.openxmlformats.org/spreadsheetml/2006/main" count="4672" uniqueCount="1546">
  <si>
    <t>PERINCIAN PROJEK</t>
  </si>
  <si>
    <t>PERBELANJAAN DAN AGIHAN</t>
  </si>
  <si>
    <t>Jumlah Belanja</t>
  </si>
  <si>
    <t>KOD FAIL PROJEK</t>
  </si>
  <si>
    <t>NMRR</t>
  </si>
  <si>
    <t>Tajuk</t>
  </si>
  <si>
    <t>Salutasi</t>
  </si>
  <si>
    <t>Ketua Projek</t>
  </si>
  <si>
    <t>PTJ</t>
  </si>
  <si>
    <t>JKN</t>
  </si>
  <si>
    <t>Alamat</t>
  </si>
  <si>
    <t xml:space="preserve">Sumber </t>
  </si>
  <si>
    <t>Kluster</t>
  </si>
  <si>
    <t>Agihan</t>
  </si>
  <si>
    <t>AutoSum</t>
  </si>
  <si>
    <t>Pulang Balik</t>
  </si>
  <si>
    <t>PERUNTUKAN1</t>
  </si>
  <si>
    <t>AGIHAN1</t>
  </si>
  <si>
    <t>BELANJA1</t>
  </si>
  <si>
    <t>PERUNTUKAN2</t>
  </si>
  <si>
    <t>AGIHAN2</t>
  </si>
  <si>
    <t>BELANJA2</t>
  </si>
  <si>
    <t>PERUNTUKAN3</t>
  </si>
  <si>
    <t>AGIHAN3</t>
  </si>
  <si>
    <t>BELANJA3</t>
  </si>
  <si>
    <t>PERUNTUKAN4</t>
  </si>
  <si>
    <t>AGIHAN4</t>
  </si>
  <si>
    <t>BELANJA4</t>
  </si>
  <si>
    <t>PERUNTUKAN5</t>
  </si>
  <si>
    <t>AGIHAN5</t>
  </si>
  <si>
    <t>BELANJA5</t>
  </si>
  <si>
    <t>PERUNTUKAN6</t>
  </si>
  <si>
    <t>AGIHAN6</t>
  </si>
  <si>
    <t>BELANJA6</t>
  </si>
  <si>
    <t>PERUNTUKAN7</t>
  </si>
  <si>
    <t>AGIHAN7</t>
  </si>
  <si>
    <t>BELANJA7</t>
  </si>
  <si>
    <t>PERUNTUKAN8</t>
  </si>
  <si>
    <t>AGIHAN8</t>
  </si>
  <si>
    <t>BELANJA8</t>
  </si>
  <si>
    <t>PERUNTUKAN9</t>
  </si>
  <si>
    <t>AGIHAN9</t>
  </si>
  <si>
    <t>BELANJA9</t>
  </si>
  <si>
    <t>PERUNTUKAN10</t>
  </si>
  <si>
    <t>AGIHAN10</t>
  </si>
  <si>
    <t>BELANJA10</t>
  </si>
  <si>
    <t xml:space="preserve"> </t>
  </si>
  <si>
    <t>BAKI</t>
  </si>
  <si>
    <t>PERATUSAN BELANJA</t>
  </si>
  <si>
    <t>MRG-2017-MOH-02</t>
  </si>
  <si>
    <t>MRG-2019-MOH-08</t>
  </si>
  <si>
    <t>MRG-2020-IMR-18</t>
  </si>
  <si>
    <t>MRG-2020-IKU-01</t>
  </si>
  <si>
    <t>MRG-2020-IKU-03</t>
  </si>
  <si>
    <t>MRG-2021-IMR-01</t>
  </si>
  <si>
    <t>MRG-2021-IMR-03</t>
  </si>
  <si>
    <t>MRG-2021-IMR-10</t>
  </si>
  <si>
    <t>MRG-2021-IMR -17</t>
  </si>
  <si>
    <t>MRG-2021-IMR -18</t>
  </si>
  <si>
    <t>MRG-2021-IMR -21</t>
  </si>
  <si>
    <t>MRG-2021-IMR -23</t>
  </si>
  <si>
    <t>MRG-2021-IMR -24</t>
  </si>
  <si>
    <t>MRG-2021-IMR -25</t>
  </si>
  <si>
    <t>MRG-2021-IMR -27</t>
  </si>
  <si>
    <t>MRG-2021-IMR -28</t>
  </si>
  <si>
    <t>MRG-2021-IMR -29</t>
  </si>
  <si>
    <t>MRG-2021-IMR -34</t>
  </si>
  <si>
    <t>MRG-2021-IMR -35</t>
  </si>
  <si>
    <t>MRG-2021-IPSK-02</t>
  </si>
  <si>
    <t>MRG-2021-ICR-02</t>
  </si>
  <si>
    <t>MRG-2021-ICR-05</t>
  </si>
  <si>
    <t>MRG-2021-MOH-04</t>
  </si>
  <si>
    <t>MRG-2021-MOH-09</t>
  </si>
  <si>
    <t>MRG-2021-MOH-11</t>
  </si>
  <si>
    <t>MRG-2021-MOH-12</t>
  </si>
  <si>
    <t>MRG-2022-IMR-01</t>
  </si>
  <si>
    <t>MRG-2022-IMR-02</t>
  </si>
  <si>
    <t>MRG-2022-IMR-03</t>
  </si>
  <si>
    <t>MRG-2022-IMR-04</t>
  </si>
  <si>
    <t>MRG-2022-IMR-05</t>
  </si>
  <si>
    <t>MRG-2022-IMR-06</t>
  </si>
  <si>
    <t>MRG-2022-IMR-07</t>
  </si>
  <si>
    <t>MRG-2022-IMR-08</t>
  </si>
  <si>
    <t>MRG-2022-IMR-09</t>
  </si>
  <si>
    <t>MRG-2022-IMR-10</t>
  </si>
  <si>
    <t>MRG-2022-IMR-11</t>
  </si>
  <si>
    <t>MRG-2022-IMR-12</t>
  </si>
  <si>
    <t>MRG-2022-IMR-13</t>
  </si>
  <si>
    <t>MRG-2022-IMR-14</t>
  </si>
  <si>
    <t>MRG-2022-IMR-15</t>
  </si>
  <si>
    <t>MRG-2022-IMR-16</t>
  </si>
  <si>
    <t>MRG-2022-IMR-17</t>
  </si>
  <si>
    <t>MRG-2022-IMR-19</t>
  </si>
  <si>
    <t>MRG-2022-IMR-20</t>
  </si>
  <si>
    <t>MRG-2022-IMR-21</t>
  </si>
  <si>
    <t>MRG-2022-IMR-22</t>
  </si>
  <si>
    <t>MRG-2022-IMR-24</t>
  </si>
  <si>
    <t>MRG-2022-IMR-25</t>
  </si>
  <si>
    <t>MRG-2022-IMR-26</t>
  </si>
  <si>
    <t>MRG-2022-IMR-27</t>
  </si>
  <si>
    <t>MRG-2022-IMR-28</t>
  </si>
  <si>
    <t>MRG-2022-IMR-29</t>
  </si>
  <si>
    <t>MRG-2022-IMR-35</t>
  </si>
  <si>
    <t>MRG-2022-IMR-36</t>
  </si>
  <si>
    <t>MRG-2022-IMR-39</t>
  </si>
  <si>
    <t>MRG-2022-IPSK-03</t>
  </si>
  <si>
    <t>MRG-2022-IKU-04</t>
  </si>
  <si>
    <t>MRG-2022-MOH-02</t>
  </si>
  <si>
    <t>MRG-2022-MOH-03</t>
  </si>
  <si>
    <t>MRG-2022-MOH-04</t>
  </si>
  <si>
    <t>MRG-2022-MOH-05</t>
  </si>
  <si>
    <t>MRG-2022-MOH-09</t>
  </si>
  <si>
    <t>MRG-2022-MOH-11</t>
  </si>
  <si>
    <t>MRG-2022-MOH-13</t>
  </si>
  <si>
    <t>MRG-2022-MOH-15</t>
  </si>
  <si>
    <t>MRG-2022-ENG-01</t>
  </si>
  <si>
    <t>NMRR-16-1340-31177</t>
  </si>
  <si>
    <t>NMRR-19-197-46172</t>
  </si>
  <si>
    <t>NMRR-19-2274-48525</t>
  </si>
  <si>
    <t>NMRR-19-3108-50999</t>
  </si>
  <si>
    <t>NMRR-20-959-53329</t>
  </si>
  <si>
    <t>NMRR-20-29-52612</t>
  </si>
  <si>
    <t>NMRR-20-533-53776</t>
  </si>
  <si>
    <t>NMRR-20-336-53523</t>
  </si>
  <si>
    <t xml:space="preserve">NMRR-20-2387-56356 </t>
  </si>
  <si>
    <t>NMRR-19-3938-45763</t>
  </si>
  <si>
    <t>NMRR-20-2496-56353</t>
  </si>
  <si>
    <t>NMRR-20-2798-57759</t>
  </si>
  <si>
    <t>NMRR-21-107-58226</t>
  </si>
  <si>
    <t>NMRR-19-3747-52136</t>
  </si>
  <si>
    <t>NMRR-20-2408-56967</t>
  </si>
  <si>
    <t>NMRR-20-2593-57036</t>
  </si>
  <si>
    <t>NMRR-20-3072-57763</t>
  </si>
  <si>
    <t>NMRR-20-2490-57178</t>
  </si>
  <si>
    <t>NMRR-21-73-58111</t>
  </si>
  <si>
    <t>NMRR-21-467-58076</t>
  </si>
  <si>
    <t>NMRR-21-65-58212</t>
  </si>
  <si>
    <t>NMRR-21-301-58977</t>
  </si>
  <si>
    <t>NMRR-20-2154-55244</t>
  </si>
  <si>
    <t>NMRR-17-3004-35110</t>
  </si>
  <si>
    <t>NMRR-19-3798-52441</t>
  </si>
  <si>
    <t>NMRR-20-1187-53192</t>
  </si>
  <si>
    <t>NMRR-20-2337-56904</t>
  </si>
  <si>
    <t>NMRR-20-2758-57508</t>
  </si>
  <si>
    <t>NMRR-20-2341-53827</t>
  </si>
  <si>
    <t xml:space="preserve">NMRR-20-2612-56968 </t>
  </si>
  <si>
    <t>NMRR-21-1106-60217</t>
  </si>
  <si>
    <t>NMRR-20-3013-57079</t>
  </si>
  <si>
    <t>NMRR-21-452-58907</t>
  </si>
  <si>
    <t>NMRR-21-1238-60040</t>
  </si>
  <si>
    <t>NMRR-21-1148-60175</t>
  </si>
  <si>
    <t>NMRR-21-1114-60268</t>
  </si>
  <si>
    <t>NMRR-21-1104-60281</t>
  </si>
  <si>
    <t>NMRR-21-668-59501</t>
  </si>
  <si>
    <t>NMRR-21-1266-60272</t>
  </si>
  <si>
    <t>NMRR-20-2315-53818</t>
  </si>
  <si>
    <t>NMRR-21-1267-60325</t>
  </si>
  <si>
    <t>NMRR-21-1175-60416</t>
  </si>
  <si>
    <t>NMRR-20-2847-57019</t>
  </si>
  <si>
    <t>NMRR-21-1103-60199</t>
  </si>
  <si>
    <t>NMRR-21-922-59874</t>
  </si>
  <si>
    <t>NMRR-21-1112-60265</t>
  </si>
  <si>
    <t>NMRR-21-1180-60414</t>
  </si>
  <si>
    <t>NMRR-21-1162-60367</t>
  </si>
  <si>
    <t>NMRR-21-879-59651</t>
  </si>
  <si>
    <t>NMRR-21-02063-AVY</t>
  </si>
  <si>
    <t>NMRR-21-1815-61436</t>
  </si>
  <si>
    <t>NMRR-21-1639-60288</t>
  </si>
  <si>
    <t>NMRR-21-02425-DHW</t>
  </si>
  <si>
    <t>NMRR-21-1283-60298</t>
  </si>
  <si>
    <t>NMRR-21-1923-60512</t>
  </si>
  <si>
    <t>NMRR ID-22-00823-NED</t>
  </si>
  <si>
    <t>NMRR ID-22-00187-DJU</t>
  </si>
  <si>
    <t>NMRR-22-00545-XAC</t>
  </si>
  <si>
    <t>NMRR-21-684-59379</t>
  </si>
  <si>
    <t>NMRR-21-31-58059</t>
  </si>
  <si>
    <t xml:space="preserve">NMRR-19-4109-52172 </t>
  </si>
  <si>
    <t xml:space="preserve">NMRR-19-3229-49967 </t>
  </si>
  <si>
    <t>NMRR-21-630-59231</t>
  </si>
  <si>
    <t>NMRR ID-22-01048-CI1</t>
  </si>
  <si>
    <t>NMRR ID-22-00916-WFS</t>
  </si>
  <si>
    <t>NMRR-21-634-59445</t>
  </si>
  <si>
    <t>NMRR-21-964-59487</t>
  </si>
  <si>
    <t>Asia Study Group of Prostate Cancer - Malaysian Cohort (M-CaP Study)</t>
  </si>
  <si>
    <t>Dato'</t>
  </si>
  <si>
    <t>DATO DR ROHAN MALEK JOHAN</t>
  </si>
  <si>
    <t>MOH</t>
  </si>
  <si>
    <t>A Population-Based Survey On Cataract Blindness And Factors Influencing The Uptake Of Cataract Surgery In Sarawak And Eastern Zone Of Malaysia</t>
  </si>
  <si>
    <t>Tuan</t>
  </si>
  <si>
    <t>DR MOHAMAD AZIZ SALOWI</t>
  </si>
  <si>
    <t>Genetic Variation Associated With Bortezomib Induced Peripheral Neuropathy In Adult Multiple Myeloma Patients</t>
  </si>
  <si>
    <t>Puan</t>
  </si>
  <si>
    <t>DR SUJATHA SUTHANDIRAM</t>
  </si>
  <si>
    <t>IMR</t>
  </si>
  <si>
    <t xml:space="preserve">Orang Asli Survey (OAHS) Penyakit berjangkit di kalangan orang asli </t>
  </si>
  <si>
    <t>IKU</t>
  </si>
  <si>
    <t>National Health &amp; Morbidity Survey (NHMS) 2021: Maternal &amp; Child Health</t>
  </si>
  <si>
    <t>DR SHAIFUL AZLAN KASSIM</t>
  </si>
  <si>
    <t>Study on Southeast Asian Ovalocytosis with thalassaemia interaction among Sixteen-year-old Students Participating in National Thalassaemia Screening Programme in Kuala Lumpur</t>
  </si>
  <si>
    <t>DR NORAFIZA MOHD YASIN</t>
  </si>
  <si>
    <t xml:space="preserve">Identification and characterization of Mycobacterial LysM proteins towards the development of novel anti-TB drugs
</t>
  </si>
  <si>
    <t>DR AZURA MOHD NOOR</t>
  </si>
  <si>
    <t xml:space="preserve">The characteristics of Malaysian honey from Peninsular Malaysia and their effect on digestive enzyme activities and the adipogenesis of the 3T3-L1 cells. </t>
  </si>
  <si>
    <t>DR SURAIAMI BINTI MUSTAR</t>
  </si>
  <si>
    <t xml:space="preserve">Identification of Genetic Landscape of Primary Immunodeficiency (PID) in Malaysia
</t>
  </si>
  <si>
    <t xml:space="preserve">DR ADIRATNA MAT RIPEN
</t>
  </si>
  <si>
    <t xml:space="preserve">In-vitro pharmacodynamics examination of clinical attainable antibiotic concentrations against different Malaysian strains of Burkholderia pseudomallei
</t>
  </si>
  <si>
    <t xml:space="preserve">Molecular, Metabolomic and Nutritional Changes After Metabolic Surgery Among Obese Diabetic Patients and Biomarkers of Different Diabetes Status.  </t>
  </si>
  <si>
    <t>DR. FAZLIANA MANSOR</t>
  </si>
  <si>
    <t>Factors influencing patients' decision to receive or not treatment for latent tuberculosis infection</t>
  </si>
  <si>
    <t>DR. YUVANESWARY A/P VELOO</t>
  </si>
  <si>
    <t>Molecular Characterization of Antimicrobial Genes and Linkages Between Human, Animal and environment</t>
  </si>
  <si>
    <t>DR. SYAHIDIAH BINTI SYED ABU THAHIR</t>
  </si>
  <si>
    <t>Assessment of Human Exposure to Ambient PM 2.5 Pollution Using Smartphone Application</t>
  </si>
  <si>
    <t>DR NORAISHAH MOHAMMAD SHAM</t>
  </si>
  <si>
    <t xml:space="preserve">Transcriptomic profiling for genetic characterization of multiple myeloma patients with drug resistance: A pilot study
</t>
  </si>
  <si>
    <t>NOR SOLEHA BINTI MOHD DALI</t>
  </si>
  <si>
    <t xml:space="preserve">Association of HLA-related pharmacogenomics markers and Dapsone-induced Severe Cutaneous Adverse Reactions (SCARs) / Liver Injury (DILI) in a multi-ethnic Malaysian population
</t>
  </si>
  <si>
    <t>DR NURUL AAIN BINTI FAUZI</t>
  </si>
  <si>
    <t xml:space="preserve">Prevalence of Antimicrobial Resistance of Selected Bacterial Isolates among Personnel as well as Milk in Dairy Farms and Associated with the Presence of Antibiotic Residues
</t>
  </si>
  <si>
    <t>DR SAKSHALENI RAJENDIRAN</t>
  </si>
  <si>
    <t>MRGPRX2 variations and expression of Neuromuscular Blocking Agents (NMBA)-induced perioperative pseudo-allergic anaphylaxis for risk profiling: A pilot study</t>
  </si>
  <si>
    <t>DR MOHAMMED FAIZAL BAKHTIAR</t>
  </si>
  <si>
    <t xml:space="preserve">Identification of drug-specific genetic basis and evaluation of clinical effectiveness in biologic DMARDs and targeted synthetic DMARDs for treatment stratification of rheumatoid arthritis
</t>
  </si>
  <si>
    <t>DR TOO CHUN LAI</t>
  </si>
  <si>
    <t xml:space="preserve">Simulation of Long-term Care for Elderly in Malaysia
</t>
  </si>
  <si>
    <t>DR FUN WENG HONG</t>
  </si>
  <si>
    <t xml:space="preserve">Post-COVID-19 Vaccination Immunogenicity Surveillance among
Healthcare Workers (VIGILANCE)
</t>
  </si>
  <si>
    <t>YANG SU LAN</t>
  </si>
  <si>
    <t xml:space="preserve">DEVELOPMENT OF A COUGH SOUND ARTIFICIAL INTELLIGENCE (AI) FOR THE DETECTION OF COVID-19
</t>
  </si>
  <si>
    <t>WILLIAM LAW BOON KIAN</t>
  </si>
  <si>
    <t>A novel cloud-based computer-aided diagnosis for automated detection and classification of thyroid nodules: A Pilot Study</t>
  </si>
  <si>
    <t>Prediction for Cardiovascular Events, Diabetes and Hypertension from a Sarawak Cohort</t>
  </si>
  <si>
    <t>DR TIONG XUN TING</t>
  </si>
  <si>
    <t xml:space="preserve">Prolonged Cardiac Patch Ambulatory Electrocardiogram Versus 24-Hour Holter Recording For Detection of Atrial Fibrillation After Cerebral Ischemic Event: A Comparative Analysis
</t>
  </si>
  <si>
    <t>DR LINDA THEN YEE YEN</t>
  </si>
  <si>
    <t>Whole Exome Sequencing of Childhood Interstitial Lung Disease In Malaysia</t>
  </si>
  <si>
    <t>DR FATIMAH BINTI AZMAN</t>
  </si>
  <si>
    <t>Evaluation of serum neurofilament light chain as a biomarker for disease activity in multiple sclerosis patients</t>
  </si>
  <si>
    <t>DR SHUWAHIDA BINTI SHUIB</t>
  </si>
  <si>
    <t>Evaluation of the Modified Slope Container (MoSCo) 2.0 for enhancing quality of sputum samples in TB diagnostic laboratories.</t>
  </si>
  <si>
    <t xml:space="preserve">Plasma Acylcarnitines Profiling in Inborn errors of Metabolism (IEM); Fatty acid oxidation disorders and organic acidurias
</t>
  </si>
  <si>
    <t>DR AZZAH HANA ABU YAMIN</t>
  </si>
  <si>
    <t xml:space="preserve">Detection of Mutations Associated with Drug Resistance in Mycobacterium tuberculosis Using in-house Multiplex PCR and Targeted Sequencing
</t>
  </si>
  <si>
    <t>DR SITI ROSZILWATI RAMLI</t>
  </si>
  <si>
    <t>Characterization of clinical grade CD19 chimeric antigen receptor T (CAR-T) cells for potential adoptive immunotherapy treatment in acute lymphoblastic leukemia using automated CliniMACS Prodigy® system</t>
  </si>
  <si>
    <t>EPIGENETIC ALTERATIONS IN MALAYSIA PRIMARY ACUTE MYELOID LEUKEMIA (AML) PATIENTS: PROGNOSIS AND TREATMENT</t>
  </si>
  <si>
    <t>NOR RIZAN BINTI KAMALUDDIN</t>
  </si>
  <si>
    <t>Sequencing of Circulating Tumour DNA in Malaysian Patients with Diffuse Large B Cell Lymphoma using Liquid Biopsy Approach</t>
  </si>
  <si>
    <t>DR YUSLINA MAT YUSOFF</t>
  </si>
  <si>
    <t>Molecular characterization of multidrug resistant Salmonella enterica serovar Typhi</t>
  </si>
  <si>
    <t>PN NOR HAZRIN BINTI ABD HAZIS</t>
  </si>
  <si>
    <t>Immunomodulatory Effects of Labisia pumila Standardised Extract in Alzheimer's Disease: An In Vitro Study of Microglia</t>
  </si>
  <si>
    <t>PN NOR AZRINA BINTI NORAHMAD</t>
  </si>
  <si>
    <t>SKF7® FOR IMPROVEMENT OF MENOPAUSE-ASSOCIATED HEPATIC LIPID METABOLIC DISORDER ON OVARIECTOMIZED RATS</t>
  </si>
  <si>
    <t>DR HUSSIN BIN MUHAMMAD</t>
  </si>
  <si>
    <t>Polymeric nanoparticles of xanthones/anthocyanins from Garcinia mangostana for drug delivery with antimicrobial potential.</t>
  </si>
  <si>
    <t>DR MAIZATUL HASYIMA OMAR</t>
  </si>
  <si>
    <t>In vitro evaluation of potential immunomodulatory activities of Eurycoma longifolia standardized water extract niosome formulation and its bioavailability</t>
  </si>
  <si>
    <t>EN MUHAMMAD NOR FARHAN SAAT</t>
  </si>
  <si>
    <t>Evaluation of senotherapeutics properties of Orthosiphon stamineus extracts on senescence-induced mammalian cells</t>
  </si>
  <si>
    <t>DR WAN NURUL NADIA BINTI WAN SEMAN</t>
  </si>
  <si>
    <t>Biochemical and molecular characterization of Multiple acyl-CoA dehydrogenase deficiency (MADD)</t>
  </si>
  <si>
    <t>Identification and Molecular Characterization of Protein Biomarkers from Mycobacterium tuberculosis Towards the Development of a Novel Rapid Point of Care Test (POCT) Kit for LTBI Detection</t>
  </si>
  <si>
    <t>Structural And Functional Studies of Kelch 13 Protein Function and Their Contribution to Antimalarial Drug Resistant</t>
  </si>
  <si>
    <t>DR NOOR AZIAN BT MD NOOR</t>
  </si>
  <si>
    <t>A pilot study of genetic and immunological profiling of Type 1 Diabetes Mellitus of Malaysian children</t>
  </si>
  <si>
    <t>NURHANANI BINTI MOHAMED NOR</t>
  </si>
  <si>
    <t>Determination of the in vitro and in vivo efficacy of palm-based curcumin nanoemulsion in dengue infection</t>
  </si>
  <si>
    <t>DR MOHD RIDZUAN BIN MOHD ABD RAZAK</t>
  </si>
  <si>
    <t>Isolation and Propagation of Orientia tsutsugamushi (strain Karp, Kato and Gilliam) and Rickettsia typhi in different types of mammalian cell lines</t>
  </si>
  <si>
    <t>TAY BEE YONG</t>
  </si>
  <si>
    <t>Biochemical and Molecular Characterization of Porphyrias in Malaysia</t>
  </si>
  <si>
    <t xml:space="preserve">DR SOFWATUL MUKHTAROH BINTI NASOHAH </t>
  </si>
  <si>
    <t>Identification of a novel anti-malarial from natural compounds using computer aided drug design and in-vitro inhibition studies for the discovery of new malaria therapeutics</t>
  </si>
  <si>
    <t xml:space="preserve">NURHAINIS OGU SALIM </t>
  </si>
  <si>
    <t>Development of a multiplex real-time PCR assay for detection and identification of public health importance parasites in Malaysia.</t>
  </si>
  <si>
    <t>MOHD ADILIN BIN YAACOB</t>
  </si>
  <si>
    <t>Design and Development of High Affinity DNA Aptamers for Detection of Corynebacterium diphtheriae Exotoxin for Future Point-of-Care Testing</t>
  </si>
  <si>
    <t>DR SITI KHAIRANI BINTI MOHD HAFIZ NGOO</t>
  </si>
  <si>
    <t>Development of DNA aptamer targeting Borrelia afzelii Outer Surface Protein A (OspA) for direct detection of Lyme disease</t>
  </si>
  <si>
    <t>NIK ABDUL AZIZ BIN NIK KAMARUDIN</t>
  </si>
  <si>
    <t xml:space="preserve">To Study The Antibiotic Resistance Mechanisms Involved In Defferent Colony Morphotypes Of Burkholderia Pseudomallei To Ceftazidime And Trimethoprim-sulfamethoxazole.
</t>
  </si>
  <si>
    <t>MS SHIRLEY HII YI FEN</t>
  </si>
  <si>
    <t xml:space="preserve">Development And Validation Of Multiplex Qpcr Assay For Simultaneous Detection Of Pathogens Associated With Pneumoniae Among Immunocompromised Patients In Malaysia (Legionella Pneumophila, Mycobacterium Tuberculosis And Histoplasma Capsulatum)
</t>
  </si>
  <si>
    <t>DR. MOHAMMAD RIDHUAN MOHD ALI</t>
  </si>
  <si>
    <t xml:space="preserve">Development Of A High Quality Formulation Of Encapsulated Standardised Carica Papaya Freeze-dried Juice Extract As Potential Therapeutic Candidate For First-in-human Use In Dengue Infection
</t>
  </si>
  <si>
    <t>EN TERENCE TAN YEW CHIN</t>
  </si>
  <si>
    <t>A Pilot Study of Newborn Screening for Classical Congenital Adrenal Hyperplasia (CAH)</t>
  </si>
  <si>
    <t>RAJA HASYIDAH RAJA BONGSU</t>
  </si>
  <si>
    <t>Detection of Orientia tsutsugamushi in chiggers and small mammals in scrub typhus cases areas in Sabah</t>
  </si>
  <si>
    <t>SUHAILI BINTI ZAINAL ABIDIN</t>
  </si>
  <si>
    <t>SARS-CoV-2, Its Variability and Mutation Detection in Wastewater to Track Community Infections Dynamics in Selangor</t>
  </si>
  <si>
    <t>DR SITI AISHAH BT RASHID</t>
  </si>
  <si>
    <t>Cervical Cancer Screening: Simulation of Best Practices to Achieve the Target</t>
  </si>
  <si>
    <t>ANIS SYAKIRA JAILANI</t>
  </si>
  <si>
    <t>National Health and Morbidity Survey (NHMS) 2023: Non-Communicable Diseases and Healthcare Demand</t>
  </si>
  <si>
    <t>DR HALIZAH BINTI MAT RIFIN</t>
  </si>
  <si>
    <t>Whole Exome Sequencing (WES) of Early Death in Malaysian Subcohort in LifeCare With Metabolic Syndrome (MetS)</t>
  </si>
  <si>
    <t>SHIRLEY TAN SIANG NING</t>
  </si>
  <si>
    <t xml:space="preserve">Zoonotic malaria from Plasmodium knowlesi and P. cynomolgi: pathophysiology, clinical correlates, and diagnosis
</t>
  </si>
  <si>
    <t>DR GIRI SHAN RAJAHRAM</t>
  </si>
  <si>
    <t xml:space="preserve">Longitudinal surveillance for zoonotic malaria and other causes of acute febrile illness in Malaysian Armed Forces personnel deployed in Sabah, Malaysia: a cohort study
</t>
  </si>
  <si>
    <t>Metabolomic and Electrophysiological Profiling and Identification of Significant Sleep Deprivation Biomarker(s)</t>
  </si>
  <si>
    <t>DR LAI WEI HONG</t>
  </si>
  <si>
    <t xml:space="preserve">Exploring Influences in Help-Seeking Behaviour Among Individuals With Lived Experience of Suicidal Behaviours in Malaysian Government Health Facilities  </t>
  </si>
  <si>
    <t>Use of Naltrexone for Stimulant Use Disorder (SUD) among Stimulant Users in Malaysia</t>
  </si>
  <si>
    <t>DR NOR ASIAH MUHAMAD</t>
  </si>
  <si>
    <t>The Malaysian Study on Hemodialysis patients SARS-Cov-2 Vaccination Immune Response: A prospective observational cohort study</t>
  </si>
  <si>
    <t>DR ONG LOKE MENG/ DR ADIRATNA</t>
  </si>
  <si>
    <t>KKM</t>
  </si>
  <si>
    <t>NCD</t>
  </si>
  <si>
    <t>BIOMED</t>
  </si>
  <si>
    <t>NHS</t>
  </si>
  <si>
    <t>SECC</t>
  </si>
  <si>
    <t>AP</t>
  </si>
  <si>
    <t>CD</t>
  </si>
  <si>
    <t>IHT</t>
  </si>
  <si>
    <t>UAQH</t>
  </si>
  <si>
    <t>Peruntukan 2023</t>
  </si>
  <si>
    <t>Mula</t>
  </si>
  <si>
    <t>Tamat</t>
  </si>
  <si>
    <t xml:space="preserve">5-6 monthly site visit for data collection in 6 hospitals outside Klang Valley </t>
  </si>
  <si>
    <t>1 PSH x RM2500 x 10 months</t>
  </si>
  <si>
    <t>aktiviti pengumpulan data</t>
  </si>
  <si>
    <t>Sampling - UMMC, Ampang Hospital, Penang General Hospital, Klang General Hospital, UKM medical centre, Johor Bahru General Hospital, Subang Jaya Medical Centre, Sunway Medical Centre</t>
  </si>
  <si>
    <t>Reagents and consumables</t>
  </si>
  <si>
    <t>Genotyping of SNP's Design fee for Massarray Genotyping service; Shipping and handling charges for Massarray Genotyping service; transportation of blood samples from Penang GH and JB GH to IMR; payment for subjects for 3 visits</t>
  </si>
  <si>
    <t>Tuntutan perjalanan dan elaun pegawa bagi aktiviti pra-pengumpulan data dan pengumpulan data</t>
  </si>
  <si>
    <t>seminar/bengkel hebahan findings</t>
  </si>
  <si>
    <t xml:space="preserve">Q41 RM2,500 x 2 x 6 months </t>
  </si>
  <si>
    <t>Pencetakan, Latihan, Bengkel</t>
  </si>
  <si>
    <t>PSH bagi pengumpulan data</t>
  </si>
  <si>
    <t>Pengumpulan data</t>
  </si>
  <si>
    <t>MS/MS service (RM500x20 samples)</t>
  </si>
  <si>
    <t>Sanger sequencing</t>
  </si>
  <si>
    <t>2 PSH x 10 month x RM2500</t>
  </si>
  <si>
    <t xml:space="preserve">Kos perjalanan serta penginapan ke USM, Kelantan untuk perbincangan  bersama kolaborator projek serta memproses dan menganalisa data  antibiotic stability &amp; activity  
</t>
  </si>
  <si>
    <t>1 Degree PSH x 10 months x RM2500</t>
  </si>
  <si>
    <t>NIH Setia Alam - HKL; Sample collection</t>
  </si>
  <si>
    <t>Multiplex Protein; dietry analysis; Printing and blood test</t>
  </si>
  <si>
    <t>1 PSH x RM2300 x 10 months</t>
  </si>
  <si>
    <t>1PSH x RM2500 x 7 months = RM17,500</t>
  </si>
  <si>
    <t>Whole genome sequencing without bioinformatic analysis</t>
  </si>
  <si>
    <t>Mobile AQMS for PM 2.5 model development and application (RM7,164 x 4 months)</t>
  </si>
  <si>
    <t>1 PSH x RM2500 x 6 months</t>
  </si>
  <si>
    <t>a) NIH Setia Alam ke Hospital Ampang
x 18 trips x 50 km x 6 pax = RM 210.00
1 pax (Gred 41-44) x RM0.70 Tol pergi balik (30 trips) (RM 10 x 6 = RM 60.00)
b) NIH Setia Alam ke PPUKM 1 pax (Gred 41-44) x RM0.70 x 12 trips x 44 km x 4 pax = RM 176.00
Tol pergi-balik (18 trips) (RM 10 x 4 = RM 40.00)
c) NIH Setia Alam ke PPUM
- 1 pax (Gred 44) x RM0.70 x 12 trips x 30 km x 4 pax = RM 84.00 Tol pergi-balik (18 trips) (RM7.5 x 4 = RM 30.00)
d) NIH Setia Alam ke Hospital Seremban 1 pax (Gred 41-44) x RM0.70 x 6 trips x 95 km x 2 pax = RM 133.00 - Tol pergi-balik (18 trips) (RM 74 x 2 = RM 148.00)
e) Elaun Penginapan 1 pax (Gred 44) x RM220/night x 3 trips (RM 220.00)
f) Elaun Makan
1 pax (Gred 44) x RM45/day x 3 trips (RM 45.00)</t>
  </si>
  <si>
    <t>RNA sequencing (NovaSeq, 150PE) 24 samples/run (RM20640x2), sanger sequencing (RM42x30), sample transportation &amp; collection, same day delivery (RM20 x 35)</t>
  </si>
  <si>
    <t xml:space="preserve">elaun perjalanan rm102 x 8 </t>
  </si>
  <si>
    <t>RM30 x12 participants</t>
  </si>
  <si>
    <t>1 PSH x RM2500 x 7 months</t>
  </si>
  <si>
    <t>Gene sequencing services</t>
  </si>
  <si>
    <t>2 PSH x RM2500 x 10 months</t>
  </si>
  <si>
    <t>tuntutan perjalanan dan pengumpulan data</t>
  </si>
  <si>
    <t>stakeholder engagement, meeting/workshop/training for model verification &amp; validation</t>
  </si>
  <si>
    <t>3 PSH x RM2300 x 8 months</t>
  </si>
  <si>
    <t>Anylogic license, high-end PC with us compatible for simulation</t>
  </si>
  <si>
    <t>penghantaran sampel (KK  ke IMR)</t>
  </si>
  <si>
    <t>reimbursement (RM3 x 400)</t>
  </si>
  <si>
    <t>3 PSH x RM2500 x 5 months</t>
  </si>
  <si>
    <t>Pembangunan model AI, Pembangunan laman sesawang, reruitment and promotion</t>
  </si>
  <si>
    <t>Perjalanan subjek ke CRC dan SGH</t>
  </si>
  <si>
    <t>Sewaan untuk talian telefon (untuk panggilan subjek)- 2 telephone line untuk pangillan subjek dan menghantar results kepada subjek.</t>
  </si>
  <si>
    <t>Refreshment for subjects (RM45 x 600)</t>
  </si>
  <si>
    <t xml:space="preserve">Khidmat untuk photocopy ICF dan CRF
</t>
  </si>
  <si>
    <t>4 SPH x RM2500 x 11 months</t>
  </si>
  <si>
    <t>Reimbursement to subject (RM150 x 72 subject)  RM10,800
Research management fee</t>
  </si>
  <si>
    <t>1 PSH x RM2500 x11 months</t>
  </si>
  <si>
    <t>travel for sample collection</t>
  </si>
  <si>
    <t>reagents consumables</t>
  </si>
  <si>
    <t>tuntutan perjalanan bagi pengumpulan data</t>
  </si>
  <si>
    <t>Simoa NF-light Advantagem Kit (RM20,400 x 3), Analysis of sNfL concentration in serum, MRI Scan at KPJ Sentosa, RM4,500 x 13
Reimbursement RM50 x 53</t>
  </si>
  <si>
    <t>1 PSH x RM2,300x 10 months</t>
  </si>
  <si>
    <t>tuntutan perjalanan bagi analisa sampel dan pengumpulan data</t>
  </si>
  <si>
    <t>1 PSH x RM2500 x5 months</t>
  </si>
  <si>
    <t>sequencing (RM120 x 160 samples x 3 times)</t>
  </si>
  <si>
    <t>1 PSH x RM2500 x10 months</t>
  </si>
  <si>
    <t>IN 1 10 precision incubator, memmert germany, block heater with thermostat</t>
  </si>
  <si>
    <t>cold chain delivery services for vector delivery from site</t>
  </si>
  <si>
    <t>Bioinformatics analysis (RM250x60)</t>
  </si>
  <si>
    <t>Feed (15kg) x RM300 x 10 pack
Bedding (corn corb) RM200 x 10 pack</t>
  </si>
  <si>
    <t>Authentication, Xray diffrection, field emission scanning electron, certification of analysis (CoA) Heavy metal testing, bacterial contamination, homogeneity, stability, formualtion, packaging, flas chromatography</t>
  </si>
  <si>
    <t>1 PSH RM2500 x 6 months</t>
  </si>
  <si>
    <t>Reagents, consumables</t>
  </si>
  <si>
    <t xml:space="preserve">Fatty acid oxidation flux assay
analysis in Sheffield (650
pounds UK = 4550 x 10); NGS analysis (RM2000/sampel)
Sampel: 10; Reimbursement, RM9,000
(Only for respondents)
For patient’s family travel to
KL
(accommodation + food +
transport)
</t>
  </si>
  <si>
    <t>1 PSH x RM2,500 X 6 months</t>
  </si>
  <si>
    <t>oligonucleotide and sequencing (RM850 x 7 samples)</t>
  </si>
  <si>
    <t>1 PSH x RM2,500 X 10 months</t>
  </si>
  <si>
    <t xml:space="preserve">sequencing sanger maldi TOFF+ mass spec, antibody production, crystal screening and x-ray data collection (MGI)
</t>
  </si>
  <si>
    <t>2 PSH x RM2,500 X 10 months</t>
  </si>
  <si>
    <t>Reagents &amp; Consumables</t>
  </si>
  <si>
    <t xml:space="preserve">DNA Sequencing (RM 50 x 28 = RM1,400); WGS sequencing (RM660 X 20= RM13,200)
</t>
  </si>
  <si>
    <t>1 MYSTEP ijazah x RM 2,500 x 10 months</t>
  </si>
  <si>
    <t xml:space="preserve">Liquid nitrogen tank, sample tank (50L), accessaries (RM27,585) Pipetteboy (RM1,050 x 2 = RM2,100)
</t>
  </si>
  <si>
    <t xml:space="preserve">Whole Exome Sequencing (WES) – NGS outsourced, RM2,000 X 10
</t>
  </si>
  <si>
    <t xml:space="preserve">AKTA Purification system (MGI) and rental Size exclusion chromatography column (Superdex 100 10/300GL) (RM 1,500 x 3= RM4,500)
GraphPad prism subscription for IC50 determination (RM800)
</t>
  </si>
  <si>
    <t xml:space="preserve">1 PSH x RM 2,500 x 10 months
</t>
  </si>
  <si>
    <t>Multichannel pipette 5ul-50ul 12 channel
Pipette
Motorized pipette pump</t>
  </si>
  <si>
    <t>Sequencing (28rxn x 200 = RM5,600</t>
  </si>
  <si>
    <t>Elaun perjalanan bagi pengumpulan sampel</t>
  </si>
  <si>
    <t>Primers and Sanger sequencing (RM150/unit)</t>
  </si>
  <si>
    <t xml:space="preserve">Destinasi: IMR / Hospital
Tujuan: Menyelia eksperimen, perbincangan hala tuju studi, pengumpulan sampel, clinical evaluation
</t>
  </si>
  <si>
    <t xml:space="preserve">1 PSH x RM 2500 x 10 months
</t>
  </si>
  <si>
    <t xml:space="preserve">Agilent 708-DS Dissolution Apparatus, 8-position (Manual System)
</t>
  </si>
  <si>
    <t>Courier / Postage</t>
  </si>
  <si>
    <t>DNA sequencing (RM80/sample)</t>
  </si>
  <si>
    <t>Mesyuarat di lapangan dan pengumpulan</t>
  </si>
  <si>
    <t>1 MySTEP ijazah x RM2,500 x 8 Bulan</t>
  </si>
  <si>
    <t>Menghadiri bengkel “Expert Elicitation-Best practices for HPV Screeing (Part1) dan (Part2)”</t>
  </si>
  <si>
    <t>Penganjuran bengkel</t>
  </si>
  <si>
    <t>2 MySTEP x RM 2,500 x 10 months</t>
  </si>
  <si>
    <t>Token, ID card and research kit for data collector, replacement of faulty equipment (SECA measuring tape, stadiometer 213), license purchasing for GHQ-12 and abby Flexicapture. Please refer for the details in the proposal (Appendix 3- Budget)</t>
  </si>
  <si>
    <t>Service charge for GHQ-12 usage</t>
  </si>
  <si>
    <t>SECA measuring tape, stadiometer 213</t>
  </si>
  <si>
    <t>travel from CRC SGH to IMR, znih setia alam (RM2000 (air travel) , RM1000(land travel)</t>
  </si>
  <si>
    <t xml:space="preserve">Tuntutan perjalanan </t>
  </si>
  <si>
    <t>kits QIAamp DNA extraction kits (Qiagen)</t>
  </si>
  <si>
    <t>FBC, liver and renal tests for screening; RM35.00 is needed for each subject for the proposed tests; therefore, assuming we will need to screen 50 subjects, a total of additional RM1,750.00 (RM35.00 x 50pax) is needed. Samples will be sent to private ISO accredited laboratory because central laboratory in SGH has not been accredited due to facility upgrade</t>
  </si>
  <si>
    <t>1 MySTEP x RM2,500 x 10 bulan</t>
  </si>
  <si>
    <t>Token RM30 x 20pax                                       
 Refreshments for preparation/progress meetings, data analysis &amp; report writing with committee and stakeholders</t>
  </si>
  <si>
    <t xml:space="preserve">Stationaries (inclusive toner, A4 papers, etc.) RM 500.00
Printing -Final report, Research Highlights,   RM9,000.00 Infographics
</t>
  </si>
  <si>
    <t xml:space="preserve">Training dan Workshop </t>
  </si>
  <si>
    <t>Transportation, Travel, Hotel</t>
  </si>
  <si>
    <t>Office Supplies</t>
  </si>
  <si>
    <t>Training dan Workshop (RM9,200 RA 8 persons for 4 months RM73,600)</t>
  </si>
  <si>
    <t>eletronic and mechanical parts such as printed circuit board, valves, sensors; consumables</t>
  </si>
  <si>
    <t>deisgn/prototype development &amp; testing perfomance</t>
  </si>
  <si>
    <t>1 PSH x RM2400 x 6 months</t>
  </si>
  <si>
    <t>Perjalanan dan Sara Hidup [OS21000]</t>
  </si>
  <si>
    <t>Sewaan [OS24000]</t>
  </si>
  <si>
    <t>Bekalan dan Bahan Penyelidikan [OS27000]</t>
  </si>
  <si>
    <t>Khidmat Ikhtisas [35000]</t>
  </si>
  <si>
    <t>MySTEP [OS29000]</t>
  </si>
  <si>
    <t>DEVELOPMENT AND TESTING OF EARLY WARNING CONTINUOUS MONITORING DEVICE FOR AREAS AT RISK OF FUNGUS/MOLD GROWTH DUE TO SURFACE CONDENSATION IN HEALTHCARE FACILITIES</t>
  </si>
  <si>
    <t>DR ABDUL MALIK ZAINAL ABIDIN</t>
  </si>
  <si>
    <t>MRG-2023-IMR-01</t>
  </si>
  <si>
    <t xml:space="preserve">NMRR-20-322-52593 </t>
  </si>
  <si>
    <t>Seropositivity Study of Zika Virus Among Non-human Primates In Selected Areas In Kedah</t>
  </si>
  <si>
    <t>NMRR ID-22-00745-72C</t>
  </si>
  <si>
    <t>Feasibility of Acquiring Occupational Data for Cancer Patient in Oncology Centres in The Klang Valley</t>
  </si>
  <si>
    <t>NMRR ID-22-00061-BFW</t>
  </si>
  <si>
    <t>Metabolomic Profiling of High Fat Diet Fed Rats In Response To Eucheuma denticulatum (Red Edible Seaweed) Supplementation Measured Using 1H NMR Spectroscopy</t>
  </si>
  <si>
    <t>NMRR ID-22-01830-PGK</t>
  </si>
  <si>
    <t>PART 1: In vitro Anticancer and Human Bone Marrow Cells Protective Studies of Compounds for the Management of Nasopharyngeal Carcinoma and in vivo Establishment of Cancer Metastasis Model/s</t>
  </si>
  <si>
    <t>NMRR-21-902-58286</t>
  </si>
  <si>
    <t>Determination Vectorial Capacity and Incrimination of Culex tritaeniorhynchus As Vector for Zika Virus</t>
  </si>
  <si>
    <t>MRG-2023-IMR-02</t>
  </si>
  <si>
    <t>MRG-2023-IMR-03</t>
  </si>
  <si>
    <t>MRG-2023-IMR-04</t>
  </si>
  <si>
    <t>MRG-2023-IMR-05</t>
  </si>
  <si>
    <t>NMRR ID-21-02426-WU9</t>
  </si>
  <si>
    <t>Establishment of MALDI-TOF Mass Spectrometry for Congenital Disorders Glycosylation in Pediatric Samples</t>
  </si>
  <si>
    <t>MRG-2023-IMR-06</t>
  </si>
  <si>
    <t>1 RM 2,500 x 9</t>
  </si>
  <si>
    <t>NMRR ID-22-00166-R82</t>
  </si>
  <si>
    <t>Pre-Clinical In Vitro Efficacy of Modified Mesenchymal Stem Cells Expressing Decoy ACE2 and IL-37 for Elimination of SARS-CoV-2 and Attenuation of Acute Respiratory Distress Syndrome</t>
  </si>
  <si>
    <t>NMRR-19-3887-52245</t>
  </si>
  <si>
    <t>Nasopharyngeal Carriage of Streptococcus pneumoniae in Healthy Population in Malaysia</t>
  </si>
  <si>
    <t>MRG-2023-IMR-07</t>
  </si>
  <si>
    <t>MRG-2023-IMR-08</t>
  </si>
  <si>
    <t>MRG-2023-MOH-01</t>
  </si>
  <si>
    <t>NMRR-21-1480-60316</t>
  </si>
  <si>
    <t>A therapeutic intervention via diet modification using Sabah Traditional Rice for type 2 Diabetes Mellitus patients.</t>
  </si>
  <si>
    <t>NMRR-21-1647-60823</t>
  </si>
  <si>
    <t>Chemical Stability of Midazolam Injection Solution for Intranasal Use as Pediatric Home Rescue Medication by HPLC</t>
  </si>
  <si>
    <t>NMRR ID-22-00343-8SR</t>
  </si>
  <si>
    <t>Thyroid function in hospitalised COVID-19 patient and the association with disease severity</t>
  </si>
  <si>
    <t>NMRR ID-21-01937-QUG</t>
  </si>
  <si>
    <t>Prevalence of Sarcopenia, and its association factors among Community-Dwelling Older Adults attending to Government Health Clinics in Malaysia</t>
  </si>
  <si>
    <t>MRG-2023-MOH-02</t>
  </si>
  <si>
    <t>MRG-2023-MOH-03</t>
  </si>
  <si>
    <t>MRG-2023-MOH-04</t>
  </si>
  <si>
    <t>248 tests for fT3/fT4/TSH &amp; anti-TPO = 14880 174 tests for repeat TFT = 33060 Based on quotation by pathology lab Penang GH; fT4/TSH: RM10 pertest fT3: RM15/antiTPO: RM25 pertest</t>
  </si>
  <si>
    <t>Printing and postal deliveries of data collection forms and questionnaires</t>
  </si>
  <si>
    <t>Purchase of hand dyanamometers</t>
  </si>
  <si>
    <t>NMRR-21-689-59279</t>
  </si>
  <si>
    <t>QUALITY OF REFRACTIVE ERROR STUDY IN KLANG VALLEY MALAYSIA (Q.REC-M)</t>
  </si>
  <si>
    <t>NMRR ID-22-00741-C75</t>
  </si>
  <si>
    <t>A Randomized Control Trial of the use of Virtual Reality as an adjunct in the treatment for generalized anxiety disorders</t>
  </si>
  <si>
    <t>Research Meeting x 2 sessions, Workshop - USP Training, USP travel &amp; meal (per visit)</t>
  </si>
  <si>
    <t>Frames and lens (210 pairs), External hard disk, Record forms (200 pieces RM0.06/pcs),PISCF Form (100 pieces RM0.06/pcs)</t>
  </si>
  <si>
    <t>RM2,100 x 6 months</t>
  </si>
  <si>
    <t>Study activities - Study Initiation Visit Monitoring Visit 1 Monitoring Visit 2 End of Study Visit Monitoring</t>
  </si>
  <si>
    <t>Technology Transfer Workshop</t>
  </si>
  <si>
    <t>Medium Graphic Processing Power Laptop ( 3 unit)</t>
  </si>
  <si>
    <t>MRG-2023-MOH-05</t>
  </si>
  <si>
    <t>MRG-2023-MOH-06</t>
  </si>
  <si>
    <t>NMRR-21-1619-59916</t>
  </si>
  <si>
    <t>Collaboration of Oral Health Programme with Religious Organizations (KOA) Initiatives in Pahang, Malaysia: A Formative Qualitative Evaluation</t>
  </si>
  <si>
    <t>DR KURUDEVEN A/L TAMIL CHELVAN</t>
  </si>
  <si>
    <t>MRG-2023-MOH-07</t>
  </si>
  <si>
    <t>NMRR ID-22-00938-2YN</t>
  </si>
  <si>
    <t>Real World Effectiveness of Oral Anti-Viral for treatment of COVID-19 in Ministry of Health Malaysia Institutions</t>
  </si>
  <si>
    <t>NMRR ID-22-01042-SDM</t>
  </si>
  <si>
    <t>MRG-2023-ICR-01</t>
  </si>
  <si>
    <t>MRG-2023-ICR-02</t>
  </si>
  <si>
    <t>Both the laptops, phone and prepaid will serve for the purpose of data collection. This is because we do not have any laptop at any study sites for data collection purpose.</t>
  </si>
  <si>
    <t>Travelling to sites</t>
  </si>
  <si>
    <t>Development of mobile App , Web app, integration and cloud and data</t>
  </si>
  <si>
    <t>1 x RM2,500 x 10 months</t>
  </si>
  <si>
    <t>Purchase of server to enhance current system in NIH</t>
  </si>
  <si>
    <t>NMRR ID-21-02385-X4T</t>
  </si>
  <si>
    <t>MyEMaS: Malaysian Malnourished Intervention for the Older Adults</t>
  </si>
  <si>
    <t>MRG-2023-IKU-01</t>
  </si>
  <si>
    <t>Cooking demo Food display</t>
  </si>
  <si>
    <t>Face mask Face shield Sanitizer Glove Stationaries</t>
  </si>
  <si>
    <t>Maintenance/Repair for tablet</t>
  </si>
  <si>
    <t>Printing (banner, manual book, record book, consent form) Token Calibration (weight scale) Pedometer Rubber elastic band</t>
  </si>
  <si>
    <t>4 x RM2,500 x 10 months</t>
  </si>
  <si>
    <t>NMRR ID-22-00853-HGP</t>
  </si>
  <si>
    <t>Virtual Clinic Implementation at Public Health Clinics in Malaysia: An Evaluation</t>
  </si>
  <si>
    <t>NMRR ID-22-01071-N8B</t>
  </si>
  <si>
    <t>Sustainability of Lean Implementations at MOH Hospitals</t>
  </si>
  <si>
    <t>IPK</t>
  </si>
  <si>
    <t>MRG-2023-IPSK-01</t>
  </si>
  <si>
    <t>MRG-2023-IPK-01</t>
  </si>
  <si>
    <t>1. Workshop for qualitative data collection (Jan 2023): • Venue: NIH • Participants: Team members &amp; experts • 1 x 2 days x 10 pax x RM17 = RM340 2. Workshop for data analysis &amp; consolidation of findings: • Venue: NIH • Participants: Team members and stakeholders • Preliminary data (May/June 2023): 1 x 3 days x 15 pax x RM17 = RM765 • Final data (Aug/Sept 2023): 1 x 3 days x 15 pax x RM17 = RM765</t>
  </si>
  <si>
    <t>2 x RM2,100 x 10</t>
  </si>
  <si>
    <t>External Hard Drive 2TB x 1</t>
  </si>
  <si>
    <t xml:space="preserve"> 1. Workshop for framework validation in Phase 1 (20 Pax) 2. Workshop for Data Collection in Phase 2 (10 pax) 3. Workshop for qualitative research method (35 pax) 4. Invited speaker for qualitative research workshop (1 speaker) 5. Pen drive 8GB (Token) - 10 units</t>
  </si>
  <si>
    <t>3 Mystep Personnel x RM2,500 for 6 months (March till August 2023)</t>
  </si>
  <si>
    <t>NMRR ID-22-00689-JLC</t>
  </si>
  <si>
    <t>Validation of Health Literacy Pertaining to Salt Instrument and Assessment of Health Literacy related to Salt Intake among Malaysians</t>
  </si>
  <si>
    <t>IPTK</t>
  </si>
  <si>
    <t>MRG-2023-IPTK-01</t>
  </si>
  <si>
    <t xml:space="preserve">Perkhidmatan Syarikat untuk  
Pengumpulan Data Secara Lapangan
Percetakan  
- Buku laporan teknikal  
- Research highlight  
</t>
  </si>
  <si>
    <t>1 x RM 2,500 x 8 months</t>
  </si>
  <si>
    <t>sept-16</t>
  </si>
  <si>
    <t xml:space="preserve">Travels for sampel collection from hospitals in penang, perak, johor, negeri sembilan </t>
  </si>
  <si>
    <t>Perhubungan Dan Utiliti [OS23000]</t>
  </si>
  <si>
    <t>Bahan-bahan Makanan dan Minuman [OS25000]</t>
  </si>
  <si>
    <t xml:space="preserve">Bekalan Bahan Mentah dan Bahan-bahan Untuk penyelidikan [OS26000]
Penyelenggaraan dan Pembaikan </t>
  </si>
  <si>
    <t>Selenggaraan Dan Pembaikan Kecil [OS28000]</t>
  </si>
  <si>
    <t xml:space="preserve"> Harta Modal [OS30000]</t>
  </si>
  <si>
    <t>MUHAMMAD AFIF AZIZAN</t>
  </si>
  <si>
    <t>DR NADIA MOHAMAD</t>
  </si>
  <si>
    <t>DR B. VIMALA RMT BALASUBRAMANIAM</t>
  </si>
  <si>
    <t>DR SIVANANTHAN MANOHARAN</t>
  </si>
  <si>
    <t>ROZIAH ALI</t>
  </si>
  <si>
    <t>DR NURUL IZZATI HAMAZAN</t>
  </si>
  <si>
    <t>DR ROHAIDAH HASHIM</t>
  </si>
  <si>
    <t>DR YEN CHIA HOW</t>
  </si>
  <si>
    <t>DR RABEAH MD ZUKI</t>
  </si>
  <si>
    <t>DR NG CHAI CHEN</t>
  </si>
  <si>
    <t>DR DURATUL AIN HUSSIN</t>
  </si>
  <si>
    <t>DR LOW EE VIEN</t>
  </si>
  <si>
    <t>DR MOHAN DASS PATHMANATHAN</t>
  </si>
  <si>
    <t>AZLI BIN BAHARUDIN@SHAHRUDDIN</t>
  </si>
  <si>
    <t>LUM KAH YEE</t>
  </si>
  <si>
    <t>KOMATHI PERIALATHAN</t>
  </si>
  <si>
    <t>DR TAY YEA LU</t>
  </si>
  <si>
    <t>patient recrutment process</t>
  </si>
  <si>
    <t>3 x RM2,500 x 6 months</t>
  </si>
  <si>
    <t>NMRR ID-22-01162-PDE</t>
  </si>
  <si>
    <t>MRG-2023-IMR-09</t>
  </si>
  <si>
    <t>PM</t>
  </si>
  <si>
    <t xml:space="preserve">Genome Annotation Software Subscription </t>
  </si>
  <si>
    <t>MARIATUL UMEERA BINTI MUHAMMAD DAHABAN</t>
  </si>
  <si>
    <t>MRG-2023-IMR-10</t>
  </si>
  <si>
    <t>NMRR ID-22-02019-F6R</t>
  </si>
  <si>
    <t>DR NOR AZIYAH BINTI MAT RAHIM</t>
  </si>
  <si>
    <t>Sequencing</t>
  </si>
  <si>
    <t>equipments needed for cloning and protein work.</t>
  </si>
  <si>
    <t>NMRR-20-3009-57145</t>
  </si>
  <si>
    <t>MRG-2023-IMR-11</t>
  </si>
  <si>
    <t>DR ERMI NIEZA MOHD SAHID</t>
  </si>
  <si>
    <t xml:space="preserve">Multichannel pipette </t>
  </si>
  <si>
    <t>aktiviti pengumpulan sample/ data</t>
  </si>
  <si>
    <t>Courier service (for sending
samples/culture)</t>
  </si>
  <si>
    <t>Snack for patients</t>
  </si>
  <si>
    <t>Sequencing service &amp; Meetings meal</t>
  </si>
  <si>
    <t>1 PSH x RM 2,500.00 x 10 months</t>
  </si>
  <si>
    <t>Pipette (RM2000); Microscope (RM10000)</t>
  </si>
  <si>
    <t>CRC, Hospital Umum Sarawak, Jalan Tun Ahmad Zaidi Adruce,93586 Kuching Sarawak</t>
  </si>
  <si>
    <t>Sewaan wastewater sampler dari pihak NAHRIM dan Indah Water Konsortium bagi tujuan persampelan di lapangan</t>
  </si>
  <si>
    <t>whole genome sequencing</t>
  </si>
  <si>
    <t xml:space="preserve"> CRC Hospital Queen Elizabeth II,  Lorong Bersatu, Off, Jalan Damai, Luyang Commercial Centre, 88300 Kota Kinabalu, Sabah. </t>
  </si>
  <si>
    <t>MRG-2023-IMR-12</t>
  </si>
  <si>
    <t>NMRR-21-337-58223</t>
  </si>
  <si>
    <t>DR JEEVANATHAN A/L KALYANASUNDRAM</t>
  </si>
  <si>
    <t>courier/postage</t>
  </si>
  <si>
    <t>MRG-2023-IMR-13</t>
  </si>
  <si>
    <t>NMRR-21-1105-59953</t>
  </si>
  <si>
    <t>DR NORHASIMAH ABU SEMAN</t>
  </si>
  <si>
    <t>transport blood samples from Hospital Sultanah Bahiyah Alor Setar and Pusat Jantung Kuching Serawak to NIH Setia Alam pada suhu -20oC through courier service.; Electrolytes analysis from serum samples; Reimbursement RM30 /participant x 80 control participants</t>
  </si>
  <si>
    <t>1 x RM2,300 x 10 months</t>
  </si>
  <si>
    <t xml:space="preserve">Jabatan Endokrinologi Hospital Pulau Pinang </t>
  </si>
  <si>
    <t xml:space="preserve">travel claim </t>
  </si>
  <si>
    <t>QSR International's Nvivo software subscription</t>
  </si>
  <si>
    <t>Printing services</t>
  </si>
  <si>
    <t>Jabatan Farmasi Hospital Tunku Azizah, Jalan Raja Muda Abdul Aziz, Kampung Baru</t>
  </si>
  <si>
    <t>Jabatan Perubatan Hospital Sultan Ismail, Johor Baharu</t>
  </si>
  <si>
    <t>MRG-2023-MOH-08</t>
  </si>
  <si>
    <t>NMRR ID-21-02074-Z7S</t>
  </si>
  <si>
    <t>Rental of multi-vital signs monitoring devices (renting 4 devices)
RM1000 x 4 devices x 12months</t>
  </si>
  <si>
    <t>Single use electrode patches for the remote monitoring devices
RM5000 x 1 box (200pcs)</t>
  </si>
  <si>
    <t>Data analytics core lab services for maintenance of the application,
cloud server hosting and data storage, server maintenance RM1,415 x
12 months Specialised digital health analytics and development
services RM4,500 x 12 months</t>
  </si>
  <si>
    <t>CRC, Hospital Selayang, Lebuhraya Selayang-Kepong, 68100 batu Caves, Selangor</t>
  </si>
  <si>
    <t>Hospital Queen Elizabeth, Karung Berkunci No 2029, 88586 Kota Kinabalu, Sabah</t>
  </si>
  <si>
    <t>Whole-genome sequencing of Chikungunya Virus (CHIKV) from Malaysian 2020-2021 Chikungunya outbreak as blueprint for future diagnostics and therapeutics.</t>
  </si>
  <si>
    <t>STRUCTURE-BASED DESIGN AND EXPRESSION OF RESPIRATORY SYNCYTIAL VIRUS (RSV) ANTIGENIC PROTEIN</t>
  </si>
  <si>
    <t>Molecular Profiling and Risk Treatment Stratification of Acute Promyelocytic Leukaemia by Whole Exome Sequencing</t>
  </si>
  <si>
    <t>Development and Cost of Targeted Next Generation Sequencing Platform for Clinical Genotyping of Thalassaemia Syndrome</t>
  </si>
  <si>
    <t>Remote Monitoring of Vital Signs and Falls in Post Hospital Discharge Patients and Aging Community</t>
  </si>
  <si>
    <t>DR EZALIA ESA</t>
  </si>
  <si>
    <t>DR DIANA FOO HUI PING</t>
  </si>
  <si>
    <t>pos laju</t>
  </si>
  <si>
    <t>sewaan  mesin ,ass spectrometer</t>
  </si>
  <si>
    <t>Penyelenggaraan mesin</t>
  </si>
  <si>
    <t xml:space="preserve">PENGURUSAN PENYELIDIKAN (IMR) - NON-COMMUNICABLE DISEASE </t>
  </si>
  <si>
    <t>PENGURUSAN PENYELIDIKAN PEJABAT PENGURUS NIH - NON COMMUNICABLE DISEASE</t>
  </si>
  <si>
    <t>PENGURUSAN PENYELIDIKAN (IMR) -  BIOMEDIKAL</t>
  </si>
  <si>
    <t>PENGURUSAN PENYELIDIKAN PEJABAT PENGURUS NIH - BIOMEDIKAL</t>
  </si>
  <si>
    <t>PENGURUSAN PENYELIDIKAN (IKU) -  AGED POPULATION</t>
  </si>
  <si>
    <t>PENGURUSAN PENYELIDIKAN (IMR) -  AGED POPULATION</t>
  </si>
  <si>
    <t>PENGURUSAN PENYELIDIKAN (IPSK) -  AGED POPULATION</t>
  </si>
  <si>
    <t>PENGURUSAN PENYELIDIKAN PEJABAT PENGURUS NIH - AGED POPULATION</t>
  </si>
  <si>
    <t>PENGURUSAN PENYELIDIKAN PEJABAT PENGURUS NIH - CLINICAL TRIAL HUB</t>
  </si>
  <si>
    <t>PENGURUSAN PENYELIDIKAN (IMR) - PRECISION MEDICINE</t>
  </si>
  <si>
    <t>PENGURUSAN PENYELIDIKAN PEJABAT PENGURUS NIH - PRECISION MEDICINE</t>
  </si>
  <si>
    <t>CTH</t>
  </si>
  <si>
    <t>AGIHAN KE CRM</t>
  </si>
  <si>
    <t>TAHUN</t>
  </si>
  <si>
    <t>JUMLAH</t>
  </si>
  <si>
    <t>PELARASAN 1</t>
  </si>
  <si>
    <t>PELARASAN 2</t>
  </si>
  <si>
    <t>PELARASAN 3</t>
  </si>
  <si>
    <t>PELARASAN 4</t>
  </si>
  <si>
    <t>PELARASAN 5</t>
  </si>
  <si>
    <t>KLUSTER</t>
  </si>
  <si>
    <t>TAJUK PROPOSAL</t>
  </si>
  <si>
    <t xml:space="preserve">DENGUE AND VECTOR BORNE DISEASE </t>
  </si>
  <si>
    <t xml:space="preserve">1.Effectiveness of dengue vaccination on young adults
Dato' Dr Amar Singh
CRC, Hospital Permaisuri Bainun, Perak
2.Severe dengue in  inte sive care: evaluation of mortality risk factors
Dr Maria Lee Hooi Sean
CRC, Hospital Sultanah Aminah, Johor
3.Serotype-specific dengue virus movement and dengue disease in Malaysia
Dr Cheah Wee Kooi
CRC, Hospital Taiping
4. Sourcing and preparation of Carica papaya leaves materials for clinical trials
Dr Murizal Zainol, IMR
</t>
  </si>
  <si>
    <t>* RM 218,307 DISALURKAN *RMKEPADA PROJEK ENPHC
HANYA 1 PROPOSAL DITERIMA DAN DIJALANKAN, 3 PROPOSAL LAGI TIDAK DAPAT DITERUSKAN</t>
  </si>
  <si>
    <t>** RM 429,555 DISALURKAN *RMKEPADA PROJEK ENPHC</t>
  </si>
  <si>
    <t>DNDI</t>
  </si>
  <si>
    <t>1.NMRR-16-747-29183:Open label phase II/III, multicenter, trial to assess the efficacy, safety, tolerance, and pharmacokinetics of sofosbuvir plus ravidasvir in HCV (+/- HIV) chronically infected adults with no or compensated cirrhosis in Thailand and Malaysia</t>
  </si>
  <si>
    <t>*RM351,000 dipindahkan kepada projek DNDI bagi menampung penambahan peruntukan tahun 2018</t>
  </si>
  <si>
    <t>EnPHC</t>
  </si>
  <si>
    <t>Evaluation Of Enhanced Primary Health Care (Enphc): Population Based Survey</t>
  </si>
  <si>
    <t>* RM 218,307 DISALURKAN KEPADA PROJEK ENPHC daripada Dengue</t>
  </si>
  <si>
    <r>
      <t xml:space="preserve">KLUSTER PELBAGAI
</t>
    </r>
    <r>
      <rPr>
        <sz val="9.5"/>
        <color theme="1"/>
        <rFont val="Calibri"/>
        <family val="2"/>
        <scheme val="minor"/>
      </rPr>
      <t>i. Kaji Selidik  Kesihatan 
(NHS) 
RM14,800
ii. Penyelidikan Beban Penyakit (BOD)
RM472,630
iii. Penyelidikan Penyakit Tidak Berjangkit
(NCD)
 RM2,882,776
iv. Penyelidikan Kesihatan Alam Sekitar
(SECC)
RM651,630
v. Penyelidikan Bioperubatan (BIOMEDIKAL)</t>
    </r>
    <r>
      <rPr>
        <b/>
        <sz val="9.5"/>
        <color theme="1"/>
        <rFont val="Calibri"/>
        <family val="2"/>
        <scheme val="minor"/>
      </rPr>
      <t xml:space="preserve">
</t>
    </r>
  </si>
  <si>
    <t>*Agihan asal RM4,021,836 (KKM/NIHSEC/800-3/1/1(55)
*RM351,000 dipindahkan kepada projek DNDI bagi menampung penambahan peruntukan tahun 2018
*Baki terkini RM3,670,836</t>
  </si>
  <si>
    <t>*RM244,230 dipindahkan kepada projek DNDI bagi menampung penambahan peruntukan tahun 2019
*Baki terkini RM3,426,606</t>
  </si>
  <si>
    <t xml:space="preserve">ADVANCED LIVER DISEASES </t>
  </si>
  <si>
    <t>PENYELIDIKAN KLINIKAL
i)Efficacy and safety of 8- versus 12-week sofusbuvir-ravidasvir treatment for non-cirrhotic chronic hepatitis C infection: An open-label, randomized, multicenter study in Malaysia
ii)NMRR-18-2012-43268: An open-label, Phase II/III, single-arm, multi-centre trial to assess the efficacy, safety, tolerance, and pharmacokinetics of sofosbuvir plus ravidasvir in chronically infected HCV patients with no cirrhosis and with end-stage renal failure receiving haemodialysis in Malaysia
iii)PENGURUSAN PENYELIDIKAN BIOSTAT &amp; IT</t>
  </si>
  <si>
    <t>ADVANCED LIVER DISEASES</t>
  </si>
  <si>
    <t>Pengurangan RM780,643 di kluster Advanved Liver Diseases kepada Kluster Pelbagai</t>
  </si>
  <si>
    <t>PENGURUSAN PENYELIDIKAN</t>
  </si>
  <si>
    <t>Pengurangan RM161,849 di kluster Pengurusan Penyelidikan kepada Kluster Pelbagai</t>
  </si>
  <si>
    <t>AGIHAN DAN BAKI MENGIKUT KLUSTER PERUNTUKAN DI CRM</t>
  </si>
  <si>
    <t>BIL.</t>
  </si>
  <si>
    <t>PERUNTUKAN</t>
  </si>
  <si>
    <t>AGIHAN</t>
  </si>
  <si>
    <t>BILANGAN PROJEK</t>
  </si>
  <si>
    <t>Dengue and vector borne disease</t>
  </si>
  <si>
    <t>Kluster Pelbagai*</t>
  </si>
  <si>
    <t>Advanved Liver Diseases</t>
  </si>
  <si>
    <t>Kluster BAHARU: Beban Penyakit (Ujian Klinikal)</t>
  </si>
  <si>
    <t>Kluster BAHARU: Aktiviti di bawah Pengurusan Penyelidikan</t>
  </si>
  <si>
    <t>−</t>
  </si>
  <si>
    <t>TAJUK</t>
  </si>
  <si>
    <t>INSTITUT</t>
  </si>
  <si>
    <t>PERUNTUKAN PROJEK</t>
  </si>
  <si>
    <t>KELULUSAN 2015 (RM)
-CRM-</t>
  </si>
  <si>
    <t>KELULUSAN 2016 (RM)
-CRM-</t>
  </si>
  <si>
    <t>KELULUSAN 2017 (RM)
-CRM-</t>
  </si>
  <si>
    <t>KELULUSAN 2018 (RM)
-CRM-</t>
  </si>
  <si>
    <t>KELULUSAN 2019 (RM)
-CRM-</t>
  </si>
  <si>
    <t>KELULUSAN 2020 (RM)
-CRM-</t>
  </si>
  <si>
    <t>KELULUSAN 2021 (RM)
-CRM-</t>
  </si>
  <si>
    <t>KELULUSAN 2022 (RM)
-CRM-</t>
  </si>
  <si>
    <t xml:space="preserve">BELANJA </t>
  </si>
  <si>
    <t>Status</t>
  </si>
  <si>
    <t>NMRR-14-934-20418</t>
  </si>
  <si>
    <t>Severe Dengue In Intensive Care: Evaluation of mortality risk factors
Dr Maria Lee Hooi Sean</t>
  </si>
  <si>
    <t>CRC, Hospital Sultanah Aminah</t>
  </si>
  <si>
    <t>tamat</t>
  </si>
  <si>
    <t>..\..\..\10MP\End of Report\20418.docx</t>
  </si>
  <si>
    <t>NMRR-16-706-30254</t>
  </si>
  <si>
    <t>Zika Virus in Vector Mosquitoes at Selected Sites in Malaysia: Preparedness for Control and Prevention
PN ROZIAH ALI</t>
  </si>
  <si>
    <t>..\..\..\11MP\End Report\30254 end report-05122019151808.pdf</t>
  </si>
  <si>
    <t>NMRR-16-681-30564</t>
  </si>
  <si>
    <t>The Effect of Carica papaya Leave Juice (Fresh Juice and Freeze-Dried Preparations) on the Vascular Permeability Level of Dengue Virus Infected AG129 Mice
DR MOHD RIDZUAN MOHD ABD RAZAK</t>
  </si>
  <si>
    <t>..\..\..\11MP\End Report\30564 end report-05122019151725.pdf</t>
  </si>
  <si>
    <t>NMRR-16-176-29317</t>
  </si>
  <si>
    <t>Sterile Insect Techniques for Dengue Vector Control
DR NAZNI WASI AHMAD</t>
  </si>
  <si>
    <t>..\..\..\11MP\End Report\29317 end report-05122019155541.pdf</t>
  </si>
  <si>
    <t>NMRR-17-756-35404</t>
  </si>
  <si>
    <t>Oral Pharmacokinetic Evaluation of Capsulated Freeze-Dried Carica papaya Juice in Rats 
CIK NORZAHIRAH AHMAD</t>
  </si>
  <si>
    <t>..\..\..\11MP\End Report\35404.pdf</t>
  </si>
  <si>
    <t>PEMBELIAN BIOSAFETY CABINET CLASS 2 
*digunakan untuk memproses sample klinikal yang disyaki mengandungi patogen seperti zika, H1N1</t>
  </si>
  <si>
    <t>NMRR-17-2652-39099</t>
  </si>
  <si>
    <t>Field Evaluation of Sterile Insect for Aedes aegypti Suppression 
DR NAZNI WASI AHMAD</t>
  </si>
  <si>
    <t>..\..\..\11MP\End Report\39099-dr nazni.pdf</t>
  </si>
  <si>
    <t>NMRR-18-263-40377</t>
  </si>
  <si>
    <t>Prediction Of Severe Dengue Using Immunodiagnostic Markers And Non-HLA Gene Variants
DR NORHAZLIN MUSTAFA</t>
  </si>
  <si>
    <t>..\..\..\11MP\End Report\40377 Dr Norhazlin.pdf</t>
  </si>
  <si>
    <t>NMRR-18-2936-44243</t>
  </si>
  <si>
    <t xml:space="preserve">Metabolome classification of Euphorbia species with antimicrobial potential via UHPLC-Orbitrap-MS and chemometrics
DR. MAIZATUL HASYIMA BINTI OMAR </t>
  </si>
  <si>
    <t>on going</t>
  </si>
  <si>
    <r>
      <rPr>
        <sz val="9.5"/>
        <color rgb="FFFF0000"/>
        <rFont val="Calibri"/>
        <family val="2"/>
        <scheme val="minor"/>
      </rPr>
      <t>PERUNTUKAN TAMBAHAN</t>
    </r>
    <r>
      <rPr>
        <sz val="9.5"/>
        <rFont val="Calibri"/>
        <family val="2"/>
        <scheme val="minor"/>
      </rPr>
      <t xml:space="preserve">: Metabolome classification of Euphorbia species with antimicrobial potential via UHPLC-Orbitrap-MS and chemometrics
DR. MAIZATUL HASYIMA BINTI OMAR </t>
    </r>
  </si>
  <si>
    <t>NMRR-18-2906-44574</t>
  </si>
  <si>
    <t xml:space="preserve">In Silico Molecular Docking and Dynamic Studies for Ligands Derived from Carica papaya Leaves on Dengue Proteases
PN TEH BEE PING </t>
  </si>
  <si>
    <t>NMRR-18-2937-44245</t>
  </si>
  <si>
    <t xml:space="preserve">Immunomodulatory Activities and Its Possible Mechanism of Action of Selected Compounds Derived from Carica papaya
PN NOR AZRINA BINTI NORAHMAD </t>
  </si>
  <si>
    <t>..\..\..\11MP\End Report\44245 nor azrina.pdf</t>
  </si>
  <si>
    <t>Pelantikan Tambahan Pegawai Sambilan Harian (PSH) Untuk Keperluan Pengoperasian Projek Pelepasan Nyamuk Aedes Berwolbachia Di Wilayah Persekutuan Kuala Lumpur, Selangor dan Pulau Pinang</t>
  </si>
  <si>
    <t>NMRR-19-3150-51531</t>
  </si>
  <si>
    <t>Evaluation of potential antiviral activity of ravidasvir against dengue virus (DENV)</t>
  </si>
  <si>
    <t>NMRR-18-636-39710</t>
  </si>
  <si>
    <t>NMRR-16-747-29183</t>
  </si>
  <si>
    <t xml:space="preserve">Open label phase II/III, multicenter, trial to assess the efficacy, safety, tolerance, and pharmacokinetics of sofosbuvir plus ravidasvir in HCV (+/- HIV) chronically infected adults with no or compensated cirrhosis in Thailand and Malaysia
DR TAN SOEK SIAM
</t>
  </si>
  <si>
    <t>Hospital Selayang</t>
  </si>
  <si>
    <t xml:space="preserve">NMRR-17-268-34770 </t>
  </si>
  <si>
    <t>Evaluation Of Enhanced Primary Health Care (Enphc): Population Based Survey
Muhammad Fadhli Mohd Yusoff</t>
  </si>
  <si>
    <t>..\..\..\11MP\End Report\34770-dr fadhli.pdf</t>
  </si>
  <si>
    <t>NMRR-17-267-34768</t>
  </si>
  <si>
    <t>Evaluation of the Enhanced Primary Healthcare (EnPHC) interventions in public health clinics
DR SHEAMINI SIVASAMPU</t>
  </si>
  <si>
    <t>..\..\..\11MP\End Report\34768.pdf</t>
  </si>
  <si>
    <t>Impact Evaluation
Mr Ong Su Min</t>
  </si>
  <si>
    <t xml:space="preserve">ICR </t>
  </si>
  <si>
    <t>Kluster Pelbagai*BOD</t>
  </si>
  <si>
    <t>NMRR-17-1134-36250</t>
  </si>
  <si>
    <t>Study of Emerging Food-Borne Trematodiases in Tuaran and Tambunan Districts, Sabah and Its Impact on Public Healthcare 
CIK NURHAINIS OGU SALIM</t>
  </si>
  <si>
    <t>..\..\..\11MP\End Report\36250-nurhainis.pdf</t>
  </si>
  <si>
    <t>NMRR-17-806-35765</t>
  </si>
  <si>
    <t>Population-Based Study Of Prevalence Of Chronic Kidney Disease Among Adults In Malaysia
Dr Thamil Arasu Saminathan</t>
  </si>
  <si>
    <t>abandoned project</t>
  </si>
  <si>
    <t>permohonan lanjut tempoh hingga Mac 2019</t>
  </si>
  <si>
    <t>Kluster Pelbagai*BIOMEDICAL'</t>
  </si>
  <si>
    <t>NMRR-19-3693-52311</t>
  </si>
  <si>
    <t>Profiling of BCR-ABL1 Kinase Domain Mutation in Chronic Myeloid Leukaemia Patients with Imatinib Resistance using Next Generation Sequencing</t>
  </si>
  <si>
    <t>NMRR-19-3532-52264</t>
  </si>
  <si>
    <t>Development Of Electrochemical Sensor And Biosensor For The Detection Of Vitamin D In Food Matrices And Serum                      MOHD AZERULAZREE JAMILAN</t>
  </si>
  <si>
    <t>NMRR-20-49-52574</t>
  </si>
  <si>
    <t>Prevalence of HPV-associated Oropharyngeal Squamous Cell Carcinoma (OPSCC) in Malaysia</t>
  </si>
  <si>
    <t>..\..\..\11MP\End Report\52574 dr hans.pdf</t>
  </si>
  <si>
    <t>NMRR-17-3569-34314</t>
  </si>
  <si>
    <t>Generation of immune Fab phage display library against a novel coronavirus (2019-nCoV)                    DR MOHD RIDHUAN ALI</t>
  </si>
  <si>
    <t>NMRR-20-709-54523</t>
  </si>
  <si>
    <t>Isolation and Propagation of COVID-19 virus (SARS CoV-2) in Selected Mammalian Cell Lines                          DR SITI NUR ZAWANI</t>
  </si>
  <si>
    <t>..\..\..\11MP\End Report\54523-dr zawani.pdf</t>
  </si>
  <si>
    <t>NMRR-20-764-54569</t>
  </si>
  <si>
    <t>Generation of a RNA-based vaccine for COVID-19</t>
  </si>
  <si>
    <t>NMRR-20-207-53067</t>
  </si>
  <si>
    <t>In vitro susceptibility pattern of Aspergillus spp. and Fusarium spp. against commonly used antifungal agents in Malaysia.
DR TAN XUE TING</t>
  </si>
  <si>
    <t>NMRR-20-874-54715</t>
  </si>
  <si>
    <t>In Vitro Evaluation of Antiviral Activity of Several Herbal Formulations Against the Severe Acute Respiratory Syndrome Coronavirus 2 (Sars-Cov-2).
DR MOHD RIDZUAN MOHD ABD RAZAK</t>
  </si>
  <si>
    <t>..\..\..\11MP\End Report\54715 Dr Ridzuan.pdf</t>
  </si>
  <si>
    <t>NMRR-20-1676-55108</t>
  </si>
  <si>
    <t xml:space="preserve"> Longitudinal Study of Neutralizing Antibody Response Among COVID-19 Patients in Malaysia
DR RAFIZA</t>
  </si>
  <si>
    <t>NMRR-20-1423-55724</t>
  </si>
  <si>
    <t>Development of a Reverse Transcription Loop-Mediated Isothermal Amplification (RT‐LAMP) Assay for Rapid Diagnosis of COVID-19
DR FOO PHIAW CHONG</t>
  </si>
  <si>
    <t>..\..\END REPORT\55724 Dr Foo Phiaw Chong.pdf</t>
  </si>
  <si>
    <t>NMRR-20-1406-55175</t>
  </si>
  <si>
    <t>Identification of ACE2 and TMPRSS2 Polymorphisms in Malaysian COVID-19 Patients and Its Association with Disease Severity
PUAN ZARINA MOHD ZAWAWI</t>
  </si>
  <si>
    <t>NMRR-20-944-54859</t>
  </si>
  <si>
    <t>Development of Rapid Antigen Detection for SARS-CoV-2
PUAN JAMA’AYAH MOHAMED ZAHIDI @ AHMAD BAKRI</t>
  </si>
  <si>
    <t>NMRR-20-1956-55005</t>
  </si>
  <si>
    <t>Development of Inactivated COVID-19 Vaccine
DR ROZAINANEE MOHD ZAIN</t>
  </si>
  <si>
    <t>Kluster Pelbagai*NCD</t>
  </si>
  <si>
    <t>NMRR-18-847-41455</t>
  </si>
  <si>
    <t>Case Control Study For Malnutrition Among Children under 5 years old in Putrajaya
MOHAMAD HASNAN AHMAD, NOR AZIAN BT MOHD ZAKI</t>
  </si>
  <si>
    <t>..\..\..\11MP\End Report\41455-mohd hasnan.pdf</t>
  </si>
  <si>
    <t>Kluster Pelbagai*NHS</t>
  </si>
  <si>
    <t>NMRR-19-897-47732</t>
  </si>
  <si>
    <t>Development and Validation of National Health Morbidity Survey (NHMS) Instrument for Cognitive, Affective and Behavioral (CAB) for Vaccine Hesitancy, Dengue and Zoonosis (VHDZ)</t>
  </si>
  <si>
    <t>..\..\..\11MP\End Report\47732 tamat.pdf</t>
  </si>
  <si>
    <t>NMRR-19-867-47973</t>
  </si>
  <si>
    <t>National Health &amp; Morbidity Survey 2020 (Communicable Disease)</t>
  </si>
  <si>
    <t>Kluster Pelbagai*SECC</t>
  </si>
  <si>
    <t>NMRR-19-3637-51680</t>
  </si>
  <si>
    <t xml:space="preserve">Prevalence of antibiotics resistant pathogenic bacteria and level of antibiotic </t>
  </si>
  <si>
    <t>NMRR-19-2894-50877</t>
  </si>
  <si>
    <t>Baseline study of antibiotic resistance in drinking water system (from source to tap) in Selangor, Malaysia</t>
  </si>
  <si>
    <t>Kluster BAHARU: 
Ujian Klinikal</t>
  </si>
  <si>
    <t>NMRR-20-735-54656</t>
  </si>
  <si>
    <t>An open-label, randomized, adaptive cross-over interventional study to evaluate the efficacy of tocilizumab versus corticosteroids in hospitalised COVID-19 patients with high risk of progression 
DR SURESH KUMAR CHIDAMBARAM</t>
  </si>
  <si>
    <t>Jabatan Perubatan, Hospital Sungai Buloh, Jalan Hospital, 47000 Sungai Buloh, Selangor</t>
  </si>
  <si>
    <t>Kluster BAHARU: 
Pengurusan Penyelidikan</t>
  </si>
  <si>
    <t>PENGURUSAN PENYELIDIKAN BIOSTAT &amp; IT
PN FAUZIAH</t>
  </si>
  <si>
    <t>Unit IT</t>
  </si>
  <si>
    <t xml:space="preserve">Data Repository </t>
  </si>
  <si>
    <t>Pembayaran memfailkan paten antarabangsa bagi hasil penyelidikan bertajuk ‘isolated nasopharyngeal carcinoma cells and derivatives prepared thereof’ (no. Paten: pi 2018702497).</t>
  </si>
  <si>
    <t>Perkakasan VC dan Webinar</t>
  </si>
  <si>
    <t>..\..\END REPORT\44574 dr mohd ridzuan.pdf</t>
  </si>
  <si>
    <t>..\..\END REPORT\44243 dr maizatul hasyima.pdf</t>
  </si>
  <si>
    <t>..\..\END REPORT\52311 dr yuslina.pdf</t>
  </si>
  <si>
    <t>..\..\END REPORT\54569 dr masita.pdf</t>
  </si>
  <si>
    <t>..\..\END REPORT\55157 pn zarina.pdf</t>
  </si>
  <si>
    <t>Pejabat kesihatan pergigian daerah cameron highlands</t>
  </si>
  <si>
    <t>Hospital Tunku Azizah, lot 25, Jalan Raja Muda Abdul Aziz, Kampung Baru, 50300 Kuala Lumpur, Wilayah Persekutuan Kuala Lumpur</t>
  </si>
  <si>
    <t>Institut Kanser Negara, 4, Jalan P7, Presint 7, 62250 Putrajaya, Wilayah Persekutuan Putrajaya</t>
  </si>
  <si>
    <t>IPSK</t>
  </si>
  <si>
    <t>Pej. Pengurus</t>
  </si>
  <si>
    <t>Engineering Div.</t>
  </si>
  <si>
    <t>KETUA</t>
  </si>
  <si>
    <t>Cluster</t>
  </si>
  <si>
    <t>SUMBER</t>
  </si>
  <si>
    <t>Tahun Mula</t>
  </si>
  <si>
    <t>Tahun Tamat</t>
  </si>
  <si>
    <t>ALAMAT</t>
  </si>
  <si>
    <t>BELANJA</t>
  </si>
  <si>
    <t xml:space="preserve"> % BELANJA</t>
  </si>
  <si>
    <t>PULANG BALIK</t>
  </si>
  <si>
    <t>AKUJANJI</t>
  </si>
  <si>
    <t>P.I CONTACT NUMBER</t>
  </si>
  <si>
    <t>EMAIL</t>
  </si>
  <si>
    <t>TARIKH WARAN 2023</t>
  </si>
  <si>
    <t>03-61263333</t>
  </si>
  <si>
    <t>mohamadazizsalowi@gmail.com</t>
  </si>
  <si>
    <t>03-33627624</t>
  </si>
  <si>
    <t>sujatha@moh.gov.my</t>
  </si>
  <si>
    <t>03-22979400 ext 567</t>
  </si>
  <si>
    <t>drnikadilah@moh.gov.my</t>
  </si>
  <si>
    <t>03-33628702</t>
  </si>
  <si>
    <t>shaiful.azlan@moh.gov.my</t>
  </si>
  <si>
    <t>03-42892828</t>
  </si>
  <si>
    <t>norafizayasin@gmail.com</t>
  </si>
  <si>
    <t xml:space="preserve">03-33628971 </t>
  </si>
  <si>
    <t>azura@imr.gov.my</t>
  </si>
  <si>
    <t>03-33627904</t>
  </si>
  <si>
    <t>suraiami@imr.gov.my</t>
  </si>
  <si>
    <t>03-26924949</t>
  </si>
  <si>
    <t>hanafarizah@imr.gov.my</t>
  </si>
  <si>
    <t>03-26167827/016-2280081</t>
  </si>
  <si>
    <t>fazliana.m@moh.gov.my</t>
  </si>
  <si>
    <t>03-33627765 /7758</t>
  </si>
  <si>
    <t>syahidiah@moh.gov.my</t>
  </si>
  <si>
    <t>03-33627785</t>
  </si>
  <si>
    <t>ameerahsuad@moh.gov.my</t>
  </si>
  <si>
    <t>012-2710345</t>
  </si>
  <si>
    <t>norsoleha@moh.gov.my</t>
  </si>
  <si>
    <t>03-2616 2784</t>
  </si>
  <si>
    <t>nurulaain.fauzi@moh.gov.my</t>
  </si>
  <si>
    <t>03-3363 8818</t>
  </si>
  <si>
    <t>sakshaleni@moh.gov.my</t>
  </si>
  <si>
    <t>03-33627652</t>
  </si>
  <si>
    <t>drfuzzy73@gmail.com</t>
  </si>
  <si>
    <t>03 3362 7752</t>
  </si>
  <si>
    <t>toocl@moh.gov.my</t>
  </si>
  <si>
    <t>013-9565822</t>
  </si>
  <si>
    <t>fun.wh@moh.gov.my</t>
  </si>
  <si>
    <t>017-3059978</t>
  </si>
  <si>
    <t xml:space="preserve">sulanyang218@gmail.com </t>
  </si>
  <si>
    <t>012-7040414</t>
  </si>
  <si>
    <t>kblaw@crc.gov.my</t>
  </si>
  <si>
    <t>03-88832353</t>
  </si>
  <si>
    <t>nghao@moh.gov.my</t>
  </si>
  <si>
    <t>016-8699050</t>
  </si>
  <si>
    <t>tiongxt.crc@gmail.com</t>
  </si>
  <si>
    <t>016-8966077</t>
  </si>
  <si>
    <t>lindathen83@gmail.com</t>
  </si>
  <si>
    <t>03-26003000</t>
  </si>
  <si>
    <t>fatimahmuzammil8911@gmail.com</t>
  </si>
  <si>
    <t>03-33627707</t>
  </si>
  <si>
    <t>shuwahida@moh.gov.my</t>
  </si>
  <si>
    <t>012-2843813</t>
  </si>
  <si>
    <t>m.punitha79@moh.gov.my</t>
  </si>
  <si>
    <t>03 - 26162666</t>
  </si>
  <si>
    <t>azzahhana@moh.gov.my</t>
  </si>
  <si>
    <t>013-3943014</t>
  </si>
  <si>
    <t>roszilawati@imr.gov.my</t>
  </si>
  <si>
    <t>03-33627744</t>
  </si>
  <si>
    <t>adiratna@moh.gov.my</t>
  </si>
  <si>
    <t>010-4034020</t>
  </si>
  <si>
    <t>norizan.k@moh.gov.my</t>
  </si>
  <si>
    <t>03-33627806</t>
  </si>
  <si>
    <t>zmfarid@imr.gov.my</t>
  </si>
  <si>
    <t>03-33627493</t>
  </si>
  <si>
    <t>norhazrin@moh.gov.my</t>
  </si>
  <si>
    <t>03-26162423</t>
  </si>
  <si>
    <t>azrina@imr.gov.my</t>
  </si>
  <si>
    <t>03-26162692</t>
  </si>
  <si>
    <t>hussin.m@moh.gov.my</t>
  </si>
  <si>
    <t>03-33627994</t>
  </si>
  <si>
    <t>maizatul@imr.gov.my</t>
  </si>
  <si>
    <t>012-3177069</t>
  </si>
  <si>
    <t>mnfarhan@moh.gov.my</t>
  </si>
  <si>
    <t>03-26162633</t>
  </si>
  <si>
    <t>syedasyraf@moh.gov.my</t>
  </si>
  <si>
    <t>03-26162636</t>
  </si>
  <si>
    <t>saraspine@gmail.com</t>
  </si>
  <si>
    <t>03-33628971</t>
  </si>
  <si>
    <t>azura.noor@moh.gov.my</t>
  </si>
  <si>
    <t>03-33627933</t>
  </si>
  <si>
    <t>noorazian.y@nih.gov.my</t>
  </si>
  <si>
    <t>03-33627738</t>
  </si>
  <si>
    <t>nurhanani.mn@moh.gov.my</t>
  </si>
  <si>
    <t>012-5305588</t>
  </si>
  <si>
    <t>ridzuan.ar@moh.gov.my</t>
  </si>
  <si>
    <t>tayby@moh.gov.my</t>
  </si>
  <si>
    <t>012-3731477</t>
  </si>
  <si>
    <t>sofwatul@moh.gov.my</t>
  </si>
  <si>
    <t>019-7309105</t>
  </si>
  <si>
    <t>nurhainis@moh.gov.my</t>
  </si>
  <si>
    <t>013-2456621</t>
  </si>
  <si>
    <t>mohdadilin.y@moh.gov.my</t>
  </si>
  <si>
    <t>019-3246893</t>
  </si>
  <si>
    <t>sitikhairani@moh.gov.my</t>
  </si>
  <si>
    <t>03-33628966</t>
  </si>
  <si>
    <t>shirley.hy@moh.gov.my</t>
  </si>
  <si>
    <t>03-33627808</t>
  </si>
  <si>
    <t>nik.aziz@moh.gov.my</t>
  </si>
  <si>
    <t>ridhuanali@moh.gov.my</t>
  </si>
  <si>
    <t>03–33627955</t>
  </si>
  <si>
    <t>terencetyc@moh.gov.my</t>
  </si>
  <si>
    <t>019-9597406</t>
  </si>
  <si>
    <t>rajahasyidah@moh.gov.my</t>
  </si>
  <si>
    <t>013-6280062</t>
  </si>
  <si>
    <t>suhaili.za@moh.gov.my</t>
  </si>
  <si>
    <t>Okt-22</t>
  </si>
  <si>
    <t>016-7672716</t>
  </si>
  <si>
    <t>sitiaishah.r@moh.gov.my</t>
  </si>
  <si>
    <t>03-3362 7500</t>
  </si>
  <si>
    <t xml:space="preserve">anissyakira.j@moh.gov.my </t>
  </si>
  <si>
    <t>03-3362 8720</t>
  </si>
  <si>
    <t>halizah.matrifin@moh.gov.my</t>
  </si>
  <si>
    <t>016-8551220</t>
  </si>
  <si>
    <t>tsnshirley@gmail.com</t>
  </si>
  <si>
    <t>012-2543499</t>
  </si>
  <si>
    <t>studymonitor.idskks@gmail.com</t>
  </si>
  <si>
    <t>tanangelica91@gmail.com</t>
  </si>
  <si>
    <t>013-8006001</t>
  </si>
  <si>
    <t>013-2768516</t>
  </si>
  <si>
    <t>013-2102153</t>
  </si>
  <si>
    <t>drarifrasat@gmail.com</t>
  </si>
  <si>
    <t>04-2002312</t>
  </si>
  <si>
    <t>onglm@crc.gov.my</t>
  </si>
  <si>
    <t>012-6783560</t>
  </si>
  <si>
    <t>abdul_malik@moh.gov.my</t>
  </si>
  <si>
    <t xml:space="preserve">  </t>
  </si>
  <si>
    <t>03 3362 7804</t>
  </si>
  <si>
    <t>muhammad.afif@imr.gov.my</t>
  </si>
  <si>
    <t>03-33627784</t>
  </si>
  <si>
    <t>nadia@moh.gov.my</t>
  </si>
  <si>
    <t>03-3362 7498</t>
  </si>
  <si>
    <t>sivananthan@moh.gov.my</t>
  </si>
  <si>
    <t>012-7059527</t>
  </si>
  <si>
    <t>roziah@imr.gov.my</t>
  </si>
  <si>
    <t>izzati_06@yahoo.com.sg</t>
  </si>
  <si>
    <t>kamal.shaik@moh.gov.my</t>
  </si>
  <si>
    <t>fairuz@imr.gov.my</t>
  </si>
  <si>
    <t>03-33627880</t>
  </si>
  <si>
    <t>03-26162653</t>
  </si>
  <si>
    <t>016-8315104</t>
  </si>
  <si>
    <t>03-33628945</t>
  </si>
  <si>
    <t>noraziyah@moh.gov.my</t>
  </si>
  <si>
    <t>ermineiza@imr.gov.my</t>
  </si>
  <si>
    <t>03-2616666, ext. no: 2310</t>
  </si>
  <si>
    <t>ezalia@imr.gov.my</t>
  </si>
  <si>
    <t>019-6125162</t>
  </si>
  <si>
    <t xml:space="preserve">norhashimah.abuseman@gmail.com </t>
  </si>
  <si>
    <t>012-2727922</t>
  </si>
  <si>
    <t>017-6859624</t>
  </si>
  <si>
    <t>rabeahmdzuki@yahoo.com</t>
  </si>
  <si>
    <t>017-3769903</t>
  </si>
  <si>
    <t>ngcc@hsi.gov.my</t>
  </si>
  <si>
    <t>duratulain.hussin@gmail.com</t>
  </si>
  <si>
    <t>016-3364293</t>
  </si>
  <si>
    <t>012-9857151</t>
  </si>
  <si>
    <t>05-4911141</t>
  </si>
  <si>
    <t>drkurudeven@moh.gov.my</t>
  </si>
  <si>
    <t>08-2276 820</t>
  </si>
  <si>
    <t>dianafoo.crc@gmail.com</t>
  </si>
  <si>
    <t>012-2802766</t>
  </si>
  <si>
    <t>evienlow@gmail.com</t>
  </si>
  <si>
    <t>012-9190794</t>
  </si>
  <si>
    <t>ps_azlibaharudin@moh.gov.my</t>
  </si>
  <si>
    <t>012-875 1008</t>
  </si>
  <si>
    <t>03-33628614</t>
  </si>
  <si>
    <t>012-5658412</t>
  </si>
  <si>
    <t>komathi.p@moh.gov.my</t>
  </si>
  <si>
    <t>drmohandass@moh.gov.my</t>
  </si>
  <si>
    <t>Jan</t>
  </si>
  <si>
    <t>Feb</t>
  </si>
  <si>
    <t>Mac</t>
  </si>
  <si>
    <t>Apr</t>
  </si>
  <si>
    <t>Mei</t>
  </si>
  <si>
    <t>Jun</t>
  </si>
  <si>
    <t>L/P</t>
  </si>
  <si>
    <t>Jul</t>
  </si>
  <si>
    <t>Ogs</t>
  </si>
  <si>
    <t>Sep</t>
  </si>
  <si>
    <t>Okt</t>
  </si>
  <si>
    <t>Nov</t>
  </si>
  <si>
    <t>Dis</t>
  </si>
  <si>
    <t>Y</t>
  </si>
  <si>
    <t>03-33627789</t>
  </si>
  <si>
    <t>yuvanes@moh.gov.my</t>
  </si>
  <si>
    <t>011-12140521</t>
  </si>
  <si>
    <t>03-33628967</t>
  </si>
  <si>
    <t>03-33627655</t>
  </si>
  <si>
    <t>03-33627846</t>
  </si>
  <si>
    <t>vimala.rmt@moh.gov.my</t>
  </si>
  <si>
    <t>012-9096902</t>
  </si>
  <si>
    <t>jeevan@imr.gov.my</t>
  </si>
  <si>
    <t>tay.yl@moh.gov.my/yealu.tay@gmail.com</t>
  </si>
  <si>
    <t>03-26162666 ext 2724</t>
  </si>
  <si>
    <t>03-33628888</t>
  </si>
  <si>
    <t>Grand Total</t>
  </si>
  <si>
    <t>T&amp;T</t>
  </si>
  <si>
    <t>Utilities</t>
  </si>
  <si>
    <t>Rental</t>
  </si>
  <si>
    <t>Food &amp; Supplies</t>
  </si>
  <si>
    <t>Raw Material</t>
  </si>
  <si>
    <t>Research Material</t>
  </si>
  <si>
    <t>Maintanance</t>
  </si>
  <si>
    <t>Special Services</t>
  </si>
  <si>
    <t>MyStep</t>
  </si>
  <si>
    <t>Asset</t>
  </si>
  <si>
    <t>ICR</t>
  </si>
  <si>
    <t>Budget T&amp;T</t>
  </si>
  <si>
    <t>Exp. T&amp;T</t>
  </si>
  <si>
    <t>Budget Utilities</t>
  </si>
  <si>
    <t>Exp. Utilities</t>
  </si>
  <si>
    <t>Budget Rental</t>
  </si>
  <si>
    <t>Exp. Rental</t>
  </si>
  <si>
    <t>Budget F&amp;S</t>
  </si>
  <si>
    <t>Exp. F&amp;S</t>
  </si>
  <si>
    <t>Budget Raw</t>
  </si>
  <si>
    <t>Exp. Raw</t>
  </si>
  <si>
    <t>Budget Material</t>
  </si>
  <si>
    <t>Exp. Material</t>
  </si>
  <si>
    <t>Budget Special</t>
  </si>
  <si>
    <t>Exp. Special</t>
  </si>
  <si>
    <t>Budget Mystep</t>
  </si>
  <si>
    <t>Exp. Mystep</t>
  </si>
  <si>
    <t>Budget Asset</t>
  </si>
  <si>
    <t>Exp. Asset</t>
  </si>
  <si>
    <t>Total</t>
  </si>
  <si>
    <t>Budget maintainace</t>
  </si>
  <si>
    <t>Exp. Maintainace</t>
  </si>
  <si>
    <t>Budget for T&amp;T</t>
  </si>
  <si>
    <t xml:space="preserve"> Exp. of T&amp;T</t>
  </si>
  <si>
    <t>Budget for Utilities</t>
  </si>
  <si>
    <t>Exp. Of  Utilities</t>
  </si>
  <si>
    <t xml:space="preserve"> Budget for Rental </t>
  </si>
  <si>
    <t>Exp. of Rental</t>
  </si>
  <si>
    <t>Budget  for F&amp;S</t>
  </si>
  <si>
    <t xml:space="preserve"> Exp. of  F&amp;S</t>
  </si>
  <si>
    <t>Budget for Raw material</t>
  </si>
  <si>
    <t>Exp. of Raw material</t>
  </si>
  <si>
    <t>Budget for Reseach Material</t>
  </si>
  <si>
    <t xml:space="preserve"> Exp. Of  Research Material</t>
  </si>
  <si>
    <t>Budget for Special Services</t>
  </si>
  <si>
    <t>Budget for Mystep</t>
  </si>
  <si>
    <t>Exp. of Mystep</t>
  </si>
  <si>
    <t>Budget for Asset</t>
  </si>
  <si>
    <t>Exp. Of Asset</t>
  </si>
  <si>
    <t>PERUNTUKAN 2023</t>
  </si>
  <si>
    <t xml:space="preserve"> BELANJA 2023</t>
  </si>
  <si>
    <t>Budget  for T&amp;T</t>
  </si>
  <si>
    <t>Budget for Rental</t>
  </si>
  <si>
    <t>Budget for Food &amp; Supplies</t>
  </si>
  <si>
    <t>Budget for Raw Material</t>
  </si>
  <si>
    <t>Budget for Research material</t>
  </si>
  <si>
    <t>Budget for Maintanance</t>
  </si>
  <si>
    <t>Budget for MySTEP</t>
  </si>
  <si>
    <t xml:space="preserve"> T&amp;T</t>
  </si>
  <si>
    <t xml:space="preserve"> Rental</t>
  </si>
  <si>
    <t xml:space="preserve"> Food &amp; Supplies</t>
  </si>
  <si>
    <t xml:space="preserve"> Raw Material</t>
  </si>
  <si>
    <t>Research material</t>
  </si>
  <si>
    <t xml:space="preserve"> Maintanance</t>
  </si>
  <si>
    <t xml:space="preserve"> MySTEP</t>
  </si>
  <si>
    <t>PERUNTUKAN &amp; PERBELANJAAN PTJ INSTITUT BAGI TAHUN 2023</t>
  </si>
  <si>
    <t>PECAHAN PERUNTUKAN BAGI SETIAP KLUSTER BAGI TAHUN 2023</t>
  </si>
  <si>
    <t>KLUSTER VS PTJ</t>
  </si>
  <si>
    <t>..\..\END REPORT\52264 mohd azerulazree.pdf</t>
  </si>
  <si>
    <t>MENTAL HEALTH</t>
  </si>
  <si>
    <t>Budget for maintainace</t>
  </si>
  <si>
    <t>Exp. of Maintainace</t>
  </si>
  <si>
    <t>baidatul96@gmail.com</t>
  </si>
  <si>
    <t>DR MOHD AIZUDDIN BIN ABDUL RAHMAN / DR NURUL NADIA ISMAIL</t>
  </si>
  <si>
    <t>DR SHAIKH AHMAD KAMAL SHAIKH M FAKIRUDDIN</t>
  </si>
  <si>
    <t>MRG-2023-IMR-14</t>
  </si>
  <si>
    <t>NMRR ID-22-00733-SD7</t>
  </si>
  <si>
    <t>Characterizing COVID-19 Vaccine Responses using Host Genomics and Transcriptomics Analyses: A Pilot Study</t>
  </si>
  <si>
    <t>DR NORFARHANA KHAIRUL FAHMY</t>
  </si>
  <si>
    <t>MRG-2023-IMR-15</t>
  </si>
  <si>
    <t>NMRR ID-22-01849-BGK</t>
  </si>
  <si>
    <t>Validation of the dengue outbreak forecast generated from the Ensemble Probabilistic model with the Gaussian method as a dengue early warning system and development of a web-based dengue endemic channel system in Malaysia.</t>
  </si>
  <si>
    <t>MRG-2023-IKU-02</t>
  </si>
  <si>
    <t>NMRR ID-22-02845-GUT</t>
  </si>
  <si>
    <t>Prevalence of Metabolic Syndrome and Metabolic Dysfunction-Associated Fatty Liver Disease in Malaysia 2023</t>
  </si>
  <si>
    <t>TEH XIN ROU</t>
  </si>
  <si>
    <t>NMRR ID-23-00001-9TO</t>
  </si>
  <si>
    <t>Development of Diabetic Retinopathy Risk Score for Primary Care</t>
  </si>
  <si>
    <t>MRG-2023-IMR-16</t>
  </si>
  <si>
    <t>Development of Induced Pluripotent Stem Cell (iPSC)-derived Neurodegenerative Disease Model for Studying Mitochondrial Disease for future biomarker and drug development studies</t>
  </si>
  <si>
    <t>NMRR ID-22-00052-UOW</t>
  </si>
  <si>
    <t>JEEVANATHAN A/L KALYANASUNDRAM</t>
  </si>
  <si>
    <t>NMRR ID-22-01257-WCO</t>
  </si>
  <si>
    <t>MRG-2023-IMR-17</t>
  </si>
  <si>
    <t>PROTEOMIC ANALYSIS ON IMPACT OF SARS-COV-2-INFECTED HUMAN MACROPHAGE CELL LINE (THP-1) TO DECIPHER INNATE IMMUNE RESPONSE</t>
  </si>
  <si>
    <t>NMRR ID-22-02049-TB6</t>
  </si>
  <si>
    <t>MRG-2023-IMR-18</t>
  </si>
  <si>
    <t>DR MOHD ISHTIAQ BIN ANASIR</t>
  </si>
  <si>
    <t>Structure-guided development of novel antiviral peptides against SARS-CoV-2</t>
  </si>
  <si>
    <t>MRG-2023-IMR-19</t>
  </si>
  <si>
    <t>MOHD. AZERULAZREE BIN JAMILAN</t>
  </si>
  <si>
    <t>NMRR ID-22-02161-STX</t>
  </si>
  <si>
    <t>DEVELOPMENT OF A SELECTIVE ELECTROCHEMICAL SENSOR DETECTION OF VITAMIN D IN MILK AND SERUM USING MOLECULARLY-IMPRINTED POLYMERS (MIPs)</t>
  </si>
  <si>
    <t>MRG-2023-IMR-20</t>
  </si>
  <si>
    <t>DR NURUL IZZAH BINTI AHMAD</t>
  </si>
  <si>
    <t>Assessment of heavy metal risks for the optimization of nutrient benefits from fish and seafood in Malaysia.</t>
  </si>
  <si>
    <t>NMRR ID-22-01573-PGU</t>
  </si>
  <si>
    <t>MRG-2023-IPSK-02</t>
  </si>
  <si>
    <t>MOHD SHAIFUL JEFRI BIN MOHD NOR SHAM KUNUSAGARAN</t>
  </si>
  <si>
    <t>Coverage, Effectiveness and Cost-effectiveness of Non-communicable Disease Screening Programs in Malaysia</t>
  </si>
  <si>
    <t>NMRR ID-22-01563-EN8</t>
  </si>
  <si>
    <t>NMRR ID-22-02553-DXU</t>
  </si>
  <si>
    <t>Exploring the Implementation and Acceptability of Home Visits in Adopted Village Oral Health Program (AVOHP) at Negeri Sembilan Oral Health Division (NSOHD)</t>
  </si>
  <si>
    <t>MRG-2023-IMR-21</t>
  </si>
  <si>
    <t>NMRR ID-22-02552-N0T</t>
  </si>
  <si>
    <t>Pre-Clinical In vitro Anti-Dengue Study of Repurposed Drug Candidates</t>
  </si>
  <si>
    <t>DR SARBHAN SINGH A/L LAKHA SINGH</t>
  </si>
  <si>
    <t>DR JULAINA BINTI ABDUL JALIL</t>
  </si>
  <si>
    <t>DR KALVINA A/P CHELLADORAI</t>
  </si>
  <si>
    <t>DR WAN KIM SUI</t>
  </si>
  <si>
    <t>norfarhana.kf@moh.gov.my</t>
  </si>
  <si>
    <t>03-33627743</t>
  </si>
  <si>
    <t>julaina.jalil@moh.gov.my</t>
  </si>
  <si>
    <t>03-33627791</t>
  </si>
  <si>
    <t>jeevan@moh.gov.my</t>
  </si>
  <si>
    <t>03-33627803</t>
  </si>
  <si>
    <t>ishtiaq@moh.gov.my</t>
  </si>
  <si>
    <t>03-33628913</t>
  </si>
  <si>
    <t>azerulazree@moh.gov.my</t>
  </si>
  <si>
    <t>03-33627843</t>
  </si>
  <si>
    <t>nizzah.a@moh.gov.my</t>
  </si>
  <si>
    <t>03-33627769</t>
  </si>
  <si>
    <t>DR MOHD RIDZUAN BIN MOHD ABDUL RAZAK</t>
  </si>
  <si>
    <t>03-33627982</t>
  </si>
  <si>
    <t>drkalvina@moh.gov.my</t>
  </si>
  <si>
    <t>03 33628542</t>
  </si>
  <si>
    <t>kimsui@moh.gov.my</t>
  </si>
  <si>
    <t>03-33628703</t>
  </si>
  <si>
    <t>MRG-2020-MOH-04</t>
  </si>
  <si>
    <t>NMRR-19-2223-49827</t>
  </si>
  <si>
    <t xml:space="preserve"> Feasibility study on treatment protocol of hyperinflammation in patients with severe dengue fever</t>
  </si>
  <si>
    <t>DATO' DR SURESH KUMAR CHIDAMBARAM</t>
  </si>
  <si>
    <t>MRG-2021-IMR -14</t>
  </si>
  <si>
    <t>Development of Inactivated COVID-19 Vaccine</t>
  </si>
  <si>
    <t>DR ROZAINANEE MOHD ZAIN</t>
  </si>
  <si>
    <t>CRC Hospital Pulau Pinang</t>
  </si>
  <si>
    <t>CRC Hospital Raja Perempuan ZaINAB II</t>
  </si>
  <si>
    <t>CRC Hospital Tengku Ampuan Rahimah</t>
  </si>
  <si>
    <t>shaifuljefri@moh.gov.my</t>
  </si>
  <si>
    <t>lkyee@moh.gov.my</t>
  </si>
  <si>
    <t>1 MySTEP x RM2,500x 7months (IMR)</t>
  </si>
  <si>
    <t xml:space="preserve">Reagents &amp; Consumables </t>
  </si>
  <si>
    <t xml:space="preserve">Gas Karbon Dioksida Co2 215-J , 25kg (RM 1,000.00)
Liquid Nitrogen for cryo storage C34/18, 30 liter (RM1,000.00)
</t>
  </si>
  <si>
    <t>1 Degree Personel MySTEP x RM2,500 x 6 months</t>
  </si>
  <si>
    <t xml:space="preserve">VACUSAFE- Aspiration sytem (RM10,000.00)
Evos M5000 live imaging system (RM190,000.00)
</t>
  </si>
  <si>
    <t xml:space="preserve">Destinasi: NIH ke UMT, Kuala Terengganu
Tujuan: Lawatan makmal dan latihan hands-on bagi teknik penyediaan MIP
</t>
  </si>
  <si>
    <t>1. FESEM+ EDX analysis (RM10,000.00)
2. AFM analysis (RM 5,000.00)
3. Raman spectroscopy analysis (RM 6,000.00)
4. FTIR spectroscopy analysis (RM 4,000.00)
5. Zetasizer nano analysist (RM 5,00.00)
6. XPS analysis (RM10,000.00)</t>
  </si>
  <si>
    <t xml:space="preserve">1. UV lamp at 365nm wavelength (RM 5,000.00)
2. Spin coating machine (RM 30,000.00)
</t>
  </si>
  <si>
    <t>Tuntutan perjalanan</t>
  </si>
  <si>
    <t>3 Mystep Personnel x RM2,500 for 6 months</t>
  </si>
  <si>
    <t xml:space="preserve">Destinasi: IMR ke VRI, Ipoh, Perak
Tujuan: Pengumpulan data/sampel.
</t>
  </si>
  <si>
    <t>Feeding – Certified Diet</t>
  </si>
  <si>
    <t xml:space="preserve">a. Co2 gas, liquid nitrogen (BSL-3 and Bacteriology unit TC lab).
b. Preparation of working seed virus.
c. Virus inactivation and purification.
d. Vaccine formulation with adjuvant and bottling.
e. Animal study.
f. Vaccine evaluation study (consumables).
g. Husbandry – bedding.
</t>
  </si>
  <si>
    <t>1 Mystep RM 2,500 x 7 months</t>
  </si>
  <si>
    <t xml:space="preserve">Laboratory consumables and reagents
Stationary, etoposide, BD phaseal system set, lab reagents
</t>
  </si>
  <si>
    <t>Courier service for cryopreserved samples to IMR</t>
  </si>
  <si>
    <t xml:space="preserve">1 Degree Personel MySTEP x RM 2,500 x 5 months
3 Degree Personel MySTEP x RM 2,500 x 6 months
</t>
  </si>
  <si>
    <t xml:space="preserve">Jabatan Oftalmologi Hospital Selayang, 
B21, Lebuhraya Selayang - Kepong, 
68100 Batu Caves, Selango
</t>
  </si>
  <si>
    <t>Stationaries, education kit</t>
  </si>
  <si>
    <t>Meeting, trainng</t>
  </si>
  <si>
    <t>RM 2,300 x 6 months</t>
  </si>
  <si>
    <t>SPSS software, RAAB7</t>
  </si>
  <si>
    <t>Meetings, workshop, printing</t>
  </si>
  <si>
    <t>3 Mystep RM 2,300 x 6 months</t>
  </si>
  <si>
    <t>Tuntutan perjalanan bagi aktiviti pengumpulan sampel</t>
  </si>
  <si>
    <t xml:space="preserve">Penghantaran Biospecimens </t>
  </si>
  <si>
    <t>Blood test Investigation t the private lab, Training, Printing</t>
  </si>
  <si>
    <t>1 Degree Personel MySTEP x RM 2,500 x 7 months)</t>
  </si>
  <si>
    <t>collecting &amp; transferring sample</t>
  </si>
  <si>
    <t>Seafood &amp; freshwater samples</t>
  </si>
  <si>
    <t>Freeze drying, workshop</t>
  </si>
  <si>
    <t>2 Mystep RM 2,500 x 7 months</t>
  </si>
  <si>
    <t>1 Mystep RM 2,500 x 6 months</t>
  </si>
  <si>
    <t>Reagents &amp; consumables</t>
  </si>
  <si>
    <t>Reagent &amp; consumables</t>
  </si>
  <si>
    <t xml:space="preserve">1. S4 150PE, 80M read using Illumina Novaseq (RM 99,000.00)
2. Dry Ice Shipping (RM 600.00)
</t>
  </si>
  <si>
    <t>PAX gene 96 Incubation Block</t>
  </si>
  <si>
    <t>CRM</t>
  </si>
  <si>
    <t>NMRR-22-02552-NOT</t>
  </si>
  <si>
    <t>National Medical Research Register 2.0 (Research Registration online-portal)
DR ASYRAF SYAHMI MOHD NOOR</t>
  </si>
  <si>
    <t>Pre-Clinical In vitro Anti-Dengue Study of Repurposed Drug Candidates
MOHD RIDZUAN BIN MOHD ABD RAZAK</t>
  </si>
  <si>
    <t>Dis-22</t>
  </si>
  <si>
    <t>dipindahkan kepada projek 02552-NOT</t>
  </si>
  <si>
    <t>dipindahkan kepada projek 50999</t>
  </si>
  <si>
    <t>PENGURUSAN PENYELIDIKAN PEJABAT PENGURUS NIH - COMMUNICABLE DISEASE</t>
  </si>
  <si>
    <t xml:space="preserve">PENGURUSAN PENYELIDIKAN (ICR) - NON-COMMUNICABLE DISEASE </t>
  </si>
  <si>
    <t>PENGURUSAN PENYELIDIKAN (IMR) - SUSTAINABLE ENVIRONMENT AND CLIMATE CHANGE</t>
  </si>
  <si>
    <t>PENGURUSAN PENYELIDIKAN PEJABAT PENGURUS NIH - INNOVATION &amp; HEALTH TECHNOLOGY</t>
  </si>
  <si>
    <t>Brugada Syndrome-associated Genetic Variants in the Malaysian Adult Population: a Case Control Study</t>
  </si>
  <si>
    <t>Prepaid telefon</t>
  </si>
  <si>
    <t>PENGURUSAN PENYELIDIKAN PEJABAT PENGURUS NIH - AP</t>
  </si>
  <si>
    <t>PENGURUSAN PENYELIDIKAN (IMR) -  SUSTAINABLE ENVIRONMENT AND CLIMATE CHANGE</t>
  </si>
  <si>
    <t>PENGURUSAN PENYELIDIKAN (IPSK) -  UNIVERSAL ACCESS OF QUALITY HEALTHCARE</t>
  </si>
  <si>
    <t>PENGURUSAN PENYELIDIKAN (IPK) -  UNIVERSAL ACCESS OF QUALITY HEALTHCARE</t>
  </si>
  <si>
    <t>PENGURUSAN PENYELIDIKAN (IPTK) -  UNIVERSAL ACCESS OF QUALITY HEALTHCARE</t>
  </si>
  <si>
    <t xml:space="preserve">PENGURUSAN PENYELIDIKAN (ICR) - COMMUNICABLE DISEASE </t>
  </si>
  <si>
    <t>PENGURUSAN PENYELIDIKAN (ICR) - INNOVATION &amp; HEALTH TECHNOLOGY</t>
  </si>
  <si>
    <t>Mei-23</t>
  </si>
  <si>
    <t>PENGURUSAN PENYELIDIKAN (IMR) -  COMMUNICABLE DISEASES</t>
  </si>
  <si>
    <t xml:space="preserve">PENGURUSAN PENYELIDIKAN (IKU) NATIONAL HEALTH SURVEY </t>
  </si>
  <si>
    <t>DR KASTURI NAIR TANGARAJU</t>
  </si>
  <si>
    <t>NMRR ID-22-02038-BIY</t>
  </si>
  <si>
    <t>MRG-2023-IMR-22</t>
  </si>
  <si>
    <t>Detection of Respiratory Bacterial and Viral Coinfections in Post-mortem Lower Respiratory Tract Specimens of COVID-19 Positive Brought-in-dead Cases in Malaysia</t>
  </si>
  <si>
    <t>DR TAN CHIN LIONG</t>
  </si>
  <si>
    <t>NMRR ID-22-02005-IZM</t>
  </si>
  <si>
    <t>Treatment costs for maxillofacial trauma among selected Ministry of Health hospitals in Malaysia</t>
  </si>
  <si>
    <t>Hospital Sultan Abdul Halim, Jalan Lencongan Timur, Bandar Amanjaya 08000 Sungai Petani, Kedah</t>
  </si>
  <si>
    <t>NMRR ID-22-02543-INB</t>
  </si>
  <si>
    <t>MRG-2023-MOH-11</t>
  </si>
  <si>
    <t>Cost-Effectiveness of AED Deployment in Selected Public Location in Penang (CAEDiP): A Modelling Approach</t>
  </si>
  <si>
    <t>NMRR ID-22-01795-FXI</t>
  </si>
  <si>
    <t>MRG-2023-MOH-12</t>
  </si>
  <si>
    <t>MRG-2023-MOH-13</t>
  </si>
  <si>
    <t>A phase II, randomised controlled trial to evaluate the efficacy and safety of moisturising creams with or without palm-oil-derived vitamin E concentrate in addition to urea-based cream or urea-based cream alone in Capecitabine-associated Palmar-Plantar Erythrodysesthesia (ECaPPE)</t>
  </si>
  <si>
    <t>NMRR ID-22-01837-PAS</t>
  </si>
  <si>
    <t>Hospital Umum Sarawak</t>
  </si>
  <si>
    <t>MRG-2023-MOH-14</t>
  </si>
  <si>
    <t>NMRR ID-22-00639-M3J</t>
  </si>
  <si>
    <t>MEDICAL RADIATION EXPOSURE FOR THE DEVELOPMENT OF MALAYSIAN DIAGNOSTIC REFERENCE LEVEL (DRL) IN DIAGNOSTIC RADIOLOGY AND DENTAL RADIOLOGY</t>
  </si>
  <si>
    <t>MRG-2023-MOH-15</t>
  </si>
  <si>
    <t>NMRR ID-22-00003-6NQ</t>
  </si>
  <si>
    <t>Effect of high dose intravenous Vitamin C as an adjunct in the treatment of patients with severe pneumonia in Intensive Care Unit: a multi-center, double-blinded, two-arm, placebo-controlled, randomized trial.</t>
  </si>
  <si>
    <t>MRG-2023-MOH-16</t>
  </si>
  <si>
    <t>NMRR ID-21-02109-DV5</t>
  </si>
  <si>
    <t>Intensive Low-Density Lipoprotein Cholesterol Lowering in Patients With Acute Myocardial Infarction</t>
  </si>
  <si>
    <t>CRC Sarawak General Hospital</t>
  </si>
  <si>
    <t>MRG-2023-IPSK-03</t>
  </si>
  <si>
    <t>MRG-2023-IKU-03</t>
  </si>
  <si>
    <t>NMRR-21-1894-60828</t>
  </si>
  <si>
    <t>EVALUATION OF TWO AI SOFTWARE FOR THE CXR SCREENING AND PULMONARY TUBERCULOSIS (PTB) DIAGNOSIS</t>
  </si>
  <si>
    <t>MRG-2023-ICR-03</t>
  </si>
  <si>
    <t>NMRR ID-22-02743-GCO</t>
  </si>
  <si>
    <t>Development &amp; Validation of a Skin Mobile Aplication using Artificial Intelligence (A.I) for Screening of Leprosy in Malaysian Population</t>
  </si>
  <si>
    <t>MRG-2023-ICR-04</t>
  </si>
  <si>
    <t>NMRR ID-22-02616-I2I</t>
  </si>
  <si>
    <t>mHealth Behavioural Intervention to Increase Breast Cancer Screening Rates Among Members of the Public</t>
  </si>
  <si>
    <t>MRG-2023-IMR-23</t>
  </si>
  <si>
    <t>Characterization of gut microbiota in resistant Aedes mosquito against pyrethroids and malathion</t>
  </si>
  <si>
    <t>NMRR ID-22-02658-KQQ</t>
  </si>
  <si>
    <t>MRG-2023-IMR-24</t>
  </si>
  <si>
    <t>NMRR ID-22-02162-R4A</t>
  </si>
  <si>
    <t>Effect of Intermittent Fasting on Inflammatory Markers and Lipidomic Profiling in Overweight and Obese Malaysian Adults</t>
  </si>
  <si>
    <t>MRG-2023-IPTK-02</t>
  </si>
  <si>
    <t>NMRR ID-22-01887-XCU</t>
  </si>
  <si>
    <t>Development and validation of Malaysia mental health literacy tools</t>
  </si>
  <si>
    <t>NMRR ID-23-00262-OKU</t>
  </si>
  <si>
    <t>Artificial Intelligence for the Diagnosis of Corneal Ulcer</t>
  </si>
  <si>
    <t>NMRR ID-21-02354-QRG</t>
  </si>
  <si>
    <t>MRG-2023-IMR-26</t>
  </si>
  <si>
    <t>Genome-wide association study of first-onset myocardial infarction in the Malaysian population</t>
  </si>
  <si>
    <t>NMRR ID-22-02016-RND</t>
  </si>
  <si>
    <t>NMRR ID-21-02048-CEI</t>
  </si>
  <si>
    <t>Predicting Presence and Progression of Left Ventricular Diastolic Dysfunction and Heart Failure in Type 2 Diabetic Patients</t>
  </si>
  <si>
    <t>CRC, Sarawak General Hospital</t>
  </si>
  <si>
    <t>MRG-2023-IPSK-04</t>
  </si>
  <si>
    <t>MRG-2023-IMR-27</t>
  </si>
  <si>
    <t>Construction of SARS-CoV-2 virus-like particles (VLP) for stable and functional production of multiple-antigens from locally circulating strains for use in rapid detection and vaccine antigen discovery</t>
  </si>
  <si>
    <t>NMRR ID-22-02135-XWU</t>
  </si>
  <si>
    <t>Mac-23</t>
  </si>
  <si>
    <t xml:space="preserve">DR SITI ROSZILAWATI RAMLI/DR PUNITHA A/P MAKESWARAN </t>
  </si>
  <si>
    <t xml:space="preserve"> ROSILAWATI BINTI RASLI</t>
  </si>
  <si>
    <t>RUZIANA MONA BINTI WAN MOHD ZIN</t>
  </si>
  <si>
    <t>DR SOPHIA RASHEEQA ISMAIL</t>
  </si>
  <si>
    <t>DR SITI NUR ZAWANI ROSLI</t>
  </si>
  <si>
    <t>DR LING XIAO FENG</t>
  </si>
  <si>
    <t>DR VOON PEI JYE</t>
  </si>
  <si>
    <t>MS. NURMAZAINA BINTI MD ARIFFIN</t>
  </si>
  <si>
    <t>DR CALVIN WONG KE WEN</t>
  </si>
  <si>
    <t>DR JOHN YEO JUI PING</t>
  </si>
  <si>
    <t>NICHOLAS HING YEE LIANG</t>
  </si>
  <si>
    <t>MUHAMMAD FAIZ MOHD HISHAM</t>
  </si>
  <si>
    <t>TERESA YONG SUI MIEN</t>
  </si>
  <si>
    <t>DR MOHD SHAHRI BIN BAHARI</t>
  </si>
  <si>
    <t>DR NUR ASYURA NOR AMDAN</t>
  </si>
  <si>
    <t>Real World Application of a Digital Health Solution: Cognitive Observational Diagnosis for Quantified Home Monitoring (CODIQ-My 2.0)</t>
  </si>
  <si>
    <t>teresa_y@moh.gov.my</t>
  </si>
  <si>
    <t>mohdshahri.b@moh.gov.my</t>
  </si>
  <si>
    <t>urologyselayang@gmail.com</t>
  </si>
  <si>
    <t>mariatul@moh.gov.my</t>
  </si>
  <si>
    <t>chyen@moh.gov.my</t>
  </si>
  <si>
    <t>anam.psh@moh.gov.my</t>
  </si>
  <si>
    <t>lssarbhan@moh.gov.my</t>
  </si>
  <si>
    <t>03-33627454</t>
  </si>
  <si>
    <t>tancl@moh.gov.my</t>
  </si>
  <si>
    <t>03-33628560</t>
  </si>
  <si>
    <t>rosilawati.r@moh.gov.my</t>
  </si>
  <si>
    <t>03-33628996</t>
  </si>
  <si>
    <t>ruzianamona@moh.gov.my</t>
  </si>
  <si>
    <t>03-33627820</t>
  </si>
  <si>
    <t>azizan@moh.gov.my</t>
  </si>
  <si>
    <t>016-2061321</t>
  </si>
  <si>
    <t>sophia.rasheeqa@moh.gov.my</t>
  </si>
  <si>
    <t>03-33627818</t>
  </si>
  <si>
    <t>sn.zawani@moh.gov.my</t>
  </si>
  <si>
    <t>03-33627490</t>
  </si>
  <si>
    <t>016-8352325</t>
  </si>
  <si>
    <t>xfeng@moh.gov.my</t>
  </si>
  <si>
    <t>04-4480161</t>
  </si>
  <si>
    <t>chuinhen@outlook.com</t>
  </si>
  <si>
    <t>nurmazaina@moh.gov.my</t>
  </si>
  <si>
    <t>03-88924676</t>
  </si>
  <si>
    <t>calvinwk85@gmail.com</t>
  </si>
  <si>
    <t>012-6277374</t>
  </si>
  <si>
    <t>john.yeo@moh.gov.my</t>
  </si>
  <si>
    <t>016-4108064</t>
  </si>
  <si>
    <t>Data collection trips to 130 sites</t>
  </si>
  <si>
    <t>Training on data entry to all hospital/clinic participated. Development of web application with collaboration local university</t>
  </si>
  <si>
    <t>Data lifecycle management</t>
  </si>
  <si>
    <t>System Development (Stage 1 &amp; 2)</t>
  </si>
  <si>
    <t>3 Mystep x RM2,400 x 5 months)</t>
  </si>
  <si>
    <t>2 session Data collection trips of 3 officers to Pahang/Johor (hotel, airflight and taxi)</t>
  </si>
  <si>
    <t>Case report form printing, toner, stationaries</t>
  </si>
  <si>
    <t>reagents, consumables</t>
  </si>
  <si>
    <t>Laboratory analytical service (Fasting Lipid Profile) RM30/test x 1000 tests + 6% SST</t>
  </si>
  <si>
    <t>3 Mystep x RM2,500 x 5 months</t>
  </si>
  <si>
    <t>Specific telephone line for contacting subjects for appointments, reminders, updates and any queries</t>
  </si>
  <si>
    <t>Reagents, tubes/ vials, consumables, stationaries</t>
  </si>
  <si>
    <t>Laboratory and printing services. CRO fee for reimbursements. Subject reimbursements</t>
  </si>
  <si>
    <t>1 Mystep x RM 2,500 x 5 months</t>
  </si>
  <si>
    <t>Data collection trips</t>
  </si>
  <si>
    <t>Stationaries, consumables, kits</t>
  </si>
  <si>
    <t>Printing services, archiving service, logistic service for investigational product delivery, Monitoring service, statistical analysis</t>
  </si>
  <si>
    <t>Pharmaceutical fridges for IP storage, Temperature monitoring devices with alert system for IP storage, Metal storage boxes for IP storage in another backup fridge</t>
  </si>
  <si>
    <t>Data collection trips to Penang (hotel, airflight and taxi)</t>
  </si>
  <si>
    <t>Meeting with all stakeholders</t>
  </si>
  <si>
    <t>5 Mystep x RM2,500 x 5 months</t>
  </si>
  <si>
    <t>Certified translation services, workship (in= house), Perkhidmatan meliputi: Pengumpulan data responden yang memenuhi kriteria persampelan (seluruh negara), Penyediaan borang soal selidik (diformatkan dalam tablet (milik syarikat) atau borang soal selidik secara bercetak</t>
  </si>
  <si>
    <t>Travelling for data collection and training</t>
  </si>
  <si>
    <t>1. Development of front end user mobile application. 2. Development of administrative web application and dashboard. 3. Development of administrative web application and dashboard. 4. Cloud computing - storage and analytics (power BI) 5. Image cleaning, anonymization and labelling solution (licence)</t>
  </si>
  <si>
    <t>2 Mystep x RM2,300 x 5 Months</t>
  </si>
  <si>
    <t>1. Laptop (1) for purpose of web app access and management 2. Tablets (2) purpose for data collection and mobile application monitoring</t>
  </si>
  <si>
    <t>Mileage claim for 48 qualitative interviews</t>
  </si>
  <si>
    <t>Token for qualitative interview (48 participants)</t>
  </si>
  <si>
    <t>workshop</t>
  </si>
  <si>
    <t>3 Mystep x RM2,500 x 2 months, 1 Mystep x RM 2,500 x 5 months</t>
  </si>
  <si>
    <t>Nvivo Software</t>
  </si>
  <si>
    <t>1 Mystep x RM2,500 x 5 months</t>
  </si>
  <si>
    <t>Magnetic stirrer, Multichannel micropipette (10l - 100l)</t>
  </si>
  <si>
    <t>Kerja lapangan</t>
  </si>
  <si>
    <t>Sequencing, Primer, permit fee</t>
  </si>
  <si>
    <t>Biofire FilmArray, Pneumonia panel plus test kit (for detection of bacterial and viral co-pathogens)</t>
  </si>
  <si>
    <t>Equipment &amp; Lab rental 1. Illumina infinium Genotyping - Sample preparation at UMBI Cheras 2. Illumina Microarray imaging at UMBI Cheras</t>
  </si>
  <si>
    <t>My ABS permit</t>
  </si>
  <si>
    <t>PENGURUSAN PENYELIDIKAN (IMR) -  NON COMMUNICABLE DISEASES</t>
  </si>
  <si>
    <t>PENGURUSAN PENYELIDIKAN (IPSK) -  NON COMMUNICABLE DISEASES</t>
  </si>
  <si>
    <t>PENGURUSAN PENYELIDIKAN (IPTK) -  NON COMMUNICABLE DISEASES</t>
  </si>
  <si>
    <t>PENGURUSAN PENYELIDIKAN PEJABAT PENGURUS NIH - UNIVERSAL ACCESS OF QUALITY HEALTHCARE</t>
  </si>
  <si>
    <t>PENGURUSAN PENYELIDIKAN (ICR) -  INNOVATION &amp; HEALTH TECHONOLOGY</t>
  </si>
  <si>
    <t xml:space="preserve">PENGURUSAN PENYELIDIKAN (IMR) -  PRECISION MEDICINE </t>
  </si>
  <si>
    <t>PENGURUSAN PENYELIDIKAN (ICR) -  CLINICAL TRIAL HUB</t>
  </si>
  <si>
    <t>Hospital Raja Permaisuri Bainun</t>
  </si>
  <si>
    <t>Hospital Sultanah Bahiyah, Alor Setar</t>
  </si>
  <si>
    <t>Hospital Raja Perempuan Zainab II</t>
  </si>
  <si>
    <t>Bahagian Kejuruteraan KKM</t>
  </si>
  <si>
    <t>NMRR ID-21-1894-60828</t>
  </si>
  <si>
    <t>NMRR ID-23-01542-RPR</t>
  </si>
  <si>
    <t>MRG-2023-IKU-04</t>
  </si>
  <si>
    <t>National Health and Morbidity Survey (NHMS) 2024: Nutrition Survey</t>
  </si>
  <si>
    <t>DR AHMAD ALI HAJI ZAINUDDIN</t>
  </si>
  <si>
    <t>MRG-2023-IMR-28</t>
  </si>
  <si>
    <t>NMRR ID-23-00284-XRF</t>
  </si>
  <si>
    <t>Asessing Health Vulnerability to Climate Change Among small Island Communities</t>
  </si>
  <si>
    <t>RAHEEL NAZAKAT</t>
  </si>
  <si>
    <t>MRG-2023-IMR-30</t>
  </si>
  <si>
    <t>MRG-2023-IMR-29</t>
  </si>
  <si>
    <t>NMRR ID-22-02017-13D</t>
  </si>
  <si>
    <t>Exploratory of Plasma N-glycan Profiling as Signatures for Type 2 Diabetes Mellitus Patients and Healthy Individuals by Maldi TOF/TOF: A Pilot Study</t>
  </si>
  <si>
    <t>DR SALINA ABDUL RAHMAN</t>
  </si>
  <si>
    <t>NMRR ID-23-00540-UHV</t>
  </si>
  <si>
    <t>Elucidation of the bioactive constituents of Eurycoma longifolia root and its underlying mechanism against SARS-CoV-2 virus</t>
  </si>
  <si>
    <t>NORAZLAN MOHMAD MISNAN</t>
  </si>
  <si>
    <t>Pulau Ketam (pilot) Pulau Perhentian Kecil &amp; Pulau Redang (Terengganu),</t>
  </si>
  <si>
    <t>Bengkel Latihan Pengumpulan Data/Data Analysis (2days) (RM7,500)</t>
  </si>
  <si>
    <t>1 Mystep x RM2,500 x 4 months</t>
  </si>
  <si>
    <t>MYTEMPTM Mini Digital Incubators</t>
  </si>
  <si>
    <t>Perjalanan &amp; Pengangkutan (Phytochemistry Unit)</t>
  </si>
  <si>
    <t>Plant Identfication &amp; authentication</t>
  </si>
  <si>
    <t>1 Mystep Degree x Rm2,500 x 4 months</t>
  </si>
  <si>
    <t xml:space="preserve">Workshop for questionanaire </t>
  </si>
  <si>
    <t>cooked dished &amp; meals</t>
  </si>
  <si>
    <t>stationaries,reagents, consumables, bahan penyelidikan</t>
  </si>
  <si>
    <t>recalibration, repair of BP set,weighting scale, SECA stadiometer &amp; vehicle maintenance</t>
  </si>
  <si>
    <t>meeting &amp; workshop</t>
  </si>
  <si>
    <t>stationaries, SD card, external hard disk</t>
  </si>
  <si>
    <t>4 Mystep x RM2300 2 2 month</t>
  </si>
  <si>
    <t>Analisa Sampel/pengumpulan data</t>
  </si>
  <si>
    <t>Analysis of glycan on MALDI TOF/OF; RM300/sample</t>
  </si>
  <si>
    <t>NMRR ID-23-02870-FAM</t>
  </si>
  <si>
    <t>NMRR ID-23-00607-MNB</t>
  </si>
  <si>
    <t>MRG-2023-IMR-31</t>
  </si>
  <si>
    <t>MRG-2023-IMR-32</t>
  </si>
  <si>
    <t>In vitro characterization of SARS-CoV-2 mRNA construct and translational products</t>
  </si>
  <si>
    <t>IN VITRO ANTI-DIABETIC AND BIOAVAILABILITY STUDIES OF RED DRAGON FRUIT PEEL (HYLOCEREUS POLYRHIZUS L.) EXTRACT: NON-ENCAPSULATED AND NANOENCAPSULATED</t>
  </si>
  <si>
    <t>ASWIR ABD RASHED</t>
  </si>
  <si>
    <t>CHING YEE MING</t>
  </si>
  <si>
    <t>MRG-2023-ICR-05</t>
  </si>
  <si>
    <t>laiweihong@crc.moh.gov.,my</t>
  </si>
  <si>
    <t>NMRR ID-23-00627-A75</t>
  </si>
  <si>
    <t>Identification of autoantibody-defined subgroups among the Malaysian systemic lupus erythematosus patients based on SLE-associated autoantibody profile</t>
  </si>
  <si>
    <t>TAN LAY KIM</t>
  </si>
  <si>
    <t xml:space="preserve">KKM </t>
  </si>
  <si>
    <t>najwa.psh@moh.gov.my</t>
  </si>
  <si>
    <t>Red Dragon Fruit (RM10/kg x 125kg)</t>
  </si>
  <si>
    <t>Reagent and consumables</t>
  </si>
  <si>
    <t>1 MySTEP Degree x RM2,500.00 x 4 bulan</t>
  </si>
  <si>
    <t>Study subject recruitment, data
and biological sample collection</t>
  </si>
  <si>
    <t>1 Mystep x RM 2,500 x 3 months</t>
  </si>
  <si>
    <t>MRG-2023-MOH-09</t>
  </si>
  <si>
    <t>NMRR ID-23-00732-DGR</t>
  </si>
  <si>
    <t>Impact of molecular diagnostics accelerated access in managing children with central nervous system infections: A quasi-experimental study</t>
  </si>
  <si>
    <t>MRG-2023-MOH-17</t>
  </si>
  <si>
    <t>DR TOH TECK HOCK</t>
  </si>
  <si>
    <t>Site monitoring, shipment of specimens, sending equipments for calibration</t>
  </si>
  <si>
    <t>Reagent &amp; lab consumables, office stationaries, developmental tools</t>
  </si>
  <si>
    <t>Maintenance, calibration, repair of lab equipment</t>
  </si>
  <si>
    <t>Training(laboratory and neurodevelopmental assesment)</t>
  </si>
  <si>
    <t>2 MySTEPx RM2,500 x 3 months</t>
  </si>
  <si>
    <t>Neurodeveliopmental assessment kit for Sibu, Miri, Sarikei, Kapit and Bintulu</t>
  </si>
  <si>
    <t>PENGURUSAN PENYELIDIKAN PEJABAT PENGURUS NIH</t>
  </si>
  <si>
    <t>bengkel soal selidik</t>
  </si>
  <si>
    <t>bengkel pemurnian soalselidik</t>
  </si>
  <si>
    <t>03-33627600</t>
  </si>
  <si>
    <t>Nicholas.hingyl@gmail.com</t>
  </si>
  <si>
    <t>chingee.crc@gmail.com</t>
  </si>
  <si>
    <t>tehxinrou@crc.moh.gov.my</t>
  </si>
  <si>
    <t>muhammadfaiz.mh@moh.gov.my</t>
  </si>
  <si>
    <t>faizhisham86@gmail.com</t>
  </si>
  <si>
    <t>03-3362 8722</t>
  </si>
  <si>
    <t>ahmadali@moh.gov.my</t>
  </si>
  <si>
    <t>03 3362 8724</t>
  </si>
  <si>
    <t>012-6277375</t>
  </si>
  <si>
    <t>012-6277376</t>
  </si>
  <si>
    <t>chingym@moh.gov.my</t>
  </si>
  <si>
    <t>aswir@moh.gov.my</t>
  </si>
  <si>
    <t>tanlk@moh.gov.my</t>
  </si>
  <si>
    <t>raheel@moh.gov.my</t>
  </si>
  <si>
    <t>sar@moh.gov.my</t>
  </si>
  <si>
    <t>norazlan.misnan@moh.gov.my</t>
  </si>
  <si>
    <t>MRG-2023-P.PENGURUS-01</t>
  </si>
  <si>
    <t xml:space="preserve">2 Fluorecent microscope </t>
  </si>
  <si>
    <t xml:space="preserve">Vacusafe, Mini Centrifuge &amp; Perangkap besi
Vortex Mixer
</t>
  </si>
  <si>
    <t>Multi-channel pipette (RM 1,999 x 1 = RM 1,999.00)</t>
  </si>
  <si>
    <t xml:space="preserve">Eppendorf EasyPet (Serological Pipette) (RM 5,000 x 1 unit = RM 5,000.00)
Tissue Lyser Ii, Medigene (RM 55,000 x 1 unit = RM 55,000.00)
</t>
  </si>
  <si>
    <t>Shaking incubator – 10L</t>
  </si>
  <si>
    <t>Glucose meter</t>
  </si>
  <si>
    <t xml:space="preserve">Peralatan visual Acuity (VA) Chart </t>
  </si>
  <si>
    <t>Kansas City Cardiomyopathy Questionnaire License</t>
  </si>
  <si>
    <t>NMRR ID-23-01040-JHL</t>
  </si>
  <si>
    <t>MRG-2023-IMR-33</t>
  </si>
  <si>
    <t>Characterization of ERG and FKS Genes Mutation in Candida spp.</t>
  </si>
  <si>
    <t>DR TAN XUE TING</t>
  </si>
  <si>
    <t>Primer synthesis sequencing</t>
  </si>
  <si>
    <t>1 MySTEP Degree x RM2,500.00 x 3 bulan</t>
  </si>
  <si>
    <t>Wide Mini-Sub Cell GT Horizontal Electrophoresis System, 15 x 10 cm tray, with gel caster</t>
  </si>
  <si>
    <t>asyraf@moh.gov.my</t>
  </si>
  <si>
    <t>sewan hotel Dorset Putrajaya</t>
  </si>
  <si>
    <t>03-55263000</t>
  </si>
  <si>
    <t>DR IVAN CHENG EN YOO</t>
  </si>
  <si>
    <t>NMRR ID-23-02149-TBZ</t>
  </si>
  <si>
    <t>Exploring avoidable hospitalisations and their contributing factors in Malaysia</t>
  </si>
  <si>
    <t>SHAKIRAH BINTI MD. SHARIF</t>
  </si>
  <si>
    <t>MRG-2023-IPSK-05</t>
  </si>
  <si>
    <t>2 mystep x RM2,500 x 1 month</t>
  </si>
  <si>
    <t>Stakeholder engagement, bengkel</t>
  </si>
  <si>
    <t>DR SHAKIRAH BINTI MD. SHARIF</t>
  </si>
  <si>
    <t>DR TAN JING WEN</t>
  </si>
  <si>
    <t>Association of plasma concentration, clotting time, and pharmacogenetics with 1-year clinical outcome of atrial fibrillation patients taking NOACs in a cardiology tertiary referral centre</t>
  </si>
  <si>
    <t>Okt-23</t>
  </si>
  <si>
    <t>kingtl.crc@gmail.com</t>
  </si>
  <si>
    <t>016-8911615</t>
  </si>
  <si>
    <t>voonpj@yahoo.com</t>
  </si>
  <si>
    <t>crcsgbuloh@moh.gov.my</t>
  </si>
  <si>
    <t>03-61401696</t>
  </si>
  <si>
    <t>PENGURUSAN PENYELIDIKAN (IMR) - BIOMEDIKAL</t>
  </si>
  <si>
    <t xml:space="preserve">PENGURUSAN PENYELIDIKAN (IKU) -  COMMUNICABLE DISEASE </t>
  </si>
  <si>
    <t>016-8680633</t>
  </si>
  <si>
    <t>MOH Grant</t>
  </si>
  <si>
    <t>MRG-MOH-2014-44</t>
  </si>
  <si>
    <t>MRG-2016-IMR-12</t>
  </si>
  <si>
    <t>MRG-2016-IMR-06</t>
  </si>
  <si>
    <t>MRG-2016-IMR-33</t>
  </si>
  <si>
    <t>MRG-2017-IMR-18</t>
  </si>
  <si>
    <t>MRG-2018-IMR-20</t>
  </si>
  <si>
    <t>MRG-2018-IMR-36</t>
  </si>
  <si>
    <t>MRG-2019-IMR-02</t>
  </si>
  <si>
    <t>MRG-2019-IMR-03</t>
  </si>
  <si>
    <t>MRG-2019-IMR-04</t>
  </si>
  <si>
    <t>MRG-2020-IMR-09</t>
  </si>
  <si>
    <t>MRG-2020-IMR-10</t>
  </si>
  <si>
    <t>MRG-2016-MOH-14</t>
  </si>
  <si>
    <t>MRG-2017-IKU-02</t>
  </si>
  <si>
    <t>MRG-2017-CRC-02</t>
  </si>
  <si>
    <t>MRG-2017-IMR-25</t>
  </si>
  <si>
    <t>MRG-2017-IKU-03</t>
  </si>
  <si>
    <t>MRG-2020-IMR-16</t>
  </si>
  <si>
    <t>MRG-2020-IMR-19</t>
  </si>
  <si>
    <t>MRG-2020-IMR-20</t>
  </si>
  <si>
    <t>MRG-COVID19-WS3-01</t>
  </si>
  <si>
    <t>MRG-COVID19-WS3-02</t>
  </si>
  <si>
    <t>MRG-COVID19-WS3-03</t>
  </si>
  <si>
    <t>MRG-2020-IMR-23</t>
  </si>
  <si>
    <t>MRG-COVID19-WS3-04</t>
  </si>
  <si>
    <t>MRG-COVID19-WS3-06</t>
  </si>
  <si>
    <t>MRG-2021-IMR -11</t>
  </si>
  <si>
    <t>MRG-2021-IMR -12</t>
  </si>
  <si>
    <t>MRG-2021-IMR -13</t>
  </si>
  <si>
    <t>MRG-2018-IKU-08</t>
  </si>
  <si>
    <t>MRG-2019-IPTK-02</t>
  </si>
  <si>
    <t>MRG-2019-IKU-03</t>
  </si>
  <si>
    <t>MRG-2020-IMR-12</t>
  </si>
  <si>
    <t>MRG-2020-IMR-13</t>
  </si>
  <si>
    <t>..\..\..\11MP\End Report\51531 dr jeeva.pdf</t>
  </si>
  <si>
    <t>..\..\..\11MP\End Report\34314 dr mohammad ridhuan.pdf</t>
  </si>
  <si>
    <t>..\..\..\11MP\End Report\47973 mohd hatta.pdf</t>
  </si>
  <si>
    <t>Orang Asli Survey (OAHS) Penyakit berjangkit di kalangan orang asli 
Dr Khairul Nazrin Khalil</t>
  </si>
  <si>
    <t xml:space="preserve"> Effectiveness of Novel Tools for Integrated Vector Control Management on the Incidence of Dengue in Malaysia: A Cluster Randomized Trial.
DR NURULHUSNA AB HAMID</t>
  </si>
  <si>
    <t>Jabatan Perubatan, Jalan Hospital , 47000 Sungai Buluh</t>
  </si>
  <si>
    <t>Pusat Penyelidikan Klinikal
Hospital Shah Alam
Persiaran Kayangan Seksyen 7
40000 Shah Alam
Selangor Darul Ehsan</t>
  </si>
  <si>
    <t>Clinical Research Centre
Hospital Sibu
Batu 5 ½, Jln Ulu Oya,
96000 Sibu Sarawak</t>
  </si>
  <si>
    <t>Bahagian Perkhidmatan Kejuruteraan, Kementerian Kesihatan Malaysia, Aras 3-7, Blok E3 Kompleks E, Presint 1, 62590, Putrajaya</t>
  </si>
  <si>
    <t>DR MUHAMAD KHAIRUL NAZRIN BIN KHALIL</t>
  </si>
  <si>
    <t>jwtan041@yahoo.com</t>
  </si>
  <si>
    <t>03-33627751</t>
  </si>
  <si>
    <t>tamat (Januari req laporan tamat)</t>
  </si>
  <si>
    <t>..\..\END REPORT\50877 dr zuraifah.pdf</t>
  </si>
  <si>
    <t>..\..\END REPORT\55108 dr rafiza.pdf</t>
  </si>
  <si>
    <t>tahun</t>
  </si>
  <si>
    <t>peruntukan</t>
  </si>
  <si>
    <t>agihan</t>
  </si>
  <si>
    <t>baki</t>
  </si>
  <si>
    <t>belanja</t>
  </si>
  <si>
    <t>permohonan</t>
  </si>
  <si>
    <t>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</si>
</sst>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RM&quot;#,##0;[Red]\-&quot;RM&quot;#,##0"/>
    <numFmt numFmtId="8" formatCode="&quot;RM&quot;#,##0.00;[Red]\-&quot;RM&quot;#,##0.00"/>
    <numFmt numFmtId="42" formatCode="_-&quot;RM&quot;* #,##0_-;\-&quot;RM&quot;* #,##0_-;_-&quot;RM&quot;* &quot;-&quot;_-;_-@_-"/>
    <numFmt numFmtId="44" formatCode="_-&quot;RM&quot;* #,##0.00_-;\-&quot;RM&quot;* #,##0.00_-;_-&quot;RM&quot;* &quot;-&quot;??_-;_-@_-"/>
    <numFmt numFmtId="43" formatCode="_-* #,##0.00_-;\-* #,##0.00_-;_-* &quot;-&quot;??_-;_-@_-"/>
    <numFmt numFmtId="164" formatCode="_-&quot;RM&quot;* #,##0_-;\-&quot;RM&quot;* #,##0_-;_-&quot;RM&quot;* &quot;-&quot;??_-;_-@_-"/>
    <numFmt numFmtId="165" formatCode="&quot;RM&quot;#,##0.00"/>
    <numFmt numFmtId="166" formatCode="_-&quot;RM&quot;* #,##0.0_-;\-&quot;RM&quot;* #,##0.0_-;_-&quot;RM&quot;* &quot;-&quot;??_-;_-@_-"/>
    <numFmt numFmtId="167" formatCode="_-* #,##0_-;\-* #,##0_-;_-* &quot;-&quot;??_-;_-@_-"/>
    <numFmt numFmtId="168" formatCode="_-[$RM-4409]* #,##0.00_-;\-[$RM-4409]* #,##0.00_-;_-[$RM-4409]* &quot;-&quot;??_-;_-@_-"/>
    <numFmt numFmtId="169" formatCode="&quot;RM&quot;#,##0"/>
  </numFmts>
  <fonts count="61" x14ac:knownFonts="1">
    <font>
      <sz val="11"/>
      <color theme="1"/>
      <name val="Calibri"/>
      <family val="2"/>
      <scheme val="minor"/>
    </font>
    <font>
      <sz val="11"/>
      <color theme="1"/>
      <name val="Calibri"/>
      <family val="2"/>
      <scheme val="minor"/>
    </font>
    <font>
      <b/>
      <sz val="9"/>
      <color theme="1"/>
      <name val="Arial"/>
      <family val="2"/>
    </font>
    <font>
      <sz val="10"/>
      <color theme="1"/>
      <name val="Arial"/>
      <family val="2"/>
    </font>
    <font>
      <sz val="10"/>
      <color theme="1"/>
      <name val="Calibri"/>
      <family val="2"/>
      <scheme val="minor"/>
    </font>
    <font>
      <sz val="9"/>
      <color theme="1"/>
      <name val="Arial"/>
      <family val="2"/>
    </font>
    <font>
      <sz val="9"/>
      <color theme="1"/>
      <name val="Calibri"/>
      <family val="2"/>
      <scheme val="minor"/>
    </font>
    <font>
      <sz val="9"/>
      <name val="Calibri"/>
      <family val="2"/>
      <scheme val="minor"/>
    </font>
    <font>
      <sz val="9"/>
      <color rgb="FF000000"/>
      <name val="Calibri"/>
      <family val="2"/>
      <scheme val="minor"/>
    </font>
    <font>
      <sz val="9"/>
      <color rgb="FFFF0000"/>
      <name val="Calibri"/>
      <family val="2"/>
      <scheme val="minor"/>
    </font>
    <font>
      <b/>
      <sz val="8"/>
      <color theme="1"/>
      <name val="Arial"/>
      <family val="2"/>
    </font>
    <font>
      <sz val="8"/>
      <name val="Calibri"/>
      <family val="2"/>
      <scheme val="minor"/>
    </font>
    <font>
      <sz val="10"/>
      <name val="Calibri"/>
      <family val="2"/>
      <scheme val="minor"/>
    </font>
    <font>
      <sz val="10"/>
      <color rgb="FFFF0000"/>
      <name val="Calibri"/>
      <family val="2"/>
      <scheme val="minor"/>
    </font>
    <font>
      <u/>
      <sz val="11"/>
      <color theme="10"/>
      <name val="Calibri"/>
      <family val="2"/>
      <scheme val="minor"/>
    </font>
    <font>
      <sz val="9.5"/>
      <color theme="1"/>
      <name val="Calibri"/>
      <family val="2"/>
      <scheme val="minor"/>
    </font>
    <font>
      <b/>
      <sz val="9.5"/>
      <color rgb="FFFF0000"/>
      <name val="Calibri"/>
      <family val="2"/>
      <scheme val="minor"/>
    </font>
    <font>
      <b/>
      <sz val="9.5"/>
      <color rgb="FF0000FF"/>
      <name val="Calibri"/>
      <family val="2"/>
      <scheme val="minor"/>
    </font>
    <font>
      <b/>
      <sz val="9.5"/>
      <color theme="1"/>
      <name val="Calibri"/>
      <family val="2"/>
      <scheme val="minor"/>
    </font>
    <font>
      <b/>
      <sz val="9.5"/>
      <name val="Calibri"/>
      <family val="2"/>
      <scheme val="minor"/>
    </font>
    <font>
      <b/>
      <sz val="9.5"/>
      <name val="Arial"/>
      <family val="2"/>
    </font>
    <font>
      <sz val="9.5"/>
      <color theme="1"/>
      <name val="Arial"/>
      <family val="2"/>
    </font>
    <font>
      <sz val="9.5"/>
      <color theme="1"/>
      <name val="Calibri"/>
      <family val="2"/>
    </font>
    <font>
      <b/>
      <sz val="9.5"/>
      <color theme="1"/>
      <name val="Arial"/>
      <family val="2"/>
    </font>
    <font>
      <u/>
      <sz val="9.5"/>
      <color theme="10"/>
      <name val="Calibri"/>
      <family val="2"/>
      <scheme val="minor"/>
    </font>
    <font>
      <sz val="9.5"/>
      <name val="Calibri"/>
      <family val="2"/>
      <scheme val="minor"/>
    </font>
    <font>
      <sz val="9.5"/>
      <color rgb="FFFF0000"/>
      <name val="Calibri"/>
      <family val="2"/>
      <scheme val="minor"/>
    </font>
    <font>
      <sz val="9.5"/>
      <color theme="1"/>
      <name val="Arial Narrow"/>
      <family val="2"/>
    </font>
    <font>
      <b/>
      <sz val="9.5"/>
      <color rgb="FFFF0000"/>
      <name val="Arial Narrow"/>
      <family val="2"/>
    </font>
    <font>
      <sz val="9.5"/>
      <color rgb="FF0000FF"/>
      <name val="Calibri"/>
      <family val="2"/>
      <scheme val="minor"/>
    </font>
    <font>
      <sz val="10"/>
      <color rgb="FF000000"/>
      <name val="Calibri"/>
      <family val="2"/>
      <scheme val="minor"/>
    </font>
    <font>
      <sz val="10"/>
      <color rgb="FF1F2937"/>
      <name val="Calibri"/>
      <family val="2"/>
      <scheme val="minor"/>
    </font>
    <font>
      <b/>
      <sz val="9"/>
      <color theme="1"/>
      <name val="Calibri"/>
      <family val="2"/>
      <scheme val="minor"/>
    </font>
    <font>
      <b/>
      <sz val="9"/>
      <color theme="1"/>
      <name val="Calibri Light"/>
      <family val="2"/>
      <scheme val="major"/>
    </font>
    <font>
      <b/>
      <sz val="10"/>
      <color theme="1"/>
      <name val="Arial Narrow"/>
      <family val="2"/>
    </font>
    <font>
      <u/>
      <sz val="10"/>
      <color theme="10"/>
      <name val="Arial Narrow"/>
      <family val="2"/>
    </font>
    <font>
      <sz val="10"/>
      <color rgb="FF0070C0"/>
      <name val="Arial Narrow"/>
      <family val="2"/>
    </font>
    <font>
      <sz val="10"/>
      <color theme="1"/>
      <name val="Arial Narrow"/>
      <family val="2"/>
    </font>
    <font>
      <b/>
      <sz val="10"/>
      <color theme="1"/>
      <name val="Calibri"/>
      <family val="2"/>
      <scheme val="minor"/>
    </font>
    <font>
      <sz val="9"/>
      <color indexed="81"/>
      <name val="Tahoma"/>
      <family val="2"/>
    </font>
    <font>
      <b/>
      <sz val="9"/>
      <color indexed="81"/>
      <name val="Tahoma"/>
      <family val="2"/>
    </font>
    <font>
      <b/>
      <sz val="11"/>
      <color theme="1"/>
      <name val="Calibri"/>
      <family val="2"/>
      <scheme val="minor"/>
    </font>
    <font>
      <b/>
      <sz val="11"/>
      <color rgb="FFFF0000"/>
      <name val="Calibri"/>
      <family val="2"/>
      <scheme val="minor"/>
    </font>
    <font>
      <b/>
      <sz val="11"/>
      <name val="Calibri"/>
      <family val="2"/>
      <scheme val="minor"/>
    </font>
    <font>
      <b/>
      <sz val="22"/>
      <color theme="1"/>
      <name val="Calibri"/>
      <family val="2"/>
      <scheme val="minor"/>
    </font>
    <font>
      <sz val="10"/>
      <color theme="10"/>
      <name val="Arial Narrow"/>
      <family val="2"/>
    </font>
    <font>
      <b/>
      <sz val="10"/>
      <color rgb="FF0000FF"/>
      <name val="Calibri"/>
      <family val="2"/>
      <scheme val="minor"/>
    </font>
    <font>
      <sz val="10"/>
      <color rgb="FF000000"/>
      <name val="Arial Narrow"/>
      <family val="2"/>
    </font>
    <font>
      <sz val="10"/>
      <color rgb="FF111827"/>
      <name val="Calibri"/>
      <family val="2"/>
      <scheme val="minor"/>
    </font>
    <font>
      <strike/>
      <sz val="9.5"/>
      <color rgb="FFFF0000"/>
      <name val="Calibri"/>
      <family val="2"/>
      <scheme val="minor"/>
    </font>
    <font>
      <strike/>
      <sz val="9.5"/>
      <color theme="1"/>
      <name val="Arial Narrow"/>
      <family val="2"/>
    </font>
    <font>
      <strike/>
      <sz val="9.5"/>
      <name val="Calibri"/>
      <family val="2"/>
      <scheme val="minor"/>
    </font>
    <font>
      <strike/>
      <sz val="9.5"/>
      <color theme="1"/>
      <name val="Calibri"/>
      <family val="2"/>
      <scheme val="minor"/>
    </font>
    <font>
      <b/>
      <strike/>
      <sz val="9.5"/>
      <color rgb="FF0000FF"/>
      <name val="Calibri"/>
      <family val="2"/>
      <scheme val="minor"/>
    </font>
    <font>
      <sz val="9.5"/>
      <color rgb="FFFF0066"/>
      <name val="Calibri"/>
      <family val="2"/>
      <scheme val="minor"/>
    </font>
    <font>
      <sz val="10"/>
      <color rgb="FF5E5E5E"/>
      <name val="Arial Narrow"/>
      <family val="2"/>
    </font>
    <font>
      <sz val="12"/>
      <color rgb="FFFFFFFF"/>
      <name val="Arial"/>
      <family val="2"/>
    </font>
    <font>
      <sz val="11"/>
      <name val="Calibri"/>
      <family val="2"/>
    </font>
    <font>
      <sz val="12"/>
      <color rgb="FF000000"/>
      <name val="Arial"/>
      <family val="2"/>
    </font>
    <font>
      <sz val="11"/>
      <color rgb="FF000000"/>
      <name val="Calibri"/>
      <family val="2"/>
    </font>
    <font>
      <sz val="11"/>
      <color rgb="FF000000"/>
      <name val="Arial"/>
      <family val="2"/>
    </font>
  </fonts>
  <fills count="30">
    <fill>
      <patternFill patternType="none"/>
    </fill>
    <fill>
      <patternFill patternType="gray125"/>
    </fill>
    <fill>
      <patternFill patternType="solid">
        <fgColor theme="8" tint="0.59999389629810485"/>
        <bgColor indexed="65"/>
      </patternFill>
    </fill>
    <fill>
      <patternFill patternType="solid">
        <fgColor theme="9" tint="0.59999389629810485"/>
        <bgColor indexed="65"/>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CCFF99"/>
        <bgColor indexed="64"/>
      </patternFill>
    </fill>
    <fill>
      <patternFill patternType="solid">
        <fgColor theme="4" tint="0.79998168889431442"/>
        <bgColor indexed="64"/>
      </patternFill>
    </fill>
    <fill>
      <patternFill patternType="solid">
        <fgColor theme="8" tint="0.79998168889431442"/>
        <bgColor indexed="65"/>
      </patternFill>
    </fill>
    <fill>
      <patternFill patternType="solid">
        <fgColor rgb="FFFFC000"/>
        <bgColor indexed="64"/>
      </patternFill>
    </fill>
    <fill>
      <patternFill patternType="solid">
        <fgColor theme="7"/>
        <bgColor indexed="64"/>
      </patternFill>
    </fill>
    <fill>
      <patternFill patternType="solid">
        <fgColor rgb="FFFFFFFF"/>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8" tint="0.59999389629810485"/>
        <bgColor indexed="64"/>
      </patternFill>
    </fill>
    <fill>
      <patternFill patternType="solid">
        <fgColor rgb="FF00B050"/>
        <bgColor indexed="64"/>
      </patternFill>
    </fill>
    <fill>
      <patternFill patternType="solid">
        <fgColor rgb="FF92D050"/>
        <bgColor indexed="64"/>
      </patternFill>
    </fill>
    <fill>
      <patternFill patternType="solid">
        <fgColor theme="1"/>
        <bgColor indexed="64"/>
      </patternFill>
    </fill>
    <fill>
      <patternFill patternType="solid">
        <fgColor rgb="FF4472C4"/>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ck">
        <color indexed="64"/>
      </right>
      <top/>
      <bottom/>
      <diagonal/>
    </border>
    <border>
      <left style="thin">
        <color indexed="64"/>
      </left>
      <right style="thick">
        <color indexed="64"/>
      </right>
      <top style="thin">
        <color indexed="64"/>
      </top>
      <bottom style="thin">
        <color indexed="64"/>
      </bottom>
      <diagonal/>
    </border>
    <border>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ck">
        <color indexed="64"/>
      </left>
      <right style="thin">
        <color indexed="64"/>
      </right>
      <top style="thin">
        <color indexed="64"/>
      </top>
      <bottom/>
      <diagonal/>
    </border>
    <border>
      <left style="thick">
        <color indexed="64"/>
      </left>
      <right/>
      <top style="thin">
        <color indexed="64"/>
      </top>
      <bottom style="thin">
        <color indexed="64"/>
      </bottom>
      <diagonal/>
    </border>
    <border>
      <left/>
      <right style="thin">
        <color indexed="64"/>
      </right>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diagonal/>
    </border>
    <border>
      <left style="thin">
        <color indexed="64"/>
      </left>
      <right style="thick">
        <color indexed="64"/>
      </right>
      <top/>
      <bottom style="thin">
        <color indexed="64"/>
      </bottom>
      <diagonal/>
    </border>
    <border>
      <left/>
      <right style="thin">
        <color indexed="64"/>
      </right>
      <top/>
      <bottom/>
      <diagonal/>
    </border>
    <border>
      <left style="thin">
        <color theme="0" tint="-0.14999847407452621"/>
      </left>
      <right/>
      <top/>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style="double">
        <color indexed="64"/>
      </bottom>
      <diagonal/>
    </border>
    <border>
      <left style="thick">
        <color indexed="64"/>
      </left>
      <right style="thin">
        <color indexed="64"/>
      </right>
      <top/>
      <bottom style="thin">
        <color indexed="64"/>
      </bottom>
      <diagonal/>
    </border>
    <border>
      <left style="thick">
        <color indexed="64"/>
      </left>
      <right/>
      <top/>
      <bottom/>
      <diagonal/>
    </border>
    <border>
      <left style="thin">
        <color indexed="64"/>
      </left>
      <right style="thick">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s>
  <cellStyleXfs count="1510">
    <xf numFmtId="0" fontId="0" fillId="0" borderId="0"/>
    <xf numFmtId="44"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4" fillId="0" borderId="0" applyNumberFormat="0" applyFill="0" applyBorder="0" applyAlignment="0" applyProtection="0"/>
    <xf numFmtId="43" fontId="1" fillId="0" borderId="0" applyFont="0" applyFill="0" applyBorder="0" applyAlignment="0" applyProtection="0"/>
    <xf numFmtId="0" fontId="1" fillId="14"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879">
    <xf numFmtId="0" fontId="0" fillId="0" borderId="0" xfId="0"/>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xf>
    <xf numFmtId="0" fontId="3" fillId="0" borderId="0" xfId="0" applyFont="1"/>
    <xf numFmtId="0" fontId="5" fillId="0" borderId="0" xfId="0" applyFont="1"/>
    <xf numFmtId="0" fontId="6" fillId="0" borderId="1" xfId="0" applyFont="1" applyBorder="1" applyAlignment="1">
      <alignment vertical="center"/>
    </xf>
    <xf numFmtId="0" fontId="6" fillId="0" borderId="1" xfId="0" applyFont="1" applyBorder="1"/>
    <xf numFmtId="0" fontId="4" fillId="0" borderId="1" xfId="0" applyFont="1" applyBorder="1"/>
    <xf numFmtId="0" fontId="8" fillId="0" borderId="1" xfId="0" applyFont="1" applyBorder="1"/>
    <xf numFmtId="0" fontId="5" fillId="0" borderId="1" xfId="0" applyFont="1" applyBorder="1"/>
    <xf numFmtId="0" fontId="3" fillId="0" borderId="1" xfId="0" applyFont="1" applyBorder="1"/>
    <xf numFmtId="0" fontId="6" fillId="0" borderId="14"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7" fillId="6" borderId="1" xfId="0" applyFont="1" applyFill="1" applyBorder="1" applyAlignment="1">
      <alignment horizontal="center" vertical="center"/>
    </xf>
    <xf numFmtId="0" fontId="10" fillId="4" borderId="5" xfId="2" applyFont="1" applyFill="1" applyBorder="1" applyAlignment="1">
      <alignment horizontal="center" vertical="center"/>
    </xf>
    <xf numFmtId="0" fontId="10" fillId="4" borderId="1" xfId="2" applyFont="1" applyFill="1" applyBorder="1" applyAlignment="1">
      <alignment horizontal="center" vertical="center"/>
    </xf>
    <xf numFmtId="164" fontId="10" fillId="4" borderId="1" xfId="1" applyNumberFormat="1" applyFont="1" applyFill="1" applyBorder="1" applyAlignment="1">
      <alignment horizontal="center" vertical="center"/>
    </xf>
    <xf numFmtId="0" fontId="10" fillId="4" borderId="5" xfId="2" applyNumberFormat="1" applyFont="1" applyFill="1" applyBorder="1" applyAlignment="1">
      <alignment horizontal="center" vertical="center"/>
    </xf>
    <xf numFmtId="42" fontId="10" fillId="4" borderId="5" xfId="1" applyNumberFormat="1" applyFont="1" applyFill="1" applyBorder="1" applyAlignment="1">
      <alignment horizontal="center" vertical="center"/>
    </xf>
    <xf numFmtId="164" fontId="10" fillId="5" borderId="11" xfId="1" applyNumberFormat="1" applyFont="1" applyFill="1" applyBorder="1" applyAlignment="1">
      <alignment horizontal="center" vertical="center"/>
    </xf>
    <xf numFmtId="0" fontId="10" fillId="5" borderId="5" xfId="3" applyFont="1" applyFill="1" applyBorder="1" applyAlignment="1">
      <alignment horizontal="center" vertical="center"/>
    </xf>
    <xf numFmtId="42" fontId="10" fillId="5" borderId="12" xfId="3" applyNumberFormat="1" applyFont="1" applyFill="1" applyBorder="1" applyAlignment="1">
      <alignment horizontal="center" vertical="center"/>
    </xf>
    <xf numFmtId="44" fontId="10" fillId="5" borderId="12" xfId="1" applyFont="1" applyFill="1" applyBorder="1" applyAlignment="1">
      <alignment horizontal="center" vertical="center"/>
    </xf>
    <xf numFmtId="44" fontId="10" fillId="5" borderId="13" xfId="1" applyFont="1" applyFill="1" applyBorder="1" applyAlignment="1">
      <alignment horizontal="center" vertical="center"/>
    </xf>
    <xf numFmtId="164" fontId="10" fillId="5" borderId="20" xfId="1" applyNumberFormat="1" applyFont="1" applyFill="1" applyBorder="1" applyAlignment="1">
      <alignment horizontal="center" vertical="center"/>
    </xf>
    <xf numFmtId="0" fontId="10" fillId="5" borderId="12" xfId="3" applyFont="1" applyFill="1" applyBorder="1" applyAlignment="1">
      <alignment horizontal="center" vertical="center"/>
    </xf>
    <xf numFmtId="164" fontId="10" fillId="5" borderId="12" xfId="1" applyNumberFormat="1" applyFont="1" applyFill="1" applyBorder="1" applyAlignment="1">
      <alignment horizontal="center" vertical="center"/>
    </xf>
    <xf numFmtId="0" fontId="10" fillId="0" borderId="0" xfId="2" applyFont="1" applyFill="1" applyBorder="1" applyAlignment="1">
      <alignment horizontal="center" vertical="center"/>
    </xf>
    <xf numFmtId="0" fontId="10" fillId="5" borderId="9" xfId="3" applyFont="1" applyFill="1" applyBorder="1" applyAlignment="1">
      <alignment horizontal="center" vertical="center"/>
    </xf>
    <xf numFmtId="0" fontId="2" fillId="5" borderId="9" xfId="0" applyFont="1" applyFill="1" applyBorder="1" applyAlignment="1">
      <alignment horizontal="center" vertical="center" wrapText="1"/>
    </xf>
    <xf numFmtId="0" fontId="10" fillId="5" borderId="1" xfId="3" applyFont="1" applyFill="1" applyBorder="1" applyAlignment="1">
      <alignment horizontal="center" vertical="center"/>
    </xf>
    <xf numFmtId="42" fontId="10" fillId="4" borderId="12" xfId="1" applyNumberFormat="1" applyFont="1" applyFill="1" applyBorder="1" applyAlignment="1">
      <alignment horizontal="center" vertical="center"/>
    </xf>
    <xf numFmtId="164" fontId="6" fillId="0" borderId="1" xfId="0" applyNumberFormat="1" applyFont="1" applyBorder="1"/>
    <xf numFmtId="0" fontId="6" fillId="0" borderId="7" xfId="0" applyFont="1" applyBorder="1"/>
    <xf numFmtId="164" fontId="10" fillId="5" borderId="4" xfId="1" applyNumberFormat="1" applyFont="1" applyFill="1" applyBorder="1" applyAlignment="1">
      <alignment horizontal="center" vertical="center"/>
    </xf>
    <xf numFmtId="0" fontId="6" fillId="0" borderId="0" xfId="0" applyFont="1"/>
    <xf numFmtId="0" fontId="6" fillId="0" borderId="14" xfId="0" applyFont="1" applyBorder="1"/>
    <xf numFmtId="165" fontId="6" fillId="0" borderId="10" xfId="0" applyNumberFormat="1" applyFont="1" applyBorder="1" applyAlignment="1">
      <alignment horizontal="center" vertical="center"/>
    </xf>
    <xf numFmtId="165" fontId="6" fillId="0" borderId="1" xfId="0" applyNumberFormat="1" applyFont="1" applyBorder="1" applyAlignment="1">
      <alignment horizontal="center" vertical="center"/>
    </xf>
    <xf numFmtId="0" fontId="6" fillId="0" borderId="2" xfId="0" applyFont="1" applyBorder="1"/>
    <xf numFmtId="0" fontId="7" fillId="0" borderId="14" xfId="0" applyFont="1" applyBorder="1" applyAlignment="1">
      <alignment horizontal="center" vertical="center"/>
    </xf>
    <xf numFmtId="0" fontId="6" fillId="0" borderId="4" xfId="0" applyFont="1" applyBorder="1"/>
    <xf numFmtId="165" fontId="6" fillId="6" borderId="1" xfId="0" applyNumberFormat="1" applyFont="1" applyFill="1" applyBorder="1" applyAlignment="1">
      <alignment horizontal="center" vertical="center"/>
    </xf>
    <xf numFmtId="164" fontId="6" fillId="0" borderId="14" xfId="0" applyNumberFormat="1" applyFont="1" applyBorder="1"/>
    <xf numFmtId="164" fontId="6" fillId="0" borderId="4" xfId="0" applyNumberFormat="1" applyFont="1" applyBorder="1"/>
    <xf numFmtId="164" fontId="3" fillId="0" borderId="1" xfId="0" applyNumberFormat="1" applyFont="1" applyBorder="1"/>
    <xf numFmtId="164" fontId="3" fillId="0" borderId="0" xfId="0" applyNumberFormat="1" applyFont="1"/>
    <xf numFmtId="0" fontId="3" fillId="0" borderId="11" xfId="0" applyFont="1" applyBorder="1"/>
    <xf numFmtId="0" fontId="5" fillId="0" borderId="4" xfId="0" applyFont="1" applyBorder="1"/>
    <xf numFmtId="0" fontId="3" fillId="0" borderId="5" xfId="0" applyFont="1" applyBorder="1"/>
    <xf numFmtId="17" fontId="4" fillId="0" borderId="1" xfId="224" applyNumberFormat="1" applyFont="1" applyFill="1" applyBorder="1" applyAlignment="1">
      <alignment horizontal="center"/>
    </xf>
    <xf numFmtId="17" fontId="4" fillId="0" borderId="1" xfId="0" applyNumberFormat="1" applyFont="1" applyBorder="1" applyAlignment="1">
      <alignment horizontal="center"/>
    </xf>
    <xf numFmtId="17" fontId="4" fillId="0" borderId="1" xfId="232" applyNumberFormat="1" applyFont="1" applyFill="1" applyBorder="1" applyAlignment="1">
      <alignment horizontal="center"/>
    </xf>
    <xf numFmtId="17" fontId="4" fillId="0" borderId="1" xfId="197" applyNumberFormat="1" applyFont="1" applyFill="1" applyBorder="1" applyAlignment="1">
      <alignment horizontal="center"/>
    </xf>
    <xf numFmtId="17" fontId="6" fillId="0" borderId="1" xfId="0" applyNumberFormat="1" applyFont="1" applyBorder="1" applyAlignment="1">
      <alignment horizontal="center"/>
    </xf>
    <xf numFmtId="17" fontId="6" fillId="0" borderId="4" xfId="0" applyNumberFormat="1" applyFont="1" applyBorder="1" applyAlignment="1">
      <alignment horizontal="center"/>
    </xf>
    <xf numFmtId="0" fontId="3" fillId="0" borderId="1" xfId="0" applyFont="1" applyBorder="1" applyAlignment="1">
      <alignment horizontal="center"/>
    </xf>
    <xf numFmtId="0" fontId="3" fillId="0" borderId="0" xfId="0" applyFont="1" applyAlignment="1">
      <alignment horizontal="center"/>
    </xf>
    <xf numFmtId="0" fontId="5" fillId="0" borderId="1" xfId="0" applyFont="1" applyBorder="1" applyAlignment="1">
      <alignment horizontal="center"/>
    </xf>
    <xf numFmtId="0" fontId="13" fillId="0" borderId="1" xfId="0" applyFont="1" applyBorder="1" applyAlignment="1">
      <alignment horizontal="left" vertical="center"/>
    </xf>
    <xf numFmtId="44" fontId="4" fillId="0" borderId="1" xfId="1" applyFont="1" applyFill="1" applyBorder="1" applyAlignment="1">
      <alignment vertical="center"/>
    </xf>
    <xf numFmtId="0" fontId="4" fillId="0" borderId="1" xfId="0" applyFont="1" applyBorder="1" applyAlignment="1">
      <alignment vertical="center"/>
    </xf>
    <xf numFmtId="164" fontId="4" fillId="0" borderId="1" xfId="1" applyNumberFormat="1" applyFont="1" applyFill="1" applyBorder="1" applyAlignment="1">
      <alignment vertical="center"/>
    </xf>
    <xf numFmtId="44" fontId="12" fillId="0" borderId="1" xfId="1" applyFont="1" applyFill="1" applyBorder="1" applyAlignment="1">
      <alignment vertical="center"/>
    </xf>
    <xf numFmtId="164" fontId="12" fillId="0" borderId="1" xfId="1" applyNumberFormat="1" applyFont="1" applyFill="1" applyBorder="1" applyAlignment="1">
      <alignment vertical="center"/>
    </xf>
    <xf numFmtId="0" fontId="12" fillId="0" borderId="1" xfId="0" applyFont="1" applyBorder="1" applyAlignment="1">
      <alignment vertical="center"/>
    </xf>
    <xf numFmtId="164" fontId="7" fillId="0" borderId="1" xfId="1" applyNumberFormat="1" applyFont="1" applyFill="1" applyBorder="1" applyAlignment="1">
      <alignment vertical="center"/>
    </xf>
    <xf numFmtId="44" fontId="12" fillId="0" borderId="4" xfId="1" applyFont="1" applyFill="1" applyBorder="1" applyAlignment="1">
      <alignment vertical="center"/>
    </xf>
    <xf numFmtId="164" fontId="4" fillId="0" borderId="1" xfId="274" applyNumberFormat="1" applyFont="1" applyFill="1" applyBorder="1" applyAlignment="1">
      <alignment vertical="center"/>
    </xf>
    <xf numFmtId="44" fontId="12" fillId="0" borderId="1" xfId="278" applyFont="1" applyFill="1" applyBorder="1" applyAlignment="1">
      <alignment vertical="center"/>
    </xf>
    <xf numFmtId="44" fontId="4" fillId="0" borderId="1" xfId="284" applyFont="1" applyFill="1" applyBorder="1" applyAlignment="1">
      <alignment vertical="center"/>
    </xf>
    <xf numFmtId="44" fontId="4" fillId="0" borderId="1" xfId="286"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center"/>
    </xf>
    <xf numFmtId="164" fontId="6" fillId="0" borderId="1" xfId="1" applyNumberFormat="1" applyFont="1" applyBorder="1"/>
    <xf numFmtId="0" fontId="4" fillId="0" borderId="14" xfId="0" applyFont="1" applyBorder="1" applyAlignment="1">
      <alignment horizontal="center"/>
    </xf>
    <xf numFmtId="164" fontId="6" fillId="0" borderId="5" xfId="1" applyNumberFormat="1" applyFont="1" applyBorder="1"/>
    <xf numFmtId="164" fontId="6" fillId="0" borderId="4" xfId="1" applyNumberFormat="1" applyFont="1" applyBorder="1"/>
    <xf numFmtId="164" fontId="6" fillId="0" borderId="2" xfId="1" applyNumberFormat="1" applyFont="1" applyBorder="1"/>
    <xf numFmtId="164" fontId="6" fillId="0" borderId="26" xfId="1" applyNumberFormat="1" applyFont="1" applyBorder="1"/>
    <xf numFmtId="164" fontId="6" fillId="0" borderId="10" xfId="1" applyNumberFormat="1" applyFont="1" applyBorder="1"/>
    <xf numFmtId="164" fontId="15" fillId="0" borderId="0" xfId="1" applyNumberFormat="1" applyFont="1" applyAlignment="1">
      <alignment horizontal="center" vertical="center"/>
    </xf>
    <xf numFmtId="164" fontId="16" fillId="0" borderId="0" xfId="1" applyNumberFormat="1" applyFont="1" applyAlignment="1"/>
    <xf numFmtId="164" fontId="15" fillId="0" borderId="0" xfId="1" applyNumberFormat="1" applyFont="1" applyAlignment="1"/>
    <xf numFmtId="164" fontId="17" fillId="0" borderId="0" xfId="1" applyNumberFormat="1" applyFont="1" applyAlignment="1"/>
    <xf numFmtId="164" fontId="18" fillId="0" borderId="0" xfId="1" applyNumberFormat="1" applyFont="1" applyAlignment="1"/>
    <xf numFmtId="164" fontId="18" fillId="0" borderId="0" xfId="1" applyNumberFormat="1" applyFont="1" applyAlignment="1">
      <alignment horizontal="center" vertical="center"/>
    </xf>
    <xf numFmtId="164" fontId="18" fillId="0" borderId="0" xfId="1" applyNumberFormat="1" applyFont="1" applyAlignment="1">
      <alignment horizontal="center"/>
    </xf>
    <xf numFmtId="164" fontId="15" fillId="0" borderId="0" xfId="1" applyNumberFormat="1" applyFont="1" applyAlignment="1">
      <alignment horizontal="center" vertical="top"/>
    </xf>
    <xf numFmtId="164" fontId="15" fillId="5" borderId="0" xfId="1" applyNumberFormat="1" applyFont="1" applyFill="1" applyAlignment="1">
      <alignment horizontal="center" vertical="center"/>
    </xf>
    <xf numFmtId="164" fontId="17" fillId="0" borderId="0" xfId="1" applyNumberFormat="1" applyFont="1" applyAlignment="1">
      <alignment horizontal="center" vertical="center"/>
    </xf>
    <xf numFmtId="164" fontId="18" fillId="0" borderId="0" xfId="1" applyNumberFormat="1" applyFont="1" applyAlignment="1">
      <alignment horizontal="left" vertical="center"/>
    </xf>
    <xf numFmtId="0" fontId="15" fillId="0" borderId="0" xfId="1" applyNumberFormat="1" applyFont="1" applyAlignment="1">
      <alignment horizontal="left" vertical="top"/>
    </xf>
    <xf numFmtId="164" fontId="15" fillId="0" borderId="0" xfId="1" applyNumberFormat="1" applyFont="1" applyAlignment="1">
      <alignment vertical="top"/>
    </xf>
    <xf numFmtId="164" fontId="15" fillId="0" borderId="0" xfId="1" applyNumberFormat="1" applyFont="1" applyAlignment="1">
      <alignment horizontal="left" vertical="top"/>
    </xf>
    <xf numFmtId="0" fontId="18" fillId="0" borderId="0" xfId="1" applyNumberFormat="1" applyFont="1" applyAlignment="1">
      <alignment horizontal="center" vertical="center" wrapText="1"/>
    </xf>
    <xf numFmtId="164" fontId="15" fillId="0" borderId="0" xfId="1" applyNumberFormat="1" applyFont="1" applyAlignment="1">
      <alignment horizontal="left" vertical="top" wrapText="1"/>
    </xf>
    <xf numFmtId="164" fontId="18" fillId="8" borderId="0" xfId="1" applyNumberFormat="1" applyFont="1" applyFill="1" applyAlignment="1">
      <alignment horizontal="center" vertical="center" wrapText="1"/>
    </xf>
    <xf numFmtId="164" fontId="15" fillId="0" borderId="0" xfId="1" applyNumberFormat="1" applyFont="1" applyAlignment="1">
      <alignment horizontal="center"/>
    </xf>
    <xf numFmtId="0" fontId="18" fillId="0" borderId="0" xfId="1" applyNumberFormat="1" applyFont="1" applyAlignment="1">
      <alignment horizontal="left" vertical="center"/>
    </xf>
    <xf numFmtId="164" fontId="17" fillId="0" borderId="0" xfId="1" applyNumberFormat="1" applyFont="1" applyAlignment="1">
      <alignment horizontal="center" vertical="top"/>
    </xf>
    <xf numFmtId="164" fontId="18" fillId="0" borderId="28" xfId="1" applyNumberFormat="1" applyFont="1" applyBorder="1" applyAlignment="1">
      <alignment horizontal="center" vertical="center"/>
    </xf>
    <xf numFmtId="164" fontId="17" fillId="0" borderId="28" xfId="1" applyNumberFormat="1" applyFont="1" applyBorder="1" applyAlignment="1"/>
    <xf numFmtId="164" fontId="17" fillId="0" borderId="28" xfId="1" applyNumberFormat="1" applyFont="1" applyBorder="1" applyAlignment="1">
      <alignment horizontal="center" vertical="center"/>
    </xf>
    <xf numFmtId="164" fontId="19" fillId="0" borderId="0" xfId="1" applyNumberFormat="1" applyFont="1" applyAlignment="1">
      <alignment horizontal="center" vertical="center"/>
    </xf>
    <xf numFmtId="164" fontId="20" fillId="0" borderId="0" xfId="1" applyNumberFormat="1" applyFont="1" applyAlignment="1">
      <alignment horizontal="center" vertical="center"/>
    </xf>
    <xf numFmtId="164" fontId="20" fillId="0" borderId="0" xfId="1" applyNumberFormat="1" applyFont="1" applyAlignment="1">
      <alignment horizontal="left" vertical="center"/>
    </xf>
    <xf numFmtId="164" fontId="19" fillId="0" borderId="0" xfId="1" applyNumberFormat="1" applyFont="1" applyAlignment="1">
      <alignment vertical="center"/>
    </xf>
    <xf numFmtId="164" fontId="21" fillId="0" borderId="0" xfId="1" applyNumberFormat="1" applyFont="1" applyAlignment="1"/>
    <xf numFmtId="164" fontId="21" fillId="0" borderId="0" xfId="1" applyNumberFormat="1" applyFont="1" applyAlignment="1">
      <alignment horizontal="center" vertical="center"/>
    </xf>
    <xf numFmtId="164" fontId="16" fillId="0" borderId="0" xfId="1" applyNumberFormat="1" applyFont="1" applyAlignment="1">
      <alignment horizontal="center"/>
    </xf>
    <xf numFmtId="164" fontId="21" fillId="0" borderId="0" xfId="1" applyNumberFormat="1" applyFont="1" applyAlignment="1">
      <alignment horizontal="left" vertical="top"/>
    </xf>
    <xf numFmtId="164" fontId="22" fillId="0" borderId="0" xfId="1" applyNumberFormat="1" applyFont="1" applyAlignment="1">
      <alignment horizontal="center" vertical="center"/>
    </xf>
    <xf numFmtId="164" fontId="21" fillId="0" borderId="0" xfId="1" applyNumberFormat="1" applyFont="1" applyAlignment="1">
      <alignment horizontal="center" vertical="top"/>
    </xf>
    <xf numFmtId="164" fontId="23" fillId="0" borderId="0" xfId="1" applyNumberFormat="1" applyFont="1" applyAlignment="1"/>
    <xf numFmtId="164" fontId="23" fillId="0" borderId="28" xfId="1" applyNumberFormat="1" applyFont="1" applyBorder="1" applyAlignment="1">
      <alignment horizontal="center" vertical="center"/>
    </xf>
    <xf numFmtId="164" fontId="15" fillId="0" borderId="1" xfId="1" applyNumberFormat="1" applyFont="1" applyBorder="1" applyAlignment="1">
      <alignment horizontal="center" vertical="center"/>
    </xf>
    <xf numFmtId="164" fontId="18" fillId="9" borderId="1" xfId="1" applyNumberFormat="1" applyFont="1" applyFill="1" applyBorder="1" applyAlignment="1">
      <alignment horizontal="center" vertical="center"/>
    </xf>
    <xf numFmtId="164" fontId="18" fillId="9" borderId="5" xfId="1" applyNumberFormat="1" applyFont="1" applyFill="1" applyBorder="1" applyAlignment="1">
      <alignment horizontal="center" vertical="center"/>
    </xf>
    <xf numFmtId="164" fontId="17" fillId="9" borderId="1" xfId="1" applyNumberFormat="1" applyFont="1" applyFill="1" applyBorder="1" applyAlignment="1">
      <alignment horizontal="center" vertical="center"/>
    </xf>
    <xf numFmtId="164" fontId="16" fillId="9" borderId="1" xfId="1" applyNumberFormat="1" applyFont="1" applyFill="1" applyBorder="1" applyAlignment="1">
      <alignment horizontal="center" vertical="center"/>
    </xf>
    <xf numFmtId="164" fontId="18" fillId="9" borderId="2" xfId="1" applyNumberFormat="1" applyFont="1" applyFill="1" applyBorder="1" applyAlignment="1">
      <alignment horizontal="center" vertical="center"/>
    </xf>
    <xf numFmtId="164" fontId="15" fillId="0" borderId="5" xfId="1" applyNumberFormat="1" applyFont="1" applyBorder="1" applyAlignment="1">
      <alignment horizontal="center"/>
    </xf>
    <xf numFmtId="0" fontId="15" fillId="0" borderId="1" xfId="1" applyNumberFormat="1" applyFont="1" applyBorder="1" applyAlignment="1">
      <alignment horizontal="center" vertical="center"/>
    </xf>
    <xf numFmtId="164" fontId="15" fillId="10" borderId="1" xfId="1" applyNumberFormat="1" applyFont="1" applyFill="1" applyBorder="1" applyAlignment="1">
      <alignment horizontal="center" vertical="center"/>
    </xf>
    <xf numFmtId="164" fontId="15" fillId="10" borderId="1" xfId="1" applyNumberFormat="1" applyFont="1" applyFill="1" applyBorder="1" applyAlignment="1">
      <alignment horizontal="left" vertical="center"/>
    </xf>
    <xf numFmtId="164" fontId="15" fillId="10" borderId="2" xfId="1" applyNumberFormat="1" applyFont="1" applyFill="1" applyBorder="1" applyAlignment="1">
      <alignment horizontal="center" vertical="center"/>
    </xf>
    <xf numFmtId="164" fontId="17" fillId="11" borderId="1" xfId="1" applyNumberFormat="1" applyFont="1" applyFill="1" applyBorder="1" applyAlignment="1">
      <alignment horizontal="center" vertical="center"/>
    </xf>
    <xf numFmtId="164" fontId="24" fillId="0" borderId="0" xfId="1" applyNumberFormat="1" applyFont="1" applyAlignment="1"/>
    <xf numFmtId="164" fontId="15" fillId="0" borderId="2" xfId="1" applyNumberFormat="1" applyFont="1" applyBorder="1" applyAlignment="1">
      <alignment horizontal="center"/>
    </xf>
    <xf numFmtId="164" fontId="15" fillId="0" borderId="0" xfId="1" applyNumberFormat="1" applyFont="1" applyBorder="1" applyAlignment="1"/>
    <xf numFmtId="164" fontId="25" fillId="10" borderId="1" xfId="1" applyNumberFormat="1" applyFont="1" applyFill="1" applyBorder="1" applyAlignment="1">
      <alignment horizontal="left" vertical="center"/>
    </xf>
    <xf numFmtId="164" fontId="15" fillId="10" borderId="5" xfId="1" applyNumberFormat="1" applyFont="1" applyFill="1" applyBorder="1" applyAlignment="1">
      <alignment horizontal="center" vertical="center"/>
    </xf>
    <xf numFmtId="0" fontId="25" fillId="0" borderId="1" xfId="1" applyNumberFormat="1" applyFont="1" applyBorder="1" applyAlignment="1">
      <alignment horizontal="center" vertical="center"/>
    </xf>
    <xf numFmtId="164" fontId="25" fillId="10" borderId="1" xfId="1" applyNumberFormat="1" applyFont="1" applyFill="1" applyBorder="1" applyAlignment="1">
      <alignment horizontal="center" vertical="center"/>
    </xf>
    <xf numFmtId="164" fontId="25" fillId="10" borderId="2" xfId="1" applyNumberFormat="1" applyFont="1" applyFill="1" applyBorder="1" applyAlignment="1">
      <alignment horizontal="center" vertical="center"/>
    </xf>
    <xf numFmtId="164" fontId="15" fillId="0" borderId="1" xfId="1" applyNumberFormat="1" applyFont="1" applyBorder="1" applyAlignment="1">
      <alignment horizontal="center"/>
    </xf>
    <xf numFmtId="164" fontId="14" fillId="0" borderId="0" xfId="288" applyNumberFormat="1" applyAlignment="1"/>
    <xf numFmtId="164" fontId="26" fillId="10" borderId="1" xfId="1" applyNumberFormat="1" applyFont="1" applyFill="1" applyBorder="1" applyAlignment="1">
      <alignment horizontal="center" vertical="center"/>
    </xf>
    <xf numFmtId="164" fontId="25" fillId="10" borderId="18" xfId="1" applyNumberFormat="1" applyFont="1" applyFill="1" applyBorder="1" applyAlignment="1">
      <alignment horizontal="center" vertical="center"/>
    </xf>
    <xf numFmtId="164" fontId="25" fillId="10" borderId="14" xfId="1" applyNumberFormat="1" applyFont="1" applyFill="1" applyBorder="1" applyAlignment="1">
      <alignment horizontal="center" vertical="center"/>
    </xf>
    <xf numFmtId="164" fontId="25" fillId="10" borderId="1" xfId="1" applyNumberFormat="1" applyFont="1" applyFill="1" applyBorder="1" applyAlignment="1"/>
    <xf numFmtId="164" fontId="25" fillId="10" borderId="1" xfId="1" applyNumberFormat="1" applyFont="1" applyFill="1" applyBorder="1" applyAlignment="1">
      <alignment vertical="top"/>
    </xf>
    <xf numFmtId="164" fontId="15" fillId="0" borderId="13" xfId="1" applyNumberFormat="1" applyFont="1" applyBorder="1" applyAlignment="1">
      <alignment horizontal="center"/>
    </xf>
    <xf numFmtId="164" fontId="16" fillId="12" borderId="1" xfId="1" applyNumberFormat="1" applyFont="1" applyFill="1" applyBorder="1" applyAlignment="1">
      <alignment horizontal="center" vertical="center"/>
    </xf>
    <xf numFmtId="164" fontId="16" fillId="10" borderId="0" xfId="1" applyNumberFormat="1" applyFont="1" applyFill="1" applyAlignment="1">
      <alignment horizontal="center" vertical="center"/>
    </xf>
    <xf numFmtId="164" fontId="15" fillId="0" borderId="18" xfId="1" applyNumberFormat="1" applyFont="1" applyBorder="1" applyAlignment="1">
      <alignment horizontal="center"/>
    </xf>
    <xf numFmtId="0" fontId="15" fillId="0" borderId="1" xfId="1" applyNumberFormat="1" applyFont="1" applyBorder="1" applyAlignment="1">
      <alignment horizontal="center" vertical="center" wrapText="1"/>
    </xf>
    <xf numFmtId="164" fontId="15" fillId="12" borderId="1" xfId="1" applyNumberFormat="1" applyFont="1" applyFill="1" applyBorder="1" applyAlignment="1">
      <alignment vertical="top" wrapText="1"/>
    </xf>
    <xf numFmtId="0" fontId="15" fillId="12" borderId="1" xfId="1" applyNumberFormat="1" applyFont="1" applyFill="1" applyBorder="1" applyAlignment="1">
      <alignment horizontal="center" vertical="top" wrapText="1"/>
    </xf>
    <xf numFmtId="164" fontId="15" fillId="12" borderId="1" xfId="1" applyNumberFormat="1" applyFont="1" applyFill="1" applyBorder="1" applyAlignment="1">
      <alignment horizontal="center" vertical="center"/>
    </xf>
    <xf numFmtId="164" fontId="15" fillId="12" borderId="1" xfId="1" applyNumberFormat="1" applyFont="1" applyFill="1" applyBorder="1" applyAlignment="1">
      <alignment horizontal="center" vertical="center" wrapText="1"/>
    </xf>
    <xf numFmtId="164" fontId="15" fillId="12" borderId="14" xfId="1" applyNumberFormat="1" applyFont="1" applyFill="1" applyBorder="1" applyAlignment="1">
      <alignment horizontal="center" vertical="center" wrapText="1"/>
    </xf>
    <xf numFmtId="164" fontId="15" fillId="6" borderId="1" xfId="1" applyNumberFormat="1" applyFont="1" applyFill="1" applyBorder="1" applyAlignment="1">
      <alignment horizontal="center" vertical="center" wrapText="1"/>
    </xf>
    <xf numFmtId="164" fontId="15" fillId="0" borderId="0" xfId="1" applyNumberFormat="1" applyFont="1" applyAlignment="1">
      <alignment wrapText="1"/>
    </xf>
    <xf numFmtId="164" fontId="15" fillId="12" borderId="1" xfId="1" applyNumberFormat="1" applyFont="1" applyFill="1" applyBorder="1" applyAlignment="1">
      <alignment vertical="top"/>
    </xf>
    <xf numFmtId="164" fontId="16" fillId="12" borderId="5" xfId="1" applyNumberFormat="1" applyFont="1" applyFill="1" applyBorder="1" applyAlignment="1">
      <alignment horizontal="center" vertical="center"/>
    </xf>
    <xf numFmtId="164" fontId="15" fillId="12" borderId="5" xfId="1" applyNumberFormat="1" applyFont="1" applyFill="1" applyBorder="1" applyAlignment="1">
      <alignment horizontal="center" vertical="center"/>
    </xf>
    <xf numFmtId="164" fontId="15" fillId="12" borderId="10" xfId="1" applyNumberFormat="1" applyFont="1" applyFill="1" applyBorder="1" applyAlignment="1">
      <alignment horizontal="center" vertical="center"/>
    </xf>
    <xf numFmtId="164" fontId="15" fillId="13" borderId="1" xfId="1" applyNumberFormat="1" applyFont="1" applyFill="1" applyBorder="1" applyAlignment="1">
      <alignment horizontal="center" vertical="center"/>
    </xf>
    <xf numFmtId="164" fontId="15" fillId="13" borderId="1" xfId="1" applyNumberFormat="1" applyFont="1" applyFill="1" applyBorder="1" applyAlignment="1">
      <alignment vertical="center"/>
    </xf>
    <xf numFmtId="164" fontId="15" fillId="13" borderId="1" xfId="1" applyNumberFormat="1" applyFont="1" applyFill="1" applyBorder="1" applyAlignment="1"/>
    <xf numFmtId="164" fontId="15" fillId="13" borderId="1" xfId="1" applyNumberFormat="1" applyFont="1" applyFill="1" applyBorder="1" applyAlignment="1">
      <alignment vertical="top"/>
    </xf>
    <xf numFmtId="164" fontId="15" fillId="13" borderId="14" xfId="1" applyNumberFormat="1" applyFont="1" applyFill="1" applyBorder="1" applyAlignment="1">
      <alignment horizontal="center" vertical="center"/>
    </xf>
    <xf numFmtId="164" fontId="15" fillId="13" borderId="2" xfId="1" applyNumberFormat="1" applyFont="1" applyFill="1" applyBorder="1" applyAlignment="1">
      <alignment horizontal="center" vertical="center"/>
    </xf>
    <xf numFmtId="164" fontId="15" fillId="13" borderId="0" xfId="1" applyNumberFormat="1" applyFont="1" applyFill="1" applyAlignment="1"/>
    <xf numFmtId="164" fontId="16" fillId="13" borderId="29" xfId="1" applyNumberFormat="1" applyFont="1" applyFill="1" applyBorder="1" applyAlignment="1">
      <alignment horizontal="center" vertical="center"/>
    </xf>
    <xf numFmtId="164" fontId="15" fillId="0" borderId="17" xfId="1" applyNumberFormat="1" applyFont="1" applyBorder="1" applyAlignment="1">
      <alignment horizontal="center"/>
    </xf>
    <xf numFmtId="164" fontId="16" fillId="13" borderId="1" xfId="1" applyNumberFormat="1" applyFont="1" applyFill="1" applyBorder="1" applyAlignment="1">
      <alignment horizontal="center" vertical="center"/>
    </xf>
    <xf numFmtId="164" fontId="16" fillId="13" borderId="30" xfId="1" applyNumberFormat="1" applyFont="1" applyFill="1" applyBorder="1" applyAlignment="1">
      <alignment horizontal="center" vertical="center"/>
    </xf>
    <xf numFmtId="164" fontId="15" fillId="0" borderId="14" xfId="1" applyNumberFormat="1" applyFont="1" applyBorder="1" applyAlignment="1">
      <alignment horizontal="center" vertical="center"/>
    </xf>
    <xf numFmtId="164" fontId="15" fillId="0" borderId="1" xfId="1" applyNumberFormat="1" applyFont="1" applyBorder="1" applyAlignment="1">
      <alignment vertical="top"/>
    </xf>
    <xf numFmtId="164" fontId="25" fillId="0" borderId="1" xfId="1" applyNumberFormat="1" applyFont="1" applyBorder="1" applyAlignment="1">
      <alignment horizontal="center" vertical="center"/>
    </xf>
    <xf numFmtId="164" fontId="25" fillId="0" borderId="2" xfId="1" applyNumberFormat="1" applyFont="1" applyBorder="1" applyAlignment="1">
      <alignment horizontal="center" vertical="center"/>
    </xf>
    <xf numFmtId="164" fontId="25" fillId="0" borderId="5" xfId="1" applyNumberFormat="1" applyFont="1" applyBorder="1" applyAlignment="1">
      <alignment horizontal="center" vertical="center"/>
    </xf>
    <xf numFmtId="164" fontId="16" fillId="0" borderId="1" xfId="1" applyNumberFormat="1" applyFont="1" applyBorder="1" applyAlignment="1">
      <alignment horizontal="center" vertical="center"/>
    </xf>
    <xf numFmtId="164" fontId="17" fillId="0" borderId="1" xfId="1" applyNumberFormat="1" applyFont="1" applyBorder="1" applyAlignment="1">
      <alignment horizontal="center" vertical="center"/>
    </xf>
    <xf numFmtId="164" fontId="15" fillId="0" borderId="1" xfId="1" applyNumberFormat="1" applyFont="1" applyBorder="1" applyAlignment="1"/>
    <xf numFmtId="164" fontId="15" fillId="0" borderId="2" xfId="1" applyNumberFormat="1" applyFont="1" applyBorder="1" applyAlignment="1">
      <alignment horizontal="center" vertical="center"/>
    </xf>
    <xf numFmtId="164" fontId="16" fillId="0" borderId="0" xfId="1" applyNumberFormat="1" applyFont="1" applyBorder="1" applyAlignment="1"/>
    <xf numFmtId="164" fontId="25" fillId="0" borderId="1" xfId="1" applyNumberFormat="1" applyFont="1" applyBorder="1" applyAlignment="1">
      <alignment horizontal="left" vertical="top"/>
    </xf>
    <xf numFmtId="164" fontId="15" fillId="0" borderId="1" xfId="1" applyNumberFormat="1" applyFont="1" applyBorder="1" applyAlignment="1">
      <alignment horizontal="left" vertical="top"/>
    </xf>
    <xf numFmtId="164" fontId="15" fillId="0" borderId="18" xfId="1" applyNumberFormat="1" applyFont="1" applyBorder="1" applyAlignment="1">
      <alignment horizontal="center" vertical="center"/>
    </xf>
    <xf numFmtId="164" fontId="25" fillId="0" borderId="1" xfId="1" applyNumberFormat="1" applyFont="1" applyBorder="1" applyAlignment="1">
      <alignment horizontal="left" vertical="center"/>
    </xf>
    <xf numFmtId="164" fontId="15" fillId="0" borderId="14" xfId="1" applyNumberFormat="1" applyFont="1" applyBorder="1" applyAlignment="1">
      <alignment vertical="top"/>
    </xf>
    <xf numFmtId="164" fontId="27" fillId="0" borderId="0" xfId="1" applyNumberFormat="1" applyFont="1" applyAlignment="1">
      <alignment horizontal="center" vertical="center"/>
    </xf>
    <xf numFmtId="164" fontId="27" fillId="0" borderId="0" xfId="1" applyNumberFormat="1" applyFont="1" applyAlignment="1"/>
    <xf numFmtId="164" fontId="25" fillId="0" borderId="14" xfId="1" applyNumberFormat="1" applyFont="1" applyBorder="1" applyAlignment="1">
      <alignment horizontal="center" vertical="center"/>
    </xf>
    <xf numFmtId="164" fontId="25" fillId="0" borderId="14" xfId="1" applyNumberFormat="1" applyFont="1" applyBorder="1" applyAlignment="1">
      <alignment vertical="top"/>
    </xf>
    <xf numFmtId="164" fontId="25" fillId="0" borderId="18" xfId="1" applyNumberFormat="1" applyFont="1" applyBorder="1" applyAlignment="1">
      <alignment horizontal="center" vertical="center"/>
    </xf>
    <xf numFmtId="164" fontId="15" fillId="0" borderId="10" xfId="1" applyNumberFormat="1" applyFont="1" applyBorder="1" applyAlignment="1">
      <alignment horizontal="center"/>
    </xf>
    <xf numFmtId="0" fontId="25" fillId="0" borderId="5" xfId="1" applyNumberFormat="1" applyFont="1" applyBorder="1" applyAlignment="1">
      <alignment horizontal="center" vertical="center"/>
    </xf>
    <xf numFmtId="164" fontId="25" fillId="0" borderId="10" xfId="1" applyNumberFormat="1" applyFont="1" applyBorder="1" applyAlignment="1">
      <alignment horizontal="center" vertical="center"/>
    </xf>
    <xf numFmtId="164" fontId="25" fillId="0" borderId="1" xfId="1" applyNumberFormat="1" applyFont="1" applyBorder="1" applyAlignment="1">
      <alignment vertical="top"/>
    </xf>
    <xf numFmtId="164" fontId="25" fillId="6" borderId="1" xfId="1" applyNumberFormat="1" applyFont="1" applyFill="1" applyBorder="1" applyAlignment="1">
      <alignment horizontal="center"/>
    </xf>
    <xf numFmtId="164" fontId="25" fillId="6" borderId="2" xfId="1" applyNumberFormat="1" applyFont="1" applyFill="1" applyBorder="1" applyAlignment="1">
      <alignment horizontal="center"/>
    </xf>
    <xf numFmtId="164" fontId="15" fillId="0" borderId="17" xfId="1" applyNumberFormat="1" applyFont="1" applyBorder="1" applyAlignment="1"/>
    <xf numFmtId="164" fontId="25" fillId="0" borderId="1" xfId="1" applyNumberFormat="1" applyFont="1" applyBorder="1" applyAlignment="1"/>
    <xf numFmtId="164" fontId="16" fillId="0" borderId="29" xfId="1" applyNumberFormat="1" applyFont="1" applyBorder="1" applyAlignment="1">
      <alignment horizontal="center" vertical="center"/>
    </xf>
    <xf numFmtId="164" fontId="25" fillId="0" borderId="5" xfId="1" applyNumberFormat="1" applyFont="1" applyBorder="1" applyAlignment="1">
      <alignment vertical="top"/>
    </xf>
    <xf numFmtId="164" fontId="25" fillId="0" borderId="0" xfId="1" applyNumberFormat="1" applyFont="1" applyAlignment="1">
      <alignment horizontal="center" vertical="center"/>
    </xf>
    <xf numFmtId="164" fontId="25" fillId="0" borderId="13" xfId="1" applyNumberFormat="1" applyFont="1" applyBorder="1" applyAlignment="1">
      <alignment horizontal="center" vertical="center"/>
    </xf>
    <xf numFmtId="164" fontId="25" fillId="0" borderId="17" xfId="1" applyNumberFormat="1" applyFont="1" applyBorder="1" applyAlignment="1">
      <alignment horizontal="center" vertical="center"/>
    </xf>
    <xf numFmtId="164" fontId="25" fillId="0" borderId="1" xfId="1" applyNumberFormat="1" applyFont="1" applyBorder="1" applyAlignment="1">
      <alignment horizontal="center"/>
    </xf>
    <xf numFmtId="164" fontId="16" fillId="0" borderId="14" xfId="1" applyNumberFormat="1" applyFont="1" applyBorder="1" applyAlignment="1">
      <alignment horizontal="center" vertical="center"/>
    </xf>
    <xf numFmtId="164" fontId="25" fillId="5" borderId="1" xfId="1" applyNumberFormat="1" applyFont="1" applyFill="1" applyBorder="1" applyAlignment="1">
      <alignment horizontal="center" vertical="center"/>
    </xf>
    <xf numFmtId="164" fontId="25" fillId="6" borderId="1" xfId="1" applyNumberFormat="1" applyFont="1" applyFill="1" applyBorder="1" applyAlignment="1">
      <alignment horizontal="center" vertical="center"/>
    </xf>
    <xf numFmtId="164" fontId="25" fillId="5" borderId="0" xfId="1" applyNumberFormat="1" applyFont="1" applyFill="1" applyAlignment="1">
      <alignment horizontal="center" vertical="center"/>
    </xf>
    <xf numFmtId="164" fontId="27" fillId="5" borderId="1" xfId="1" applyNumberFormat="1" applyFont="1" applyFill="1" applyBorder="1" applyAlignment="1">
      <alignment horizontal="justify" vertical="top"/>
    </xf>
    <xf numFmtId="164" fontId="25" fillId="5" borderId="14" xfId="1" applyNumberFormat="1" applyFont="1" applyFill="1" applyBorder="1" applyAlignment="1">
      <alignment horizontal="center" vertical="center"/>
    </xf>
    <xf numFmtId="164" fontId="16" fillId="5" borderId="29" xfId="1" applyNumberFormat="1" applyFont="1" applyFill="1" applyBorder="1" applyAlignment="1">
      <alignment horizontal="center" vertical="center"/>
    </xf>
    <xf numFmtId="164" fontId="25" fillId="5" borderId="14" xfId="1" applyNumberFormat="1" applyFont="1" applyFill="1" applyBorder="1" applyAlignment="1">
      <alignment vertical="top"/>
    </xf>
    <xf numFmtId="164" fontId="25" fillId="5" borderId="18" xfId="1" applyNumberFormat="1" applyFont="1" applyFill="1" applyBorder="1" applyAlignment="1">
      <alignment horizontal="center" vertical="center"/>
    </xf>
    <xf numFmtId="164" fontId="25" fillId="0" borderId="10" xfId="1" applyNumberFormat="1" applyFont="1" applyBorder="1" applyAlignment="1">
      <alignment horizontal="center"/>
    </xf>
    <xf numFmtId="164" fontId="28" fillId="5" borderId="1" xfId="1" applyNumberFormat="1" applyFont="1" applyFill="1" applyBorder="1" applyAlignment="1">
      <alignment horizontal="center" vertical="center"/>
    </xf>
    <xf numFmtId="164" fontId="15" fillId="5" borderId="30" xfId="1" applyNumberFormat="1" applyFont="1" applyFill="1" applyBorder="1" applyAlignment="1">
      <alignment horizontal="center" vertical="center"/>
    </xf>
    <xf numFmtId="0" fontId="25" fillId="0" borderId="1" xfId="1" applyNumberFormat="1" applyFont="1" applyFill="1" applyBorder="1" applyAlignment="1">
      <alignment horizontal="center" vertical="center"/>
    </xf>
    <xf numFmtId="164" fontId="25" fillId="0" borderId="18" xfId="1" applyNumberFormat="1" applyFont="1" applyFill="1" applyBorder="1" applyAlignment="1">
      <alignment horizontal="center" vertical="center"/>
    </xf>
    <xf numFmtId="164" fontId="15" fillId="0" borderId="1" xfId="1" applyNumberFormat="1" applyFont="1" applyFill="1" applyBorder="1" applyAlignment="1"/>
    <xf numFmtId="164" fontId="25" fillId="0" borderId="1" xfId="1" applyNumberFormat="1" applyFont="1" applyFill="1" applyBorder="1" applyAlignment="1">
      <alignment horizontal="center" vertical="center"/>
    </xf>
    <xf numFmtId="164" fontId="15" fillId="0" borderId="1" xfId="1" applyNumberFormat="1" applyFont="1" applyFill="1" applyBorder="1" applyAlignment="1">
      <alignment horizontal="center" vertical="center"/>
    </xf>
    <xf numFmtId="164" fontId="25" fillId="0" borderId="1" xfId="1" applyNumberFormat="1" applyFont="1" applyFill="1" applyBorder="1" applyAlignment="1">
      <alignment vertical="top"/>
    </xf>
    <xf numFmtId="164" fontId="29" fillId="0" borderId="2" xfId="1" applyNumberFormat="1" applyFont="1" applyFill="1" applyBorder="1" applyAlignment="1">
      <alignment horizontal="center" vertical="center"/>
    </xf>
    <xf numFmtId="164" fontId="25" fillId="0" borderId="14" xfId="1" applyNumberFormat="1" applyFont="1" applyFill="1" applyBorder="1" applyAlignment="1">
      <alignment horizontal="center" vertical="center"/>
    </xf>
    <xf numFmtId="164" fontId="17" fillId="0" borderId="1" xfId="1" applyNumberFormat="1" applyFont="1" applyFill="1" applyBorder="1" applyAlignment="1">
      <alignment horizontal="center" vertical="center"/>
    </xf>
    <xf numFmtId="164" fontId="25" fillId="0" borderId="1" xfId="1" applyNumberFormat="1" applyFont="1" applyFill="1" applyBorder="1" applyAlignment="1">
      <alignment horizontal="center"/>
    </xf>
    <xf numFmtId="164" fontId="29" fillId="0" borderId="2" xfId="1" applyNumberFormat="1" applyFont="1" applyBorder="1" applyAlignment="1">
      <alignment horizontal="center" vertical="center"/>
    </xf>
    <xf numFmtId="164" fontId="25" fillId="0" borderId="0" xfId="1" applyNumberFormat="1" applyFont="1" applyAlignment="1">
      <alignment vertical="top"/>
    </xf>
    <xf numFmtId="164" fontId="17" fillId="0" borderId="22" xfId="1" applyNumberFormat="1" applyFont="1" applyBorder="1" applyAlignment="1">
      <alignment horizontal="center" vertical="center"/>
    </xf>
    <xf numFmtId="164" fontId="15" fillId="9" borderId="1" xfId="1" applyNumberFormat="1" applyFont="1" applyFill="1" applyBorder="1" applyAlignment="1"/>
    <xf numFmtId="164" fontId="18" fillId="9" borderId="1" xfId="1" applyNumberFormat="1" applyFont="1" applyFill="1" applyBorder="1" applyAlignment="1"/>
    <xf numFmtId="164" fontId="15" fillId="9" borderId="1" xfId="1" applyNumberFormat="1" applyFont="1" applyFill="1" applyBorder="1" applyAlignment="1">
      <alignment horizontal="center" vertical="center"/>
    </xf>
    <xf numFmtId="164" fontId="18" fillId="9" borderId="4" xfId="1" applyNumberFormat="1" applyFont="1" applyFill="1" applyBorder="1" applyAlignment="1">
      <alignment horizontal="center" vertical="center"/>
    </xf>
    <xf numFmtId="164" fontId="17" fillId="9" borderId="22" xfId="1" applyNumberFormat="1" applyFont="1" applyFill="1" applyBorder="1" applyAlignment="1">
      <alignment horizontal="center"/>
    </xf>
    <xf numFmtId="164" fontId="15" fillId="0" borderId="14" xfId="1" applyNumberFormat="1" applyFont="1" applyBorder="1" applyAlignment="1">
      <alignment horizontal="center"/>
    </xf>
    <xf numFmtId="165" fontId="4" fillId="0" borderId="1" xfId="0" applyNumberFormat="1" applyFont="1" applyBorder="1" applyAlignment="1">
      <alignment horizontal="left" vertical="center"/>
    </xf>
    <xf numFmtId="0" fontId="12" fillId="0" borderId="1" xfId="0" applyFont="1" applyBorder="1" applyAlignment="1">
      <alignment horizontal="left" vertical="center"/>
    </xf>
    <xf numFmtId="0" fontId="12" fillId="0" borderId="1" xfId="0" applyFont="1" applyBorder="1" applyAlignment="1">
      <alignment horizontal="left"/>
    </xf>
    <xf numFmtId="0" fontId="12" fillId="0" borderId="1" xfId="0" applyFont="1" applyBorder="1"/>
    <xf numFmtId="0" fontId="30" fillId="6" borderId="1" xfId="0" applyFont="1" applyFill="1" applyBorder="1" applyAlignment="1">
      <alignment vertical="center"/>
    </xf>
    <xf numFmtId="0" fontId="30" fillId="0" borderId="1" xfId="0" applyFont="1" applyBorder="1" applyAlignment="1">
      <alignment vertical="center"/>
    </xf>
    <xf numFmtId="0" fontId="30" fillId="0" borderId="10" xfId="0" applyFont="1" applyBorder="1"/>
    <xf numFmtId="0" fontId="30" fillId="0" borderId="1" xfId="0" applyFont="1" applyBorder="1" applyAlignment="1">
      <alignment horizontal="left" vertical="center"/>
    </xf>
    <xf numFmtId="0" fontId="4" fillId="6" borderId="1" xfId="0" applyFont="1" applyFill="1" applyBorder="1" applyAlignment="1">
      <alignment vertical="center"/>
    </xf>
    <xf numFmtId="0" fontId="4" fillId="7" borderId="1" xfId="0" applyFont="1" applyFill="1" applyBorder="1" applyAlignment="1">
      <alignment vertical="center"/>
    </xf>
    <xf numFmtId="0" fontId="4" fillId="0" borderId="1" xfId="0" applyFont="1" applyBorder="1" applyAlignment="1">
      <alignment horizontal="left" vertical="top"/>
    </xf>
    <xf numFmtId="0" fontId="12" fillId="0" borderId="0" xfId="0" applyFont="1" applyAlignment="1">
      <alignment horizontal="left" vertical="top"/>
    </xf>
    <xf numFmtId="0" fontId="4" fillId="0" borderId="4" xfId="0" applyFont="1" applyBorder="1"/>
    <xf numFmtId="0" fontId="4" fillId="0" borderId="0" xfId="0" applyFont="1"/>
    <xf numFmtId="0" fontId="31" fillId="0" borderId="1" xfId="0" applyFont="1" applyBorder="1"/>
    <xf numFmtId="0" fontId="0" fillId="7" borderId="0" xfId="0" applyFill="1"/>
    <xf numFmtId="0" fontId="32" fillId="15" borderId="14" xfId="290" applyFont="1" applyFill="1" applyBorder="1" applyAlignment="1">
      <alignment horizontal="center" vertical="center"/>
    </xf>
    <xf numFmtId="0" fontId="32" fillId="15" borderId="0" xfId="290" applyFont="1" applyFill="1" applyAlignment="1">
      <alignment horizontal="center" vertical="center"/>
    </xf>
    <xf numFmtId="0" fontId="33" fillId="15" borderId="18" xfId="290" applyFont="1" applyFill="1" applyBorder="1" applyAlignment="1">
      <alignment horizontal="center" vertical="center"/>
    </xf>
    <xf numFmtId="0" fontId="33" fillId="15" borderId="14" xfId="290" applyFont="1" applyFill="1" applyBorder="1" applyAlignment="1">
      <alignment horizontal="center" vertical="center"/>
    </xf>
    <xf numFmtId="0" fontId="32" fillId="15" borderId="18" xfId="290" applyFont="1" applyFill="1" applyBorder="1" applyAlignment="1">
      <alignment horizontal="center" vertical="center"/>
    </xf>
    <xf numFmtId="0" fontId="33" fillId="15" borderId="1" xfId="290" applyFont="1" applyFill="1" applyBorder="1" applyAlignment="1">
      <alignment horizontal="center" vertical="center" wrapText="1"/>
    </xf>
    <xf numFmtId="0" fontId="32" fillId="15" borderId="1" xfId="290" applyFont="1" applyFill="1" applyBorder="1" applyAlignment="1">
      <alignment horizontal="center" vertical="center"/>
    </xf>
    <xf numFmtId="42" fontId="32" fillId="15" borderId="1" xfId="1" applyNumberFormat="1" applyFont="1" applyFill="1" applyBorder="1" applyAlignment="1">
      <alignment horizontal="right" vertical="center"/>
    </xf>
    <xf numFmtId="167" fontId="32" fillId="15" borderId="14" xfId="289" applyNumberFormat="1" applyFont="1" applyFill="1" applyBorder="1" applyAlignment="1">
      <alignment horizontal="center" vertical="center" wrapText="1"/>
    </xf>
    <xf numFmtId="167" fontId="32" fillId="15" borderId="1" xfId="289" applyNumberFormat="1" applyFont="1" applyFill="1" applyBorder="1" applyAlignment="1">
      <alignment horizontal="center" vertical="center"/>
    </xf>
    <xf numFmtId="0" fontId="32" fillId="16" borderId="14" xfId="0" applyFont="1" applyFill="1" applyBorder="1" applyAlignment="1">
      <alignment horizontal="center" vertical="center"/>
    </xf>
    <xf numFmtId="0" fontId="32" fillId="15" borderId="14" xfId="290" applyFont="1" applyFill="1" applyBorder="1" applyAlignment="1">
      <alignment horizontal="center" vertical="center" wrapText="1"/>
    </xf>
    <xf numFmtId="0" fontId="34" fillId="15" borderId="25" xfId="290" applyFont="1" applyFill="1" applyBorder="1" applyAlignment="1">
      <alignment horizontal="center" vertical="center"/>
    </xf>
    <xf numFmtId="42" fontId="32" fillId="15" borderId="14" xfId="1" applyNumberFormat="1" applyFont="1" applyFill="1" applyBorder="1" applyAlignment="1">
      <alignment horizontal="center" vertical="center"/>
    </xf>
    <xf numFmtId="165" fontId="4" fillId="0" borderId="14" xfId="0" applyNumberFormat="1" applyFont="1" applyBorder="1" applyAlignment="1">
      <alignment horizontal="left" vertical="center"/>
    </xf>
    <xf numFmtId="0" fontId="12" fillId="0" borderId="2" xfId="0" applyFont="1" applyBorder="1" applyAlignment="1">
      <alignment vertical="center"/>
    </xf>
    <xf numFmtId="0" fontId="31" fillId="0" borderId="18" xfId="0" applyFont="1" applyBorder="1"/>
    <xf numFmtId="0" fontId="30" fillId="0" borderId="2" xfId="0" applyFont="1" applyBorder="1" applyAlignment="1">
      <alignment horizontal="left" vertical="center"/>
    </xf>
    <xf numFmtId="0" fontId="4" fillId="0" borderId="2" xfId="0" applyFont="1" applyBorder="1" applyAlignment="1">
      <alignment vertical="center"/>
    </xf>
    <xf numFmtId="0" fontId="4" fillId="6" borderId="2" xfId="0" applyFont="1" applyFill="1" applyBorder="1" applyAlignment="1">
      <alignment vertical="center"/>
    </xf>
    <xf numFmtId="0" fontId="4" fillId="7" borderId="2" xfId="0" applyFont="1" applyFill="1" applyBorder="1" applyAlignment="1">
      <alignment vertical="center"/>
    </xf>
    <xf numFmtId="0" fontId="12" fillId="0" borderId="2" xfId="0" applyFont="1" applyBorder="1" applyAlignment="1">
      <alignment horizontal="left" vertical="top" wrapText="1"/>
    </xf>
    <xf numFmtId="0" fontId="12" fillId="0" borderId="2" xfId="0" applyFont="1" applyBorder="1" applyAlignment="1">
      <alignment horizontal="left" vertical="top"/>
    </xf>
    <xf numFmtId="0" fontId="4" fillId="0" borderId="2" xfId="0" applyFont="1" applyBorder="1" applyAlignment="1">
      <alignment horizontal="left" vertical="top"/>
    </xf>
    <xf numFmtId="0" fontId="12" fillId="0" borderId="13" xfId="0" applyFont="1" applyBorder="1" applyAlignment="1">
      <alignment horizontal="left" vertical="top"/>
    </xf>
    <xf numFmtId="0" fontId="4" fillId="0" borderId="2" xfId="0" applyFont="1" applyBorder="1" applyAlignment="1">
      <alignment horizontal="left" vertical="center"/>
    </xf>
    <xf numFmtId="0" fontId="4" fillId="0" borderId="8" xfId="0" applyFont="1" applyBorder="1"/>
    <xf numFmtId="0" fontId="4" fillId="0" borderId="2" xfId="0" applyFont="1" applyBorder="1"/>
    <xf numFmtId="0" fontId="4" fillId="0" borderId="5" xfId="0" applyFont="1" applyBorder="1"/>
    <xf numFmtId="0" fontId="4" fillId="0" borderId="5" xfId="0" applyFont="1" applyBorder="1" applyAlignment="1">
      <alignment horizontal="center"/>
    </xf>
    <xf numFmtId="164" fontId="4" fillId="0" borderId="1" xfId="1" applyNumberFormat="1" applyFont="1" applyBorder="1"/>
    <xf numFmtId="164" fontId="4" fillId="0" borderId="14" xfId="1" applyNumberFormat="1" applyFont="1" applyBorder="1"/>
    <xf numFmtId="0" fontId="35" fillId="0" borderId="1" xfId="288" applyFont="1" applyBorder="1" applyAlignment="1">
      <alignment horizontal="left" vertical="center"/>
    </xf>
    <xf numFmtId="0" fontId="35" fillId="0" borderId="1" xfId="288" applyFont="1" applyFill="1" applyBorder="1" applyAlignment="1">
      <alignment horizontal="left" vertical="center"/>
    </xf>
    <xf numFmtId="0" fontId="36" fillId="0" borderId="1" xfId="0" applyFont="1" applyBorder="1"/>
    <xf numFmtId="0" fontId="35" fillId="0" borderId="1" xfId="288" applyFont="1" applyBorder="1" applyAlignment="1">
      <alignment vertical="center"/>
    </xf>
    <xf numFmtId="0" fontId="6" fillId="0" borderId="8" xfId="0" applyFont="1" applyBorder="1"/>
    <xf numFmtId="0" fontId="35" fillId="0" borderId="1" xfId="288" applyFont="1" applyBorder="1"/>
    <xf numFmtId="17" fontId="6" fillId="0" borderId="5" xfId="0" applyNumberFormat="1" applyFont="1" applyBorder="1" applyAlignment="1">
      <alignment horizontal="center"/>
    </xf>
    <xf numFmtId="0" fontId="6" fillId="0" borderId="17" xfId="0" applyFont="1" applyBorder="1"/>
    <xf numFmtId="0" fontId="35" fillId="17" borderId="1" xfId="288" applyFont="1" applyFill="1" applyBorder="1" applyAlignment="1">
      <alignment horizontal="left" vertical="center"/>
    </xf>
    <xf numFmtId="17" fontId="6" fillId="6" borderId="1" xfId="0" applyNumberFormat="1" applyFont="1" applyFill="1" applyBorder="1" applyAlignment="1">
      <alignment horizontal="center"/>
    </xf>
    <xf numFmtId="0" fontId="6" fillId="0" borderId="10" xfId="0" applyFont="1" applyBorder="1"/>
    <xf numFmtId="0" fontId="6" fillId="0" borderId="13" xfId="0" applyFont="1" applyBorder="1"/>
    <xf numFmtId="0" fontId="35" fillId="6" borderId="1" xfId="288" applyFont="1" applyFill="1" applyBorder="1"/>
    <xf numFmtId="0" fontId="35" fillId="0" borderId="4" xfId="288" applyFont="1" applyBorder="1"/>
    <xf numFmtId="0" fontId="35" fillId="0" borderId="10" xfId="288" applyFont="1" applyBorder="1"/>
    <xf numFmtId="17" fontId="6" fillId="0" borderId="19" xfId="0" applyNumberFormat="1" applyFont="1" applyBorder="1" applyAlignment="1">
      <alignment horizontal="center"/>
    </xf>
    <xf numFmtId="17" fontId="6" fillId="0" borderId="8" xfId="0" applyNumberFormat="1" applyFont="1" applyBorder="1" applyAlignment="1">
      <alignment horizontal="center"/>
    </xf>
    <xf numFmtId="17" fontId="6" fillId="0" borderId="11" xfId="0" applyNumberFormat="1" applyFont="1" applyBorder="1" applyAlignment="1">
      <alignment horizontal="center"/>
    </xf>
    <xf numFmtId="17" fontId="6" fillId="0" borderId="14" xfId="0" applyNumberFormat="1" applyFont="1" applyBorder="1" applyAlignment="1">
      <alignment horizontal="center"/>
    </xf>
    <xf numFmtId="0" fontId="12" fillId="0" borderId="2" xfId="0" applyFont="1" applyBorder="1" applyAlignment="1">
      <alignment horizontal="left" vertical="center"/>
    </xf>
    <xf numFmtId="0" fontId="35" fillId="0" borderId="0" xfId="288" applyFont="1"/>
    <xf numFmtId="0" fontId="37" fillId="0" borderId="0" xfId="0" applyFont="1"/>
    <xf numFmtId="0" fontId="37" fillId="0" borderId="17" xfId="0" applyFont="1" applyBorder="1"/>
    <xf numFmtId="0" fontId="35" fillId="0" borderId="2" xfId="288" applyFont="1" applyBorder="1"/>
    <xf numFmtId="0" fontId="38" fillId="18" borderId="31" xfId="2" applyFont="1" applyFill="1" applyBorder="1" applyAlignment="1">
      <alignment horizontal="center" vertical="center"/>
    </xf>
    <xf numFmtId="0" fontId="0" fillId="18" borderId="31" xfId="0" applyFill="1" applyBorder="1" applyAlignment="1">
      <alignment horizontal="center"/>
    </xf>
    <xf numFmtId="0" fontId="0" fillId="0" borderId="0" xfId="0" applyAlignment="1">
      <alignment horizontal="center"/>
    </xf>
    <xf numFmtId="0" fontId="0" fillId="0" borderId="17" xfId="0" applyBorder="1"/>
    <xf numFmtId="0" fontId="0" fillId="18" borderId="32" xfId="0" applyFill="1" applyBorder="1" applyAlignment="1">
      <alignment horizontal="center"/>
    </xf>
    <xf numFmtId="0" fontId="0" fillId="0" borderId="1" xfId="0" applyBorder="1"/>
    <xf numFmtId="0" fontId="0" fillId="18" borderId="33" xfId="0" applyFill="1" applyBorder="1" applyAlignment="1">
      <alignment horizontal="center"/>
    </xf>
    <xf numFmtId="0" fontId="0" fillId="19" borderId="1" xfId="0" applyFill="1" applyBorder="1" applyAlignment="1">
      <alignment horizontal="center"/>
    </xf>
    <xf numFmtId="0" fontId="0" fillId="0" borderId="1" xfId="0" applyBorder="1" applyAlignment="1">
      <alignment horizontal="center"/>
    </xf>
    <xf numFmtId="0" fontId="0" fillId="19" borderId="0" xfId="0" applyFill="1" applyAlignment="1">
      <alignment horizontal="center"/>
    </xf>
    <xf numFmtId="165" fontId="4" fillId="0" borderId="2" xfId="0" applyNumberFormat="1" applyFont="1" applyBorder="1" applyAlignment="1">
      <alignment horizontal="left" vertical="center"/>
    </xf>
    <xf numFmtId="0" fontId="0" fillId="0" borderId="19" xfId="0" applyBorder="1" applyAlignment="1">
      <alignment horizontal="center"/>
    </xf>
    <xf numFmtId="0" fontId="0" fillId="19" borderId="14" xfId="0" applyFill="1" applyBorder="1" applyAlignment="1">
      <alignment horizontal="center"/>
    </xf>
    <xf numFmtId="0" fontId="4" fillId="0" borderId="10" xfId="0" applyFont="1" applyBorder="1"/>
    <xf numFmtId="0" fontId="0" fillId="0" borderId="5" xfId="0" applyBorder="1" applyAlignment="1">
      <alignment horizontal="center"/>
    </xf>
    <xf numFmtId="0" fontId="4" fillId="0" borderId="4" xfId="0" applyFont="1" applyBorder="1" applyAlignment="1">
      <alignment horizontal="center"/>
    </xf>
    <xf numFmtId="0" fontId="4" fillId="0" borderId="0" xfId="0" applyFont="1" applyAlignment="1">
      <alignment horizontal="center"/>
    </xf>
    <xf numFmtId="0" fontId="0" fillId="0" borderId="0" xfId="0" applyAlignment="1">
      <alignment horizontal="left" indent="1"/>
    </xf>
    <xf numFmtId="0" fontId="0" fillId="0" borderId="0" xfId="0" applyAlignment="1">
      <alignment horizontal="left"/>
    </xf>
    <xf numFmtId="164" fontId="0" fillId="0" borderId="0" xfId="0" applyNumberFormat="1"/>
    <xf numFmtId="164" fontId="0" fillId="0" borderId="0" xfId="1" applyNumberFormat="1" applyFont="1"/>
    <xf numFmtId="0" fontId="41" fillId="20" borderId="34" xfId="0" applyFont="1" applyFill="1" applyBorder="1" applyAlignment="1">
      <alignment horizontal="center" vertical="center"/>
    </xf>
    <xf numFmtId="0" fontId="41" fillId="20" borderId="34" xfId="0" applyFont="1" applyFill="1" applyBorder="1" applyAlignment="1">
      <alignment horizontal="center"/>
    </xf>
    <xf numFmtId="0" fontId="0" fillId="20" borderId="34" xfId="0" applyFill="1" applyBorder="1"/>
    <xf numFmtId="164" fontId="0" fillId="9" borderId="0" xfId="0" applyNumberFormat="1" applyFill="1"/>
    <xf numFmtId="164" fontId="0" fillId="4" borderId="0" xfId="0" applyNumberFormat="1" applyFill="1"/>
    <xf numFmtId="164" fontId="0" fillId="21" borderId="0" xfId="0" applyNumberFormat="1" applyFill="1"/>
    <xf numFmtId="164" fontId="0" fillId="5" borderId="0" xfId="0" applyNumberFormat="1" applyFill="1"/>
    <xf numFmtId="164" fontId="0" fillId="24" borderId="0" xfId="0" applyNumberFormat="1" applyFill="1"/>
    <xf numFmtId="164" fontId="0" fillId="25" borderId="0" xfId="0" applyNumberFormat="1" applyFill="1"/>
    <xf numFmtId="164" fontId="0" fillId="18" borderId="0" xfId="0" applyNumberFormat="1" applyFill="1"/>
    <xf numFmtId="164" fontId="0" fillId="9" borderId="28" xfId="0" applyNumberFormat="1" applyFill="1" applyBorder="1"/>
    <xf numFmtId="164" fontId="0" fillId="4" borderId="28" xfId="0" applyNumberFormat="1" applyFill="1" applyBorder="1"/>
    <xf numFmtId="164" fontId="0" fillId="21" borderId="28" xfId="0" applyNumberFormat="1" applyFill="1" applyBorder="1"/>
    <xf numFmtId="164" fontId="0" fillId="5" borderId="28" xfId="0" applyNumberFormat="1" applyFill="1" applyBorder="1"/>
    <xf numFmtId="164" fontId="0" fillId="24" borderId="28" xfId="0" applyNumberFormat="1" applyFill="1" applyBorder="1"/>
    <xf numFmtId="164" fontId="0" fillId="25" borderId="28" xfId="0" applyNumberFormat="1" applyFill="1" applyBorder="1"/>
    <xf numFmtId="164" fontId="0" fillId="18" borderId="28" xfId="0" applyNumberFormat="1" applyFill="1" applyBorder="1"/>
    <xf numFmtId="164" fontId="0" fillId="23" borderId="0" xfId="0" applyNumberFormat="1" applyFill="1" applyAlignment="1">
      <alignment horizontal="center" wrapText="1"/>
    </xf>
    <xf numFmtId="164" fontId="0" fillId="23" borderId="28" xfId="0" applyNumberFormat="1" applyFill="1" applyBorder="1" applyAlignment="1">
      <alignment horizontal="center" wrapText="1"/>
    </xf>
    <xf numFmtId="0" fontId="0" fillId="9" borderId="1" xfId="0" applyFill="1" applyBorder="1" applyAlignment="1">
      <alignment horizontal="center" vertical="center"/>
    </xf>
    <xf numFmtId="0" fontId="0" fillId="21" borderId="1" xfId="0" applyFill="1" applyBorder="1" applyAlignment="1">
      <alignment vertical="center" wrapText="1"/>
    </xf>
    <xf numFmtId="0" fontId="0" fillId="24" borderId="1" xfId="0" applyFill="1" applyBorder="1" applyAlignment="1">
      <alignment horizontal="center" wrapText="1"/>
    </xf>
    <xf numFmtId="0" fontId="0" fillId="18" borderId="1" xfId="0" applyFill="1" applyBorder="1" applyAlignment="1">
      <alignment horizontal="center" wrapText="1"/>
    </xf>
    <xf numFmtId="164" fontId="0" fillId="18" borderId="26" xfId="0" applyNumberFormat="1" applyFill="1" applyBorder="1"/>
    <xf numFmtId="164" fontId="0" fillId="18" borderId="37" xfId="0" applyNumberFormat="1" applyFill="1" applyBorder="1"/>
    <xf numFmtId="0" fontId="0" fillId="0" borderId="26" xfId="0" applyBorder="1"/>
    <xf numFmtId="164" fontId="0" fillId="9" borderId="26" xfId="0" applyNumberFormat="1" applyFill="1" applyBorder="1"/>
    <xf numFmtId="164" fontId="0" fillId="9" borderId="37" xfId="0" applyNumberFormat="1" applyFill="1" applyBorder="1"/>
    <xf numFmtId="164" fontId="0" fillId="4" borderId="26" xfId="0" applyNumberFormat="1" applyFill="1" applyBorder="1"/>
    <xf numFmtId="164" fontId="0" fillId="4" borderId="37" xfId="0" applyNumberFormat="1" applyFill="1" applyBorder="1"/>
    <xf numFmtId="164" fontId="0" fillId="21" borderId="26" xfId="0" applyNumberFormat="1" applyFill="1" applyBorder="1"/>
    <xf numFmtId="164" fontId="0" fillId="21" borderId="37" xfId="0" applyNumberFormat="1" applyFill="1" applyBorder="1"/>
    <xf numFmtId="164" fontId="0" fillId="22" borderId="26" xfId="0" applyNumberFormat="1" applyFill="1" applyBorder="1"/>
    <xf numFmtId="164" fontId="0" fillId="22" borderId="37" xfId="0" applyNumberFormat="1" applyFill="1" applyBorder="1"/>
    <xf numFmtId="164" fontId="0" fillId="23" borderId="26" xfId="0" applyNumberFormat="1" applyFill="1" applyBorder="1"/>
    <xf numFmtId="164" fontId="0" fillId="23" borderId="37" xfId="0" applyNumberFormat="1" applyFill="1" applyBorder="1"/>
    <xf numFmtId="164" fontId="0" fillId="5" borderId="26" xfId="0" applyNumberFormat="1" applyFill="1" applyBorder="1"/>
    <xf numFmtId="164" fontId="0" fillId="5" borderId="37" xfId="0" applyNumberFormat="1" applyFill="1" applyBorder="1"/>
    <xf numFmtId="164" fontId="0" fillId="25" borderId="26" xfId="0" applyNumberFormat="1" applyFill="1" applyBorder="1"/>
    <xf numFmtId="164" fontId="0" fillId="25" borderId="37" xfId="0" applyNumberFormat="1" applyFill="1" applyBorder="1"/>
    <xf numFmtId="0" fontId="0" fillId="10" borderId="1" xfId="0" applyFill="1" applyBorder="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wrapText="1"/>
    </xf>
    <xf numFmtId="0" fontId="0" fillId="22" borderId="1" xfId="0" applyFill="1" applyBorder="1" applyAlignment="1">
      <alignment horizontal="center" vertical="center" wrapText="1"/>
    </xf>
    <xf numFmtId="164" fontId="0" fillId="22" borderId="0" xfId="0" applyNumberFormat="1" applyFill="1" applyAlignment="1">
      <alignment vertical="center"/>
    </xf>
    <xf numFmtId="164" fontId="0" fillId="22" borderId="28" xfId="0" applyNumberFormat="1" applyFill="1" applyBorder="1" applyAlignment="1">
      <alignment vertical="center"/>
    </xf>
    <xf numFmtId="0" fontId="0" fillId="22" borderId="1" xfId="0" applyFill="1" applyBorder="1" applyAlignment="1">
      <alignment horizontal="center" vertical="center"/>
    </xf>
    <xf numFmtId="0" fontId="0" fillId="23" borderId="1" xfId="0" applyFill="1" applyBorder="1" applyAlignment="1">
      <alignment horizontal="center" vertical="center" wrapText="1"/>
    </xf>
    <xf numFmtId="0" fontId="0" fillId="5" borderId="1" xfId="0" applyFill="1" applyBorder="1" applyAlignment="1">
      <alignment horizontal="center" vertical="center" wrapText="1"/>
    </xf>
    <xf numFmtId="0" fontId="0" fillId="21" borderId="1" xfId="0" applyFill="1" applyBorder="1" applyAlignment="1">
      <alignment horizontal="center" vertical="center" wrapText="1"/>
    </xf>
    <xf numFmtId="0" fontId="41" fillId="15" borderId="14" xfId="290" applyFont="1" applyFill="1" applyBorder="1" applyAlignment="1">
      <alignment horizontal="center" vertical="center"/>
    </xf>
    <xf numFmtId="0" fontId="41" fillId="0" borderId="1" xfId="0" applyFont="1" applyBorder="1"/>
    <xf numFmtId="0" fontId="41" fillId="0" borderId="2" xfId="0" applyFont="1" applyBorder="1"/>
    <xf numFmtId="0" fontId="41" fillId="0" borderId="0" xfId="0" applyFont="1"/>
    <xf numFmtId="0" fontId="42" fillId="0" borderId="2" xfId="0" applyFont="1" applyBorder="1"/>
    <xf numFmtId="0" fontId="42" fillId="0" borderId="1" xfId="0" applyFont="1" applyBorder="1"/>
    <xf numFmtId="0" fontId="1" fillId="0" borderId="0" xfId="0" applyFont="1"/>
    <xf numFmtId="164" fontId="4" fillId="0" borderId="1" xfId="1" applyNumberFormat="1" applyFont="1" applyBorder="1" applyAlignment="1"/>
    <xf numFmtId="0" fontId="35" fillId="0" borderId="1" xfId="288" applyFont="1" applyBorder="1" applyAlignment="1"/>
    <xf numFmtId="0" fontId="0" fillId="0" borderId="19" xfId="0" applyBorder="1"/>
    <xf numFmtId="0" fontId="0" fillId="0" borderId="0" xfId="0" applyAlignment="1">
      <alignment horizontal="center" vertical="center" wrapText="1"/>
    </xf>
    <xf numFmtId="0" fontId="0" fillId="0" borderId="28" xfId="0" applyBorder="1" applyAlignment="1">
      <alignment horizontal="left"/>
    </xf>
    <xf numFmtId="164" fontId="0" fillId="0" borderId="28" xfId="0" applyNumberFormat="1" applyBorder="1"/>
    <xf numFmtId="164" fontId="0" fillId="0" borderId="0" xfId="0" applyNumberFormat="1" applyAlignment="1">
      <alignment vertical="center"/>
    </xf>
    <xf numFmtId="0" fontId="0" fillId="18" borderId="1" xfId="0" applyFill="1" applyBorder="1" applyAlignment="1">
      <alignment vertical="center"/>
    </xf>
    <xf numFmtId="164" fontId="0" fillId="26" borderId="0" xfId="0" applyNumberFormat="1" applyFill="1"/>
    <xf numFmtId="164" fontId="0" fillId="26" borderId="28" xfId="0" applyNumberFormat="1" applyFill="1" applyBorder="1"/>
    <xf numFmtId="0" fontId="0" fillId="26" borderId="4" xfId="0" applyFill="1" applyBorder="1" applyAlignment="1">
      <alignment horizontal="center" vertical="center" wrapText="1"/>
    </xf>
    <xf numFmtId="0" fontId="0" fillId="26" borderId="8" xfId="0" applyFill="1" applyBorder="1" applyAlignment="1">
      <alignment horizontal="center" vertical="center" wrapText="1"/>
    </xf>
    <xf numFmtId="0" fontId="0" fillId="0" borderId="0" xfId="0" applyAlignment="1">
      <alignment horizontal="left" indent="2"/>
    </xf>
    <xf numFmtId="9" fontId="4" fillId="0" borderId="5" xfId="1319" applyFont="1" applyBorder="1" applyAlignment="1">
      <alignment horizontal="center"/>
    </xf>
    <xf numFmtId="9" fontId="4" fillId="0" borderId="1" xfId="1319" applyFont="1" applyBorder="1" applyAlignment="1">
      <alignment horizontal="center"/>
    </xf>
    <xf numFmtId="0" fontId="0" fillId="10" borderId="26" xfId="0" applyFill="1" applyBorder="1" applyAlignment="1">
      <alignment horizontal="center"/>
    </xf>
    <xf numFmtId="0" fontId="0" fillId="10" borderId="37" xfId="0" applyFill="1" applyBorder="1" applyAlignment="1">
      <alignment horizontal="center"/>
    </xf>
    <xf numFmtId="0" fontId="0" fillId="0" borderId="28" xfId="0" applyBorder="1" applyAlignment="1">
      <alignment horizontal="center"/>
    </xf>
    <xf numFmtId="164" fontId="4" fillId="0" borderId="4" xfId="274" applyNumberFormat="1" applyFont="1" applyFill="1" applyBorder="1" applyAlignment="1">
      <alignment vertical="center"/>
    </xf>
    <xf numFmtId="164" fontId="4" fillId="0" borderId="4" xfId="276" applyNumberFormat="1" applyFont="1" applyFill="1" applyBorder="1" applyAlignment="1">
      <alignment vertical="center"/>
    </xf>
    <xf numFmtId="44" fontId="12" fillId="0" borderId="4" xfId="278" applyFont="1" applyFill="1" applyBorder="1" applyAlignment="1">
      <alignment vertical="center"/>
    </xf>
    <xf numFmtId="44" fontId="4" fillId="0" borderId="4" xfId="280" applyFont="1" applyFill="1" applyBorder="1" applyAlignment="1">
      <alignment vertical="center"/>
    </xf>
    <xf numFmtId="0" fontId="4" fillId="7" borderId="1" xfId="0" applyFont="1" applyFill="1" applyBorder="1" applyAlignment="1">
      <alignment horizontal="left" vertical="center"/>
    </xf>
    <xf numFmtId="164" fontId="4" fillId="0" borderId="4" xfId="1" applyNumberFormat="1" applyFont="1" applyFill="1" applyBorder="1" applyAlignment="1">
      <alignment vertical="center"/>
    </xf>
    <xf numFmtId="44" fontId="4" fillId="0" borderId="4" xfId="1" applyFont="1" applyFill="1" applyBorder="1" applyAlignment="1">
      <alignment vertical="center"/>
    </xf>
    <xf numFmtId="0" fontId="12" fillId="7" borderId="1" xfId="0" applyFont="1" applyFill="1" applyBorder="1" applyAlignment="1">
      <alignment vertical="center"/>
    </xf>
    <xf numFmtId="44" fontId="4" fillId="0" borderId="4" xfId="270" applyFont="1" applyFill="1" applyBorder="1" applyAlignment="1">
      <alignment vertical="center"/>
    </xf>
    <xf numFmtId="44" fontId="4" fillId="0" borderId="4" xfId="284" applyFont="1" applyFill="1" applyBorder="1" applyAlignment="1">
      <alignment vertical="center"/>
    </xf>
    <xf numFmtId="44" fontId="4" fillId="0" borderId="4" xfId="286" applyFont="1" applyFill="1" applyBorder="1" applyAlignment="1">
      <alignment vertical="center"/>
    </xf>
    <xf numFmtId="0" fontId="3" fillId="0" borderId="2" xfId="0" applyFont="1" applyBorder="1"/>
    <xf numFmtId="0" fontId="5" fillId="0" borderId="8" xfId="0" applyFont="1" applyBorder="1"/>
    <xf numFmtId="0" fontId="4" fillId="6" borderId="1" xfId="0" applyFont="1" applyFill="1" applyBorder="1" applyAlignment="1">
      <alignment horizontal="left" vertical="center"/>
    </xf>
    <xf numFmtId="0" fontId="31" fillId="6" borderId="0" xfId="0" applyFont="1" applyFill="1"/>
    <xf numFmtId="0" fontId="12" fillId="6" borderId="1" xfId="0" applyFont="1" applyFill="1" applyBorder="1" applyAlignment="1">
      <alignment vertical="center"/>
    </xf>
    <xf numFmtId="0" fontId="31" fillId="6" borderId="1" xfId="0" applyFont="1" applyFill="1" applyBorder="1"/>
    <xf numFmtId="16" fontId="4" fillId="0" borderId="0" xfId="0" applyNumberFormat="1" applyFont="1" applyAlignment="1">
      <alignment horizontal="center"/>
    </xf>
    <xf numFmtId="16" fontId="4" fillId="0" borderId="1" xfId="0" applyNumberFormat="1" applyFont="1" applyBorder="1" applyAlignment="1">
      <alignment horizontal="center"/>
    </xf>
    <xf numFmtId="16" fontId="4" fillId="0" borderId="4" xfId="0" applyNumberFormat="1" applyFont="1" applyBorder="1" applyAlignment="1">
      <alignment horizontal="center"/>
    </xf>
    <xf numFmtId="164" fontId="12" fillId="0" borderId="4" xfId="1" applyNumberFormat="1" applyFont="1" applyFill="1" applyBorder="1" applyAlignment="1">
      <alignment vertical="center"/>
    </xf>
    <xf numFmtId="164" fontId="4" fillId="0" borderId="4" xfId="266" applyNumberFormat="1" applyFont="1" applyFill="1" applyBorder="1" applyAlignment="1">
      <alignment vertical="center"/>
    </xf>
    <xf numFmtId="164" fontId="12" fillId="0" borderId="4" xfId="1" applyNumberFormat="1" applyFont="1" applyFill="1" applyBorder="1" applyAlignment="1">
      <alignment horizontal="center" vertical="center"/>
    </xf>
    <xf numFmtId="164" fontId="4" fillId="0" borderId="1" xfId="270" applyNumberFormat="1" applyFont="1" applyFill="1" applyBorder="1" applyAlignment="1">
      <alignment vertical="center"/>
    </xf>
    <xf numFmtId="164" fontId="6" fillId="0" borderId="7" xfId="0" applyNumberFormat="1" applyFont="1" applyBorder="1"/>
    <xf numFmtId="0" fontId="35" fillId="0" borderId="8" xfId="288" applyFont="1" applyBorder="1"/>
    <xf numFmtId="164" fontId="4" fillId="0" borderId="1" xfId="267" applyNumberFormat="1" applyFont="1" applyFill="1" applyBorder="1" applyAlignment="1">
      <alignment vertical="center"/>
    </xf>
    <xf numFmtId="164" fontId="4" fillId="0" borderId="1" xfId="280" applyNumberFormat="1" applyFont="1" applyFill="1" applyBorder="1" applyAlignment="1">
      <alignment vertical="center"/>
    </xf>
    <xf numFmtId="164" fontId="4" fillId="0" borderId="4" xfId="280" applyNumberFormat="1" applyFont="1" applyFill="1" applyBorder="1" applyAlignment="1">
      <alignment vertical="center"/>
    </xf>
    <xf numFmtId="164" fontId="25" fillId="0" borderId="1" xfId="1" applyNumberFormat="1" applyFont="1" applyBorder="1" applyAlignment="1">
      <alignment horizontal="left" vertical="top" wrapText="1"/>
    </xf>
    <xf numFmtId="165" fontId="16" fillId="11" borderId="1" xfId="1" applyNumberFormat="1" applyFont="1" applyFill="1" applyBorder="1" applyAlignment="1">
      <alignment horizontal="center" vertical="center"/>
    </xf>
    <xf numFmtId="164" fontId="26" fillId="13" borderId="1" xfId="1" applyNumberFormat="1" applyFont="1" applyFill="1" applyBorder="1" applyAlignment="1">
      <alignment horizontal="center" vertical="center"/>
    </xf>
    <xf numFmtId="164" fontId="15" fillId="0" borderId="1" xfId="1" applyNumberFormat="1" applyFont="1" applyBorder="1" applyAlignment="1">
      <alignment vertical="top" wrapText="1"/>
    </xf>
    <xf numFmtId="164" fontId="17" fillId="9" borderId="14" xfId="1" applyNumberFormat="1" applyFont="1" applyFill="1" applyBorder="1" applyAlignment="1"/>
    <xf numFmtId="164" fontId="25" fillId="10" borderId="1" xfId="1" applyNumberFormat="1" applyFont="1" applyFill="1" applyBorder="1" applyAlignment="1">
      <alignment horizontal="left" vertical="top" wrapText="1"/>
    </xf>
    <xf numFmtId="164" fontId="26" fillId="0" borderId="1" xfId="1" applyNumberFormat="1" applyFont="1" applyBorder="1" applyAlignment="1">
      <alignment horizontal="center" vertical="center"/>
    </xf>
    <xf numFmtId="165" fontId="15" fillId="10" borderId="1" xfId="1" applyNumberFormat="1" applyFont="1" applyFill="1" applyBorder="1" applyAlignment="1">
      <alignment horizontal="center" vertical="center"/>
    </xf>
    <xf numFmtId="165" fontId="15" fillId="10" borderId="5" xfId="1" applyNumberFormat="1" applyFont="1" applyFill="1" applyBorder="1" applyAlignment="1">
      <alignment horizontal="center" vertical="center"/>
    </xf>
    <xf numFmtId="165" fontId="16" fillId="10" borderId="29" xfId="1" applyNumberFormat="1" applyFont="1" applyFill="1" applyBorder="1" applyAlignment="1">
      <alignment horizontal="center" vertical="center"/>
    </xf>
    <xf numFmtId="165" fontId="17" fillId="11" borderId="1" xfId="1" applyNumberFormat="1" applyFont="1" applyFill="1" applyBorder="1" applyAlignment="1">
      <alignment horizontal="center" vertical="center"/>
    </xf>
    <xf numFmtId="165" fontId="17" fillId="11" borderId="1" xfId="1" applyNumberFormat="1" applyFont="1" applyFill="1" applyBorder="1" applyAlignment="1">
      <alignment horizontal="center" vertical="center" wrapText="1"/>
    </xf>
    <xf numFmtId="165" fontId="15" fillId="11" borderId="1" xfId="1" applyNumberFormat="1" applyFont="1" applyFill="1" applyBorder="1" applyAlignment="1">
      <alignment horizontal="center" vertical="center"/>
    </xf>
    <xf numFmtId="165" fontId="17" fillId="0" borderId="1" xfId="1" applyNumberFormat="1" applyFont="1" applyBorder="1" applyAlignment="1">
      <alignment horizontal="center" vertical="center"/>
    </xf>
    <xf numFmtId="165" fontId="15" fillId="0" borderId="14" xfId="1" applyNumberFormat="1" applyFont="1" applyBorder="1" applyAlignment="1">
      <alignment horizontal="center" vertical="center"/>
    </xf>
    <xf numFmtId="165" fontId="19" fillId="11" borderId="1" xfId="1" applyNumberFormat="1" applyFont="1" applyFill="1" applyBorder="1" applyAlignment="1">
      <alignment horizontal="center" vertical="center"/>
    </xf>
    <xf numFmtId="164" fontId="25" fillId="0" borderId="0" xfId="1" applyNumberFormat="1" applyFont="1" applyAlignment="1"/>
    <xf numFmtId="164" fontId="6" fillId="0" borderId="14" xfId="1" applyNumberFormat="1" applyFont="1" applyBorder="1"/>
    <xf numFmtId="0" fontId="32" fillId="4" borderId="1" xfId="2" applyFont="1" applyFill="1" applyBorder="1" applyAlignment="1">
      <alignment horizontal="center" vertical="center"/>
    </xf>
    <xf numFmtId="0" fontId="6" fillId="0" borderId="0" xfId="0" applyFont="1" applyAlignment="1">
      <alignment horizontal="center" vertical="center"/>
    </xf>
    <xf numFmtId="0" fontId="6" fillId="0" borderId="10" xfId="0" applyFont="1" applyBorder="1" applyAlignment="1">
      <alignment horizontal="center" vertical="center"/>
    </xf>
    <xf numFmtId="0" fontId="4" fillId="0" borderId="10" xfId="0" applyFont="1" applyBorder="1" applyAlignment="1">
      <alignment horizontal="center"/>
    </xf>
    <xf numFmtId="164" fontId="6" fillId="0" borderId="5" xfId="0" applyNumberFormat="1" applyFont="1" applyBorder="1"/>
    <xf numFmtId="0" fontId="5" fillId="0" borderId="5" xfId="0" applyFont="1" applyBorder="1"/>
    <xf numFmtId="165" fontId="43" fillId="0" borderId="1" xfId="0" applyNumberFormat="1" applyFont="1" applyBorder="1" applyAlignment="1">
      <alignment horizontal="left" vertical="center"/>
    </xf>
    <xf numFmtId="165" fontId="6" fillId="0" borderId="1" xfId="0" applyNumberFormat="1" applyFont="1" applyBorder="1" applyAlignment="1">
      <alignment horizontal="left" vertical="top"/>
    </xf>
    <xf numFmtId="0" fontId="7" fillId="0" borderId="10" xfId="0" applyFont="1" applyBorder="1" applyAlignment="1">
      <alignment horizontal="center" vertical="center"/>
    </xf>
    <xf numFmtId="17" fontId="4" fillId="0" borderId="1" xfId="0" applyNumberFormat="1" applyFont="1" applyBorder="1" applyAlignment="1">
      <alignment horizontal="center" vertical="center"/>
    </xf>
    <xf numFmtId="17" fontId="4" fillId="0" borderId="1" xfId="4" applyNumberFormat="1" applyFont="1" applyFill="1" applyBorder="1" applyAlignment="1">
      <alignment horizontal="center" vertical="center"/>
    </xf>
    <xf numFmtId="0" fontId="6" fillId="0" borderId="1" xfId="0" applyFont="1" applyBorder="1" applyAlignment="1">
      <alignment horizontal="center"/>
    </xf>
    <xf numFmtId="44" fontId="6" fillId="0" borderId="7" xfId="1" applyFont="1" applyFill="1" applyBorder="1"/>
    <xf numFmtId="0" fontId="43" fillId="0" borderId="1" xfId="0" applyFont="1" applyBorder="1" applyAlignment="1">
      <alignment horizontal="left" vertical="center"/>
    </xf>
    <xf numFmtId="0" fontId="6" fillId="0" borderId="1" xfId="0" applyFont="1" applyBorder="1" applyAlignment="1">
      <alignment horizontal="left" vertical="top"/>
    </xf>
    <xf numFmtId="0" fontId="8" fillId="0" borderId="1" xfId="0" applyFont="1" applyBorder="1" applyAlignment="1">
      <alignment horizontal="left" vertical="center"/>
    </xf>
    <xf numFmtId="17" fontId="12" fillId="0" borderId="1" xfId="6" applyNumberFormat="1" applyFont="1" applyFill="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left" vertical="top"/>
    </xf>
    <xf numFmtId="17" fontId="4" fillId="0" borderId="1" xfId="238" applyNumberFormat="1" applyFont="1" applyFill="1" applyBorder="1" applyAlignment="1">
      <alignment horizontal="center" vertical="center"/>
    </xf>
    <xf numFmtId="0" fontId="6" fillId="0" borderId="0" xfId="0" applyFont="1" applyAlignment="1">
      <alignment vertical="center"/>
    </xf>
    <xf numFmtId="17" fontId="12" fillId="0" borderId="1" xfId="0" applyNumberFormat="1" applyFont="1" applyBorder="1" applyAlignment="1">
      <alignment horizontal="center" vertical="center"/>
    </xf>
    <xf numFmtId="17" fontId="4" fillId="0" borderId="1" xfId="223" applyNumberFormat="1" applyFont="1" applyFill="1" applyBorder="1" applyAlignment="1">
      <alignment horizontal="center" vertical="center"/>
    </xf>
    <xf numFmtId="0" fontId="43" fillId="0" borderId="1" xfId="0" applyFont="1" applyBorder="1" applyAlignment="1">
      <alignment vertical="center"/>
    </xf>
    <xf numFmtId="0" fontId="7" fillId="0" borderId="1" xfId="0" applyFont="1" applyBorder="1" applyAlignment="1">
      <alignment vertical="top"/>
    </xf>
    <xf numFmtId="17" fontId="4" fillId="0" borderId="1" xfId="237" applyNumberFormat="1" applyFont="1" applyFill="1" applyBorder="1" applyAlignment="1">
      <alignment horizontal="center" vertical="center"/>
    </xf>
    <xf numFmtId="17" fontId="12" fillId="0" borderId="27" xfId="0" applyNumberFormat="1" applyFont="1" applyBorder="1" applyAlignment="1">
      <alignment horizontal="center" vertical="center"/>
    </xf>
    <xf numFmtId="17" fontId="4" fillId="0" borderId="14" xfId="233" applyNumberFormat="1" applyFont="1" applyFill="1" applyBorder="1" applyAlignment="1">
      <alignment horizontal="center" vertical="center"/>
    </xf>
    <xf numFmtId="0" fontId="6" fillId="0" borderId="0" xfId="0" applyFont="1" applyAlignment="1">
      <alignment textRotation="45"/>
    </xf>
    <xf numFmtId="17" fontId="4" fillId="0" borderId="1" xfId="247" applyNumberFormat="1" applyFont="1" applyFill="1" applyBorder="1" applyAlignment="1">
      <alignment horizontal="center" vertical="center"/>
    </xf>
    <xf numFmtId="17" fontId="4" fillId="0" borderId="0" xfId="247" applyNumberFormat="1" applyFont="1" applyFill="1" applyBorder="1" applyAlignment="1">
      <alignment horizontal="center" vertical="center"/>
    </xf>
    <xf numFmtId="17" fontId="4" fillId="0" borderId="1" xfId="206" applyNumberFormat="1" applyFont="1" applyFill="1" applyBorder="1" applyAlignment="1">
      <alignment horizontal="center" vertical="center"/>
    </xf>
    <xf numFmtId="0" fontId="43" fillId="0" borderId="1" xfId="0" applyFont="1" applyBorder="1"/>
    <xf numFmtId="0" fontId="7" fillId="0" borderId="1" xfId="0" applyFont="1" applyBorder="1" applyAlignment="1">
      <alignment horizontal="center"/>
    </xf>
    <xf numFmtId="17" fontId="12" fillId="0" borderId="1" xfId="229" applyNumberFormat="1" applyFont="1" applyFill="1" applyBorder="1" applyAlignment="1">
      <alignment horizontal="center"/>
    </xf>
    <xf numFmtId="0" fontId="7" fillId="0" borderId="14" xfId="0" applyFont="1" applyBorder="1" applyAlignment="1">
      <alignment horizontal="center"/>
    </xf>
    <xf numFmtId="17" fontId="4" fillId="0" borderId="1" xfId="194" applyNumberFormat="1" applyFont="1" applyFill="1" applyBorder="1" applyAlignment="1">
      <alignment horizontal="center"/>
    </xf>
    <xf numFmtId="17" fontId="4" fillId="0" borderId="1" xfId="5" applyNumberFormat="1" applyFont="1" applyFill="1" applyBorder="1" applyAlignment="1">
      <alignment horizontal="center" vertical="center"/>
    </xf>
    <xf numFmtId="17" fontId="4" fillId="0" borderId="1" xfId="200" applyNumberFormat="1" applyFont="1" applyFill="1" applyBorder="1" applyAlignment="1">
      <alignment horizontal="center" vertical="center"/>
    </xf>
    <xf numFmtId="17" fontId="4" fillId="0" borderId="1" xfId="241" applyNumberFormat="1" applyFont="1" applyFill="1" applyBorder="1" applyAlignment="1">
      <alignment horizontal="center" vertical="center"/>
    </xf>
    <xf numFmtId="17" fontId="4" fillId="0" borderId="1" xfId="209" applyNumberFormat="1" applyFont="1" applyFill="1" applyBorder="1" applyAlignment="1">
      <alignment horizontal="center" vertical="center"/>
    </xf>
    <xf numFmtId="0" fontId="8" fillId="0" borderId="1" xfId="0" applyFont="1" applyBorder="1" applyAlignment="1">
      <alignment vertical="center"/>
    </xf>
    <xf numFmtId="17" fontId="4" fillId="0" borderId="1" xfId="208" applyNumberFormat="1" applyFont="1" applyFill="1" applyBorder="1" applyAlignment="1">
      <alignment horizontal="center" vertical="center"/>
    </xf>
    <xf numFmtId="0" fontId="6" fillId="0" borderId="5" xfId="0" applyFont="1" applyBorder="1" applyAlignment="1">
      <alignment vertical="center"/>
    </xf>
    <xf numFmtId="0" fontId="6" fillId="0" borderId="1" xfId="0" applyFont="1" applyBorder="1" applyAlignment="1">
      <alignment vertical="top"/>
    </xf>
    <xf numFmtId="0" fontId="7" fillId="0" borderId="5" xfId="0" applyFont="1" applyBorder="1" applyAlignment="1">
      <alignment horizontal="center" vertical="center"/>
    </xf>
    <xf numFmtId="17" fontId="4" fillId="0" borderId="1" xfId="213" applyNumberFormat="1" applyFont="1" applyFill="1" applyBorder="1" applyAlignment="1">
      <alignment horizontal="center" vertical="center"/>
    </xf>
    <xf numFmtId="0" fontId="7" fillId="0" borderId="1" xfId="0" applyFont="1" applyBorder="1"/>
    <xf numFmtId="17" fontId="12" fillId="0" borderId="1" xfId="0" applyNumberFormat="1" applyFont="1" applyBorder="1" applyAlignment="1">
      <alignment horizontal="center"/>
    </xf>
    <xf numFmtId="44" fontId="6" fillId="0" borderId="7" xfId="1" applyFont="1" applyFill="1" applyBorder="1" applyAlignment="1"/>
    <xf numFmtId="0" fontId="7" fillId="0" borderId="1" xfId="0" applyFont="1" applyBorder="1" applyAlignment="1">
      <alignment vertical="center"/>
    </xf>
    <xf numFmtId="17" fontId="4" fillId="0" borderId="1" xfId="8" applyNumberFormat="1" applyFont="1" applyFill="1" applyBorder="1" applyAlignment="1">
      <alignment horizontal="center" vertical="center"/>
    </xf>
    <xf numFmtId="165" fontId="6" fillId="0" borderId="1" xfId="0" applyNumberFormat="1" applyFont="1" applyBorder="1" applyAlignment="1">
      <alignment horizontal="left" vertical="center"/>
    </xf>
    <xf numFmtId="17" fontId="4" fillId="0" borderId="1" xfId="230" applyNumberFormat="1" applyFont="1" applyFill="1" applyBorder="1" applyAlignment="1">
      <alignment horizontal="center" vertical="center"/>
    </xf>
    <xf numFmtId="17" fontId="4" fillId="0" borderId="1" xfId="215" applyNumberFormat="1" applyFont="1" applyFill="1" applyBorder="1" applyAlignment="1">
      <alignment horizontal="center" vertical="center"/>
    </xf>
    <xf numFmtId="17" fontId="4" fillId="0" borderId="1" xfId="242" applyNumberFormat="1" applyFont="1" applyFill="1" applyBorder="1" applyAlignment="1">
      <alignment horizontal="center" vertical="center"/>
    </xf>
    <xf numFmtId="17" fontId="4" fillId="0" borderId="1" xfId="201" applyNumberFormat="1" applyFont="1" applyFill="1" applyBorder="1" applyAlignment="1">
      <alignment horizontal="center" vertical="center"/>
    </xf>
    <xf numFmtId="17" fontId="4" fillId="0" borderId="1" xfId="214" applyNumberFormat="1" applyFont="1" applyFill="1" applyBorder="1" applyAlignment="1">
      <alignment horizontal="center" vertical="center"/>
    </xf>
    <xf numFmtId="17" fontId="4" fillId="0" borderId="1" xfId="253" applyNumberFormat="1" applyFont="1" applyFill="1" applyBorder="1" applyAlignment="1">
      <alignment horizontal="center" vertical="center"/>
    </xf>
    <xf numFmtId="17" fontId="4" fillId="0" borderId="1" xfId="218" applyNumberFormat="1" applyFont="1" applyFill="1" applyBorder="1" applyAlignment="1">
      <alignment horizontal="center" vertical="center"/>
    </xf>
    <xf numFmtId="17" fontId="12" fillId="0" borderId="0" xfId="0" applyNumberFormat="1" applyFont="1" applyAlignment="1">
      <alignment horizontal="center"/>
    </xf>
    <xf numFmtId="17" fontId="4" fillId="0" borderId="1" xfId="234" applyNumberFormat="1" applyFont="1" applyFill="1" applyBorder="1" applyAlignment="1">
      <alignment horizontal="center" vertical="center"/>
    </xf>
    <xf numFmtId="17" fontId="4" fillId="0" borderId="1" xfId="202" applyNumberFormat="1" applyFont="1" applyFill="1" applyBorder="1" applyAlignment="1">
      <alignment horizontal="center" vertical="center"/>
    </xf>
    <xf numFmtId="17" fontId="4" fillId="0" borderId="1" xfId="210" applyNumberFormat="1" applyFont="1" applyFill="1" applyBorder="1" applyAlignment="1">
      <alignment horizontal="center" vertical="center"/>
    </xf>
    <xf numFmtId="17" fontId="4" fillId="0" borderId="1" xfId="250" applyNumberFormat="1" applyFont="1" applyFill="1" applyBorder="1" applyAlignment="1">
      <alignment horizontal="center" vertical="center"/>
    </xf>
    <xf numFmtId="17" fontId="4" fillId="0" borderId="1" xfId="203" applyNumberFormat="1" applyFont="1" applyFill="1" applyBorder="1" applyAlignment="1">
      <alignment horizontal="center" vertical="center"/>
    </xf>
    <xf numFmtId="17" fontId="4" fillId="0" borderId="1" xfId="195" applyNumberFormat="1" applyFont="1" applyFill="1" applyBorder="1" applyAlignment="1">
      <alignment horizontal="center" vertical="center"/>
    </xf>
    <xf numFmtId="17" fontId="4" fillId="0" borderId="1" xfId="199" applyNumberFormat="1" applyFont="1" applyFill="1" applyBorder="1" applyAlignment="1">
      <alignment horizontal="center" vertical="center"/>
    </xf>
    <xf numFmtId="17" fontId="4" fillId="0" borderId="1" xfId="205" applyNumberFormat="1" applyFont="1" applyFill="1" applyBorder="1" applyAlignment="1">
      <alignment horizontal="center" vertical="center"/>
    </xf>
    <xf numFmtId="17" fontId="4" fillId="0" borderId="1" xfId="240" applyNumberFormat="1" applyFont="1" applyFill="1" applyBorder="1" applyAlignment="1">
      <alignment horizontal="center" vertical="center"/>
    </xf>
    <xf numFmtId="17" fontId="4" fillId="0" borderId="1" xfId="193" applyNumberFormat="1" applyFont="1" applyFill="1" applyBorder="1" applyAlignment="1">
      <alignment horizontal="center" vertical="center"/>
    </xf>
    <xf numFmtId="17" fontId="4" fillId="0" borderId="1" xfId="211" applyNumberFormat="1" applyFont="1" applyFill="1" applyBorder="1" applyAlignment="1">
      <alignment horizontal="center" vertical="center"/>
    </xf>
    <xf numFmtId="0" fontId="8" fillId="0" borderId="0" xfId="0" applyFont="1"/>
    <xf numFmtId="17" fontId="4" fillId="0" borderId="1" xfId="244" applyNumberFormat="1" applyFont="1" applyFill="1" applyBorder="1" applyAlignment="1">
      <alignment horizontal="center" vertical="center"/>
    </xf>
    <xf numFmtId="17" fontId="4" fillId="0" borderId="1" xfId="231" applyNumberFormat="1" applyFont="1" applyFill="1" applyBorder="1" applyAlignment="1">
      <alignment horizontal="center" vertical="center"/>
    </xf>
    <xf numFmtId="17" fontId="4" fillId="0" borderId="1" xfId="204" applyNumberFormat="1" applyFont="1" applyFill="1" applyBorder="1" applyAlignment="1">
      <alignment horizontal="center" vertical="center"/>
    </xf>
    <xf numFmtId="17" fontId="4" fillId="0" borderId="1" xfId="246" applyNumberFormat="1" applyFont="1" applyFill="1" applyBorder="1" applyAlignment="1">
      <alignment horizontal="center" vertical="center"/>
    </xf>
    <xf numFmtId="17" fontId="4" fillId="0" borderId="1" xfId="220" applyNumberFormat="1" applyFont="1" applyFill="1" applyBorder="1" applyAlignment="1">
      <alignment horizontal="center" vertical="center"/>
    </xf>
    <xf numFmtId="17" fontId="4" fillId="0" borderId="1" xfId="212" applyNumberFormat="1" applyFont="1" applyFill="1" applyBorder="1" applyAlignment="1">
      <alignment horizontal="center" vertical="center"/>
    </xf>
    <xf numFmtId="17" fontId="6" fillId="0" borderId="1" xfId="0" applyNumberFormat="1" applyFont="1" applyBorder="1" applyAlignment="1">
      <alignment horizontal="center" vertical="center"/>
    </xf>
    <xf numFmtId="17" fontId="6" fillId="0" borderId="1" xfId="236" applyNumberFormat="1" applyFont="1" applyFill="1" applyBorder="1" applyAlignment="1">
      <alignment horizontal="center" vertical="center"/>
    </xf>
    <xf numFmtId="0" fontId="8" fillId="0" borderId="1" xfId="0" applyFont="1" applyBorder="1" applyAlignment="1">
      <alignment horizontal="left" vertical="top"/>
    </xf>
    <xf numFmtId="17" fontId="6" fillId="0" borderId="1" xfId="227" applyNumberFormat="1" applyFont="1" applyFill="1" applyBorder="1" applyAlignment="1">
      <alignment horizontal="center" vertical="center"/>
    </xf>
    <xf numFmtId="17" fontId="4" fillId="0" borderId="1" xfId="251" applyNumberFormat="1" applyFont="1" applyFill="1" applyBorder="1" applyAlignment="1">
      <alignment horizontal="center" vertical="center"/>
    </xf>
    <xf numFmtId="17" fontId="4" fillId="0" borderId="1" xfId="252" applyNumberFormat="1" applyFont="1" applyFill="1" applyBorder="1" applyAlignment="1">
      <alignment horizontal="center" vertical="center"/>
    </xf>
    <xf numFmtId="17" fontId="4" fillId="0" borderId="1" xfId="239" applyNumberFormat="1" applyFont="1" applyFill="1" applyBorder="1" applyAlignment="1">
      <alignment horizontal="center" vertical="center"/>
    </xf>
    <xf numFmtId="17" fontId="4" fillId="0" borderId="1" xfId="207" applyNumberFormat="1" applyFont="1" applyFill="1" applyBorder="1" applyAlignment="1">
      <alignment horizontal="center" vertical="center"/>
    </xf>
    <xf numFmtId="0" fontId="42" fillId="0" borderId="1" xfId="0" applyFont="1" applyBorder="1" applyAlignment="1">
      <alignment vertical="center"/>
    </xf>
    <xf numFmtId="0" fontId="6" fillId="0" borderId="5" xfId="0" applyFont="1" applyBorder="1"/>
    <xf numFmtId="0" fontId="6" fillId="0" borderId="0" xfId="0" applyFont="1" applyAlignment="1">
      <alignment horizontal="center"/>
    </xf>
    <xf numFmtId="17" fontId="6" fillId="0" borderId="0" xfId="0" applyNumberFormat="1" applyFont="1" applyAlignment="1">
      <alignment horizontal="center"/>
    </xf>
    <xf numFmtId="0" fontId="6" fillId="0" borderId="4" xfId="0" applyFont="1" applyBorder="1" applyAlignment="1">
      <alignment horizontal="center"/>
    </xf>
    <xf numFmtId="0" fontId="7" fillId="0" borderId="5" xfId="0" applyFont="1" applyBorder="1" applyAlignment="1">
      <alignment horizontal="left" vertical="top"/>
    </xf>
    <xf numFmtId="0" fontId="7" fillId="0" borderId="5" xfId="0" applyFont="1" applyBorder="1" applyAlignment="1">
      <alignment horizontal="left" vertical="center"/>
    </xf>
    <xf numFmtId="0" fontId="13" fillId="0" borderId="7" xfId="0" applyFont="1" applyBorder="1" applyAlignment="1">
      <alignment horizontal="left" vertical="center"/>
    </xf>
    <xf numFmtId="0" fontId="13" fillId="0" borderId="4" xfId="0" applyFont="1" applyBorder="1" applyAlignment="1">
      <alignment horizontal="left" vertical="center"/>
    </xf>
    <xf numFmtId="164" fontId="13" fillId="0" borderId="7" xfId="0" applyNumberFormat="1" applyFont="1" applyBorder="1" applyAlignment="1">
      <alignment horizontal="left" vertical="center"/>
    </xf>
    <xf numFmtId="0" fontId="9" fillId="0" borderId="0" xfId="0" applyFont="1" applyAlignment="1">
      <alignment horizontal="left" vertical="center"/>
    </xf>
    <xf numFmtId="17" fontId="6" fillId="0" borderId="2" xfId="0" applyNumberFormat="1" applyFont="1" applyBorder="1" applyAlignment="1">
      <alignment horizontal="center"/>
    </xf>
    <xf numFmtId="17" fontId="6" fillId="0" borderId="18" xfId="0" applyNumberFormat="1" applyFont="1" applyBorder="1" applyAlignment="1">
      <alignment horizontal="center"/>
    </xf>
    <xf numFmtId="0" fontId="7" fillId="0" borderId="5" xfId="0" applyFont="1" applyBorder="1" applyAlignment="1">
      <alignment vertical="center"/>
    </xf>
    <xf numFmtId="0" fontId="30" fillId="7" borderId="1" xfId="0" applyFont="1" applyFill="1" applyBorder="1" applyAlignment="1">
      <alignment horizontal="left" vertical="center"/>
    </xf>
    <xf numFmtId="165" fontId="4" fillId="7" borderId="1" xfId="0" applyNumberFormat="1" applyFont="1" applyFill="1" applyBorder="1" applyAlignment="1">
      <alignment horizontal="left" vertical="center"/>
    </xf>
    <xf numFmtId="0" fontId="30" fillId="7" borderId="1" xfId="0" applyFont="1" applyFill="1" applyBorder="1" applyAlignment="1">
      <alignment vertical="center"/>
    </xf>
    <xf numFmtId="0" fontId="12" fillId="7" borderId="1" xfId="0" applyFont="1" applyFill="1" applyBorder="1"/>
    <xf numFmtId="0" fontId="4" fillId="7" borderId="1" xfId="0" applyFont="1" applyFill="1" applyBorder="1" applyAlignment="1">
      <alignment horizontal="left" vertical="top"/>
    </xf>
    <xf numFmtId="0" fontId="31" fillId="7" borderId="1" xfId="0" applyFont="1" applyFill="1" applyBorder="1"/>
    <xf numFmtId="0" fontId="43" fillId="6" borderId="1" xfId="0" applyFont="1" applyFill="1" applyBorder="1" applyAlignment="1">
      <alignment horizontal="left" vertical="center"/>
    </xf>
    <xf numFmtId="0" fontId="4" fillId="7" borderId="26" xfId="0" applyFont="1" applyFill="1" applyBorder="1"/>
    <xf numFmtId="0" fontId="43" fillId="6" borderId="1" xfId="0" applyFont="1" applyFill="1" applyBorder="1" applyAlignment="1">
      <alignment vertical="center"/>
    </xf>
    <xf numFmtId="164" fontId="4" fillId="7" borderId="1" xfId="1" applyNumberFormat="1" applyFont="1" applyFill="1" applyBorder="1"/>
    <xf numFmtId="164" fontId="6" fillId="6" borderId="1" xfId="0" applyNumberFormat="1" applyFont="1" applyFill="1" applyBorder="1"/>
    <xf numFmtId="165" fontId="6" fillId="0" borderId="5" xfId="0" applyNumberFormat="1" applyFont="1" applyBorder="1" applyAlignment="1">
      <alignment horizontal="center" vertical="center"/>
    </xf>
    <xf numFmtId="164" fontId="4" fillId="0" borderId="1" xfId="0" applyNumberFormat="1" applyFont="1" applyBorder="1"/>
    <xf numFmtId="164" fontId="4" fillId="0" borderId="11" xfId="0" applyNumberFormat="1" applyFont="1" applyBorder="1"/>
    <xf numFmtId="0" fontId="42" fillId="6" borderId="1" xfId="0" applyFont="1" applyFill="1" applyBorder="1" applyAlignment="1">
      <alignment vertical="center"/>
    </xf>
    <xf numFmtId="0" fontId="6" fillId="6" borderId="1" xfId="0" applyFont="1" applyFill="1" applyBorder="1" applyAlignment="1">
      <alignment vertical="top"/>
    </xf>
    <xf numFmtId="0" fontId="6" fillId="6" borderId="14" xfId="0" applyFont="1" applyFill="1" applyBorder="1" applyAlignment="1">
      <alignment horizontal="center" vertical="center"/>
    </xf>
    <xf numFmtId="0" fontId="6" fillId="6" borderId="1" xfId="0" applyFont="1" applyFill="1" applyBorder="1"/>
    <xf numFmtId="0" fontId="6" fillId="6" borderId="1" xfId="0" applyFont="1" applyFill="1" applyBorder="1" applyAlignment="1">
      <alignment horizontal="center"/>
    </xf>
    <xf numFmtId="17" fontId="6" fillId="6" borderId="18" xfId="0" applyNumberFormat="1" applyFont="1" applyFill="1" applyBorder="1" applyAlignment="1">
      <alignment horizontal="center"/>
    </xf>
    <xf numFmtId="164" fontId="6" fillId="6" borderId="1" xfId="1" applyNumberFormat="1" applyFont="1" applyFill="1" applyBorder="1" applyAlignment="1">
      <alignment horizontal="center" vertical="center"/>
    </xf>
    <xf numFmtId="44" fontId="6" fillId="6" borderId="7" xfId="1" applyFont="1" applyFill="1" applyBorder="1"/>
    <xf numFmtId="164" fontId="6" fillId="6" borderId="1" xfId="1" applyNumberFormat="1" applyFont="1" applyFill="1" applyBorder="1" applyAlignment="1">
      <alignment vertical="center"/>
    </xf>
    <xf numFmtId="0" fontId="6" fillId="6" borderId="0" xfId="0" applyFont="1" applyFill="1"/>
    <xf numFmtId="0" fontId="3" fillId="6" borderId="0" xfId="0" applyFont="1" applyFill="1"/>
    <xf numFmtId="0" fontId="4" fillId="0" borderId="5" xfId="0" applyFont="1" applyBorder="1" applyAlignment="1">
      <alignment horizontal="center" vertical="center"/>
    </xf>
    <xf numFmtId="0" fontId="4" fillId="6" borderId="1" xfId="0" applyFont="1" applyFill="1" applyBorder="1"/>
    <xf numFmtId="0" fontId="31" fillId="6" borderId="5" xfId="0" applyFont="1" applyFill="1" applyBorder="1"/>
    <xf numFmtId="0" fontId="42" fillId="0" borderId="5" xfId="0" applyFont="1" applyBorder="1"/>
    <xf numFmtId="17" fontId="4" fillId="0" borderId="5" xfId="0" applyNumberFormat="1" applyFont="1" applyBorder="1" applyAlignment="1">
      <alignment horizontal="center"/>
    </xf>
    <xf numFmtId="164" fontId="4" fillId="0" borderId="5" xfId="1" applyNumberFormat="1" applyFont="1" applyBorder="1"/>
    <xf numFmtId="16" fontId="4" fillId="0" borderId="5" xfId="0" applyNumberFormat="1" applyFont="1" applyBorder="1" applyAlignment="1">
      <alignment horizontal="center"/>
    </xf>
    <xf numFmtId="0" fontId="45" fillId="0" borderId="13" xfId="288" applyFont="1" applyBorder="1"/>
    <xf numFmtId="0" fontId="4" fillId="6" borderId="26" xfId="0" applyFont="1" applyFill="1" applyBorder="1"/>
    <xf numFmtId="0" fontId="12" fillId="7" borderId="1" xfId="0" applyFont="1" applyFill="1" applyBorder="1" applyAlignment="1">
      <alignment horizontal="left" vertical="center"/>
    </xf>
    <xf numFmtId="165" fontId="4" fillId="6" borderId="1" xfId="0" applyNumberFormat="1" applyFont="1" applyFill="1" applyBorder="1" applyAlignment="1">
      <alignment horizontal="left" vertical="center"/>
    </xf>
    <xf numFmtId="164" fontId="6" fillId="6" borderId="0" xfId="1" applyNumberFormat="1" applyFont="1" applyFill="1" applyAlignment="1"/>
    <xf numFmtId="164" fontId="6" fillId="6" borderId="10" xfId="1" applyNumberFormat="1" applyFont="1" applyFill="1" applyBorder="1" applyAlignment="1">
      <alignment horizontal="center" vertical="center"/>
    </xf>
    <xf numFmtId="164" fontId="7" fillId="6" borderId="1" xfId="1" applyNumberFormat="1" applyFont="1" applyFill="1" applyBorder="1" applyAlignment="1">
      <alignment horizontal="center" vertical="center"/>
    </xf>
    <xf numFmtId="164" fontId="6" fillId="6" borderId="14" xfId="1" applyNumberFormat="1" applyFont="1" applyFill="1" applyBorder="1" applyAlignment="1">
      <alignment horizontal="center" vertical="center"/>
    </xf>
    <xf numFmtId="164" fontId="7" fillId="6" borderId="2" xfId="1" applyNumberFormat="1" applyFont="1" applyFill="1" applyBorder="1" applyAlignment="1">
      <alignment horizontal="center" vertical="center"/>
    </xf>
    <xf numFmtId="164" fontId="6" fillId="6" borderId="2" xfId="1" applyNumberFormat="1" applyFont="1" applyFill="1" applyBorder="1" applyAlignment="1">
      <alignment horizontal="center" vertical="center"/>
    </xf>
    <xf numFmtId="164" fontId="7" fillId="6" borderId="5" xfId="1" applyNumberFormat="1" applyFont="1" applyFill="1" applyBorder="1" applyAlignment="1">
      <alignment horizontal="center" vertical="center"/>
    </xf>
    <xf numFmtId="164" fontId="4" fillId="6" borderId="1" xfId="1" applyNumberFormat="1" applyFont="1" applyFill="1" applyBorder="1" applyAlignment="1">
      <alignment horizontal="center" vertical="center"/>
    </xf>
    <xf numFmtId="164" fontId="12" fillId="6" borderId="1" xfId="268" applyNumberFormat="1" applyFont="1" applyFill="1" applyBorder="1" applyAlignment="1">
      <alignment horizontal="center" vertical="center"/>
    </xf>
    <xf numFmtId="164" fontId="4" fillId="6" borderId="1" xfId="268" applyNumberFormat="1" applyFont="1" applyFill="1" applyBorder="1" applyAlignment="1">
      <alignment horizontal="center" vertical="center"/>
    </xf>
    <xf numFmtId="164" fontId="6" fillId="6" borderId="1" xfId="1" applyNumberFormat="1" applyFont="1" applyFill="1" applyBorder="1"/>
    <xf numFmtId="164" fontId="6" fillId="6" borderId="10" xfId="1" applyNumberFormat="1" applyFont="1" applyFill="1" applyBorder="1"/>
    <xf numFmtId="164" fontId="6" fillId="6" borderId="14" xfId="1" applyNumberFormat="1" applyFont="1" applyFill="1" applyBorder="1"/>
    <xf numFmtId="164" fontId="6" fillId="6" borderId="5" xfId="1" applyNumberFormat="1" applyFont="1" applyFill="1" applyBorder="1"/>
    <xf numFmtId="164" fontId="6" fillId="7" borderId="1" xfId="0" applyNumberFormat="1" applyFont="1" applyFill="1" applyBorder="1"/>
    <xf numFmtId="0" fontId="0" fillId="7" borderId="1" xfId="0" applyFill="1" applyBorder="1" applyAlignment="1">
      <alignment horizontal="center"/>
    </xf>
    <xf numFmtId="0" fontId="0" fillId="7" borderId="31" xfId="0" applyFill="1" applyBorder="1" applyAlignment="1">
      <alignment horizontal="center"/>
    </xf>
    <xf numFmtId="0" fontId="7" fillId="6" borderId="1" xfId="0" applyFont="1" applyFill="1" applyBorder="1" applyAlignment="1">
      <alignment horizontal="left" vertical="top"/>
    </xf>
    <xf numFmtId="17" fontId="4" fillId="6" borderId="1" xfId="0" applyNumberFormat="1" applyFont="1" applyFill="1" applyBorder="1" applyAlignment="1">
      <alignment horizontal="center" vertical="center"/>
    </xf>
    <xf numFmtId="17" fontId="12" fillId="6" borderId="1" xfId="191" applyNumberFormat="1" applyFont="1" applyFill="1" applyBorder="1" applyAlignment="1">
      <alignment horizontal="center" vertical="center"/>
    </xf>
    <xf numFmtId="0" fontId="12" fillId="6" borderId="1" xfId="0" applyFont="1" applyFill="1" applyBorder="1" applyAlignment="1">
      <alignment horizontal="left"/>
    </xf>
    <xf numFmtId="0" fontId="12" fillId="6" borderId="1" xfId="0" applyFont="1" applyFill="1" applyBorder="1"/>
    <xf numFmtId="0" fontId="43" fillId="6" borderId="1" xfId="0" applyFont="1" applyFill="1" applyBorder="1"/>
    <xf numFmtId="0" fontId="7" fillId="6" borderId="1" xfId="0" applyFont="1" applyFill="1" applyBorder="1" applyAlignment="1">
      <alignment vertical="top"/>
    </xf>
    <xf numFmtId="0" fontId="7" fillId="6" borderId="1" xfId="0" applyFont="1" applyFill="1" applyBorder="1" applyAlignment="1">
      <alignment horizontal="center"/>
    </xf>
    <xf numFmtId="0" fontId="6" fillId="6" borderId="4" xfId="0" applyFont="1" applyFill="1" applyBorder="1"/>
    <xf numFmtId="17" fontId="4" fillId="6" borderId="1" xfId="235" applyNumberFormat="1" applyFont="1" applyFill="1" applyBorder="1" applyAlignment="1">
      <alignment horizontal="center"/>
    </xf>
    <xf numFmtId="17" fontId="4" fillId="6" borderId="1" xfId="255" applyNumberFormat="1" applyFont="1" applyFill="1" applyBorder="1" applyAlignment="1">
      <alignment horizontal="center"/>
    </xf>
    <xf numFmtId="0" fontId="30" fillId="6" borderId="10" xfId="0" applyFont="1" applyFill="1" applyBorder="1"/>
    <xf numFmtId="0" fontId="31" fillId="6" borderId="14" xfId="0" applyFont="1" applyFill="1" applyBorder="1"/>
    <xf numFmtId="0" fontId="12" fillId="6" borderId="1" xfId="0" applyFont="1" applyFill="1" applyBorder="1" applyAlignment="1">
      <alignment horizontal="left" vertical="top" wrapText="1"/>
    </xf>
    <xf numFmtId="0" fontId="12" fillId="6" borderId="1" xfId="0" applyFont="1" applyFill="1" applyBorder="1" applyAlignment="1">
      <alignment horizontal="left" vertical="top"/>
    </xf>
    <xf numFmtId="0" fontId="4" fillId="6" borderId="1" xfId="0" applyFont="1" applyFill="1" applyBorder="1" applyAlignment="1">
      <alignment horizontal="left" vertical="top"/>
    </xf>
    <xf numFmtId="0" fontId="12" fillId="6" borderId="0" xfId="0" applyFont="1" applyFill="1" applyAlignment="1">
      <alignment horizontal="left" vertical="top"/>
    </xf>
    <xf numFmtId="0" fontId="12" fillId="6" borderId="5" xfId="0" applyFont="1" applyFill="1" applyBorder="1" applyAlignment="1">
      <alignment horizontal="left" vertical="top"/>
    </xf>
    <xf numFmtId="0" fontId="12" fillId="6" borderId="1" xfId="0" applyFont="1" applyFill="1" applyBorder="1" applyAlignment="1">
      <alignment horizontal="left" vertical="center"/>
    </xf>
    <xf numFmtId="164" fontId="6" fillId="6" borderId="5" xfId="1" applyNumberFormat="1" applyFont="1" applyFill="1" applyBorder="1" applyAlignment="1"/>
    <xf numFmtId="164" fontId="6" fillId="6" borderId="1" xfId="1" applyNumberFormat="1" applyFont="1" applyFill="1" applyBorder="1" applyAlignment="1"/>
    <xf numFmtId="164" fontId="6" fillId="6" borderId="10" xfId="1" applyNumberFormat="1" applyFont="1" applyFill="1" applyBorder="1" applyAlignment="1"/>
    <xf numFmtId="0" fontId="3" fillId="6" borderId="13" xfId="0" applyFont="1" applyFill="1" applyBorder="1"/>
    <xf numFmtId="0" fontId="3" fillId="6" borderId="5" xfId="0" applyFont="1" applyFill="1" applyBorder="1"/>
    <xf numFmtId="0" fontId="3" fillId="6" borderId="1" xfId="0" applyFont="1" applyFill="1" applyBorder="1"/>
    <xf numFmtId="0" fontId="6" fillId="0" borderId="1" xfId="0" applyFont="1" applyBorder="1" applyAlignment="1">
      <alignment horizontal="center" vertical="top"/>
    </xf>
    <xf numFmtId="165" fontId="6" fillId="0" borderId="1" xfId="0" applyNumberFormat="1" applyFont="1" applyBorder="1" applyAlignment="1">
      <alignment horizontal="center" vertical="top"/>
    </xf>
    <xf numFmtId="164" fontId="4" fillId="0" borderId="4" xfId="274" applyNumberFormat="1" applyFont="1" applyFill="1" applyBorder="1" applyAlignment="1">
      <alignment vertical="top"/>
    </xf>
    <xf numFmtId="164" fontId="4" fillId="0" borderId="4" xfId="276" applyNumberFormat="1" applyFont="1" applyFill="1" applyBorder="1" applyAlignment="1">
      <alignment vertical="top"/>
    </xf>
    <xf numFmtId="0" fontId="4" fillId="0" borderId="1" xfId="0" applyFont="1" applyBorder="1" applyAlignment="1">
      <alignment vertical="top"/>
    </xf>
    <xf numFmtId="44" fontId="12" fillId="0" borderId="4" xfId="278" applyFont="1" applyFill="1" applyBorder="1" applyAlignment="1">
      <alignment vertical="top"/>
    </xf>
    <xf numFmtId="44" fontId="4" fillId="0" borderId="4" xfId="280" applyFont="1" applyFill="1" applyBorder="1" applyAlignment="1">
      <alignment vertical="top"/>
    </xf>
    <xf numFmtId="44" fontId="12" fillId="0" borderId="4" xfId="1" applyFont="1" applyFill="1" applyBorder="1" applyAlignment="1">
      <alignment vertical="top"/>
    </xf>
    <xf numFmtId="0" fontId="9" fillId="0" borderId="0" xfId="0" applyFont="1" applyAlignment="1">
      <alignment horizontal="left" vertical="top"/>
    </xf>
    <xf numFmtId="164" fontId="7" fillId="0" borderId="1" xfId="1" applyNumberFormat="1" applyFont="1" applyFill="1" applyBorder="1" applyAlignment="1">
      <alignment horizontal="center" vertical="center"/>
    </xf>
    <xf numFmtId="164" fontId="7" fillId="0" borderId="2" xfId="1" applyNumberFormat="1" applyFont="1" applyFill="1" applyBorder="1" applyAlignment="1">
      <alignment horizontal="center" vertical="center"/>
    </xf>
    <xf numFmtId="164" fontId="12" fillId="0" borderId="1" xfId="268" applyNumberFormat="1" applyFont="1" applyFill="1" applyBorder="1" applyAlignment="1">
      <alignment horizontal="center" vertical="center"/>
    </xf>
    <xf numFmtId="164" fontId="7" fillId="0" borderId="1" xfId="1" applyNumberFormat="1" applyFont="1" applyFill="1" applyBorder="1"/>
    <xf numFmtId="164" fontId="6" fillId="6" borderId="14" xfId="1" applyNumberFormat="1" applyFont="1" applyFill="1" applyBorder="1" applyAlignment="1"/>
    <xf numFmtId="0" fontId="4" fillId="0" borderId="17" xfId="0" applyFont="1" applyBorder="1"/>
    <xf numFmtId="0" fontId="0" fillId="7" borderId="1" xfId="0" applyFill="1" applyBorder="1"/>
    <xf numFmtId="164" fontId="13" fillId="0" borderId="1" xfId="1" applyNumberFormat="1" applyFont="1" applyFill="1" applyBorder="1" applyAlignment="1">
      <alignment vertical="center"/>
    </xf>
    <xf numFmtId="165" fontId="7" fillId="0" borderId="1" xfId="0" applyNumberFormat="1" applyFont="1" applyBorder="1" applyAlignment="1">
      <alignment horizontal="center" vertical="top"/>
    </xf>
    <xf numFmtId="165" fontId="7" fillId="0" borderId="1" xfId="0" applyNumberFormat="1" applyFont="1" applyBorder="1" applyAlignment="1">
      <alignment horizontal="center" vertical="center"/>
    </xf>
    <xf numFmtId="0" fontId="9" fillId="0" borderId="1" xfId="0" applyFont="1" applyBorder="1" applyAlignment="1">
      <alignment horizontal="center" vertical="center"/>
    </xf>
    <xf numFmtId="164" fontId="6" fillId="0" borderId="1" xfId="1" applyNumberFormat="1" applyFont="1" applyFill="1" applyBorder="1" applyAlignment="1">
      <alignment horizontal="center" vertical="center"/>
    </xf>
    <xf numFmtId="0" fontId="13" fillId="0" borderId="2" xfId="0" applyFont="1" applyBorder="1" applyAlignment="1">
      <alignment horizontal="left" vertical="center"/>
    </xf>
    <xf numFmtId="0" fontId="13" fillId="0" borderId="0" xfId="0" applyFont="1" applyAlignment="1">
      <alignment horizontal="left" vertical="center"/>
    </xf>
    <xf numFmtId="0" fontId="13" fillId="0" borderId="17" xfId="0" applyFont="1" applyBorder="1" applyAlignment="1">
      <alignment horizontal="left" vertical="center"/>
    </xf>
    <xf numFmtId="164" fontId="6" fillId="0" borderId="7" xfId="1" applyNumberFormat="1" applyFont="1" applyFill="1" applyBorder="1"/>
    <xf numFmtId="164" fontId="4" fillId="0" borderId="11" xfId="276" applyNumberFormat="1" applyFont="1" applyFill="1" applyBorder="1" applyAlignment="1">
      <alignment vertical="center"/>
    </xf>
    <xf numFmtId="164" fontId="4" fillId="0" borderId="38" xfId="276" applyNumberFormat="1" applyFont="1" applyFill="1" applyBorder="1" applyAlignment="1">
      <alignment vertical="center"/>
    </xf>
    <xf numFmtId="0" fontId="4" fillId="0" borderId="4" xfId="0" applyFont="1" applyBorder="1" applyAlignment="1">
      <alignment vertical="center"/>
    </xf>
    <xf numFmtId="0" fontId="45" fillId="0" borderId="1" xfId="288" applyFont="1" applyBorder="1"/>
    <xf numFmtId="0" fontId="4" fillId="0" borderId="1" xfId="1319" applyNumberFormat="1" applyFont="1" applyBorder="1" applyAlignment="1">
      <alignment horizontal="center"/>
    </xf>
    <xf numFmtId="0" fontId="5" fillId="0" borderId="2" xfId="0" applyFont="1" applyBorder="1"/>
    <xf numFmtId="0" fontId="6" fillId="0" borderId="4" xfId="0" applyFont="1" applyBorder="1" applyAlignment="1">
      <alignment horizontal="center" vertical="center"/>
    </xf>
    <xf numFmtId="0" fontId="3" fillId="0" borderId="10" xfId="0" applyFont="1" applyBorder="1"/>
    <xf numFmtId="0" fontId="3" fillId="0" borderId="4" xfId="0" applyFont="1" applyBorder="1" applyAlignment="1">
      <alignment horizontal="center"/>
    </xf>
    <xf numFmtId="0" fontId="4" fillId="7" borderId="1" xfId="0" applyFont="1" applyFill="1" applyBorder="1"/>
    <xf numFmtId="0" fontId="31" fillId="7" borderId="13" xfId="0" applyFont="1" applyFill="1" applyBorder="1"/>
    <xf numFmtId="0" fontId="30" fillId="27" borderId="1" xfId="0" applyFont="1" applyFill="1" applyBorder="1" applyAlignment="1">
      <alignment vertical="center"/>
    </xf>
    <xf numFmtId="0" fontId="30" fillId="9" borderId="1" xfId="0" applyFont="1" applyFill="1" applyBorder="1" applyAlignment="1">
      <alignment horizontal="left" vertical="center"/>
    </xf>
    <xf numFmtId="0" fontId="12" fillId="9" borderId="1" xfId="0" applyFont="1" applyFill="1" applyBorder="1" applyAlignment="1">
      <alignment vertical="center"/>
    </xf>
    <xf numFmtId="0" fontId="4" fillId="9" borderId="1" xfId="0" applyFont="1" applyFill="1" applyBorder="1" applyAlignment="1">
      <alignment vertical="center"/>
    </xf>
    <xf numFmtId="0" fontId="4" fillId="27" borderId="1" xfId="0" applyFont="1" applyFill="1" applyBorder="1" applyAlignment="1">
      <alignment horizontal="left" vertical="top"/>
    </xf>
    <xf numFmtId="0" fontId="4" fillId="9" borderId="1" xfId="0" applyFont="1" applyFill="1" applyBorder="1" applyAlignment="1">
      <alignment horizontal="left" vertical="center"/>
    </xf>
    <xf numFmtId="0" fontId="6" fillId="0" borderId="14" xfId="0" applyFont="1" applyBorder="1" applyAlignment="1">
      <alignment horizontal="left" vertical="top"/>
    </xf>
    <xf numFmtId="164" fontId="7" fillId="0" borderId="1" xfId="0" applyNumberFormat="1" applyFont="1" applyBorder="1"/>
    <xf numFmtId="0" fontId="0" fillId="25" borderId="1" xfId="0" applyFill="1" applyBorder="1" applyAlignment="1">
      <alignment horizontal="center" vertical="center" wrapText="1"/>
    </xf>
    <xf numFmtId="0" fontId="30" fillId="6" borderId="1" xfId="0" applyFont="1" applyFill="1" applyBorder="1" applyAlignment="1">
      <alignment horizontal="left" vertical="center"/>
    </xf>
    <xf numFmtId="0" fontId="12" fillId="6" borderId="2" xfId="0" applyFont="1" applyFill="1" applyBorder="1" applyAlignment="1">
      <alignment horizontal="left" vertical="top"/>
    </xf>
    <xf numFmtId="0" fontId="31" fillId="7" borderId="14" xfId="0" applyFont="1" applyFill="1" applyBorder="1"/>
    <xf numFmtId="42" fontId="4" fillId="0" borderId="7" xfId="0" applyNumberFormat="1" applyFont="1" applyBorder="1" applyAlignment="1">
      <alignment vertical="center"/>
    </xf>
    <xf numFmtId="164" fontId="4" fillId="0" borderId="4" xfId="1" applyNumberFormat="1" applyFont="1" applyFill="1" applyBorder="1" applyAlignment="1">
      <alignment horizontal="center" vertical="center"/>
    </xf>
    <xf numFmtId="44" fontId="4" fillId="0" borderId="7" xfId="1" applyFont="1" applyFill="1" applyBorder="1" applyAlignment="1">
      <alignment vertical="center"/>
    </xf>
    <xf numFmtId="164" fontId="4" fillId="0" borderId="7" xfId="1" applyNumberFormat="1" applyFont="1" applyFill="1" applyBorder="1" applyAlignment="1">
      <alignment vertical="center"/>
    </xf>
    <xf numFmtId="10" fontId="4" fillId="0" borderId="1" xfId="0" applyNumberFormat="1" applyFont="1" applyBorder="1" applyAlignment="1">
      <alignment horizontal="center" vertical="center"/>
    </xf>
    <xf numFmtId="164" fontId="4" fillId="0" borderId="4" xfId="1" applyNumberFormat="1" applyFont="1" applyFill="1" applyBorder="1" applyAlignment="1">
      <alignment horizontal="left" vertical="center"/>
    </xf>
    <xf numFmtId="0" fontId="46" fillId="0" borderId="1" xfId="0" applyFont="1" applyBorder="1" applyAlignment="1">
      <alignment horizontal="left" vertical="center"/>
    </xf>
    <xf numFmtId="164" fontId="4" fillId="0" borderId="8" xfId="1" applyNumberFormat="1" applyFont="1" applyFill="1" applyBorder="1" applyAlignment="1">
      <alignment horizontal="left" vertical="center"/>
    </xf>
    <xf numFmtId="44" fontId="4" fillId="0" borderId="1" xfId="1" applyFont="1" applyFill="1" applyBorder="1" applyAlignment="1">
      <alignment horizontal="left" vertical="center"/>
    </xf>
    <xf numFmtId="44" fontId="4" fillId="0" borderId="7" xfId="1" applyFont="1" applyFill="1" applyBorder="1" applyAlignment="1">
      <alignment horizontal="left" vertical="center"/>
    </xf>
    <xf numFmtId="164" fontId="4" fillId="0" borderId="7" xfId="1" applyNumberFormat="1" applyFont="1" applyFill="1" applyBorder="1" applyAlignment="1">
      <alignment horizontal="left" vertical="center"/>
    </xf>
    <xf numFmtId="0" fontId="4" fillId="0" borderId="0" xfId="0" applyFont="1" applyAlignment="1">
      <alignment horizontal="left" vertical="center"/>
    </xf>
    <xf numFmtId="164" fontId="4" fillId="6" borderId="4" xfId="1" applyNumberFormat="1" applyFont="1" applyFill="1" applyBorder="1" applyAlignment="1">
      <alignment horizontal="left" vertical="center"/>
    </xf>
    <xf numFmtId="42" fontId="4" fillId="6" borderId="7" xfId="0" applyNumberFormat="1" applyFont="1" applyFill="1" applyBorder="1" applyAlignment="1">
      <alignment vertical="center"/>
    </xf>
    <xf numFmtId="164" fontId="4" fillId="6" borderId="4" xfId="1" applyNumberFormat="1" applyFont="1" applyFill="1" applyBorder="1" applyAlignment="1">
      <alignment horizontal="center" vertical="center"/>
    </xf>
    <xf numFmtId="0" fontId="46" fillId="6" borderId="1" xfId="0" applyFont="1" applyFill="1" applyBorder="1" applyAlignment="1">
      <alignment horizontal="left" vertical="center"/>
    </xf>
    <xf numFmtId="44" fontId="4" fillId="6" borderId="7" xfId="1" applyFont="1" applyFill="1" applyBorder="1" applyAlignment="1">
      <alignment vertical="center"/>
    </xf>
    <xf numFmtId="164" fontId="4" fillId="6" borderId="4" xfId="1" applyNumberFormat="1" applyFont="1" applyFill="1" applyBorder="1" applyAlignment="1">
      <alignment vertical="center"/>
    </xf>
    <xf numFmtId="164" fontId="4" fillId="6" borderId="7" xfId="1" applyNumberFormat="1" applyFont="1" applyFill="1" applyBorder="1" applyAlignment="1">
      <alignment vertical="center"/>
    </xf>
    <xf numFmtId="44" fontId="4" fillId="6" borderId="1" xfId="1" applyFont="1" applyFill="1" applyBorder="1" applyAlignment="1">
      <alignment horizontal="left" vertical="center"/>
    </xf>
    <xf numFmtId="44" fontId="4" fillId="6" borderId="7" xfId="1" applyFont="1" applyFill="1" applyBorder="1" applyAlignment="1">
      <alignment horizontal="left" vertical="center"/>
    </xf>
    <xf numFmtId="0" fontId="4" fillId="6" borderId="8" xfId="0" applyFont="1" applyFill="1" applyBorder="1" applyAlignment="1">
      <alignment vertical="center"/>
    </xf>
    <xf numFmtId="164" fontId="4" fillId="6" borderId="7" xfId="1" applyNumberFormat="1" applyFont="1" applyFill="1" applyBorder="1" applyAlignment="1">
      <alignment horizontal="left" vertical="center"/>
    </xf>
    <xf numFmtId="164" fontId="4" fillId="6" borderId="1" xfId="1" applyNumberFormat="1" applyFont="1" applyFill="1" applyBorder="1" applyAlignment="1">
      <alignment vertical="center"/>
    </xf>
    <xf numFmtId="0" fontId="4" fillId="0" borderId="0" xfId="0" applyFont="1" applyAlignment="1">
      <alignment vertical="center"/>
    </xf>
    <xf numFmtId="166" fontId="4" fillId="0" borderId="7" xfId="1" applyNumberFormat="1" applyFont="1" applyFill="1" applyBorder="1" applyAlignment="1">
      <alignment vertical="center"/>
    </xf>
    <xf numFmtId="0" fontId="4" fillId="0" borderId="1" xfId="0" applyFont="1" applyBorder="1" applyAlignment="1">
      <alignment horizontal="left"/>
    </xf>
    <xf numFmtId="44" fontId="4" fillId="6" borderId="1" xfId="1" applyFont="1" applyFill="1" applyBorder="1" applyAlignment="1">
      <alignment vertical="center"/>
    </xf>
    <xf numFmtId="0" fontId="4" fillId="0" borderId="11" xfId="0" applyFont="1" applyBorder="1" applyAlignment="1">
      <alignment vertical="center"/>
    </xf>
    <xf numFmtId="164" fontId="4" fillId="0" borderId="11" xfId="1" applyNumberFormat="1" applyFont="1" applyFill="1" applyBorder="1" applyAlignment="1">
      <alignment horizontal="center" vertical="center"/>
    </xf>
    <xf numFmtId="0" fontId="4" fillId="0" borderId="5" xfId="0" applyFont="1" applyBorder="1" applyAlignment="1">
      <alignment vertical="center"/>
    </xf>
    <xf numFmtId="164" fontId="4" fillId="0" borderId="11" xfId="1" applyNumberFormat="1" applyFont="1" applyFill="1" applyBorder="1" applyAlignment="1">
      <alignment vertical="center"/>
    </xf>
    <xf numFmtId="44" fontId="4" fillId="0" borderId="5" xfId="1" applyFont="1" applyFill="1" applyBorder="1" applyAlignment="1">
      <alignment vertical="center"/>
    </xf>
    <xf numFmtId="164" fontId="4" fillId="0" borderId="16" xfId="1" applyNumberFormat="1" applyFont="1" applyFill="1" applyBorder="1" applyAlignment="1">
      <alignment vertical="center"/>
    </xf>
    <xf numFmtId="44" fontId="4" fillId="0" borderId="23" xfId="1" applyFont="1" applyFill="1" applyBorder="1" applyAlignment="1">
      <alignment vertical="center"/>
    </xf>
    <xf numFmtId="42" fontId="4" fillId="0" borderId="23" xfId="0" applyNumberFormat="1" applyFont="1" applyBorder="1" applyAlignment="1">
      <alignment vertical="center"/>
    </xf>
    <xf numFmtId="164" fontId="4" fillId="0" borderId="21" xfId="1" applyNumberFormat="1" applyFont="1" applyFill="1" applyBorder="1" applyAlignment="1">
      <alignment horizontal="center" vertical="center"/>
    </xf>
    <xf numFmtId="164" fontId="4" fillId="0" borderId="23" xfId="1" applyNumberFormat="1" applyFont="1" applyFill="1" applyBorder="1" applyAlignment="1">
      <alignment vertical="center"/>
    </xf>
    <xf numFmtId="164" fontId="4" fillId="0" borderId="24" xfId="1" applyNumberFormat="1" applyFont="1" applyFill="1" applyBorder="1" applyAlignment="1">
      <alignment horizontal="center" vertical="center"/>
    </xf>
    <xf numFmtId="164" fontId="4" fillId="0" borderId="9" xfId="1" applyNumberFormat="1" applyFont="1" applyFill="1" applyBorder="1" applyAlignment="1">
      <alignment horizontal="center" vertical="center"/>
    </xf>
    <xf numFmtId="164" fontId="4" fillId="0" borderId="4" xfId="1" applyNumberFormat="1" applyFont="1" applyFill="1" applyBorder="1" applyAlignment="1">
      <alignment horizontal="right" vertical="center"/>
    </xf>
    <xf numFmtId="164" fontId="4" fillId="0" borderId="19" xfId="1" applyNumberFormat="1" applyFont="1" applyFill="1" applyBorder="1" applyAlignment="1">
      <alignment horizontal="center" vertical="center"/>
    </xf>
    <xf numFmtId="164" fontId="4" fillId="0" borderId="9" xfId="1" applyNumberFormat="1" applyFont="1" applyFill="1" applyBorder="1" applyAlignment="1">
      <alignment vertical="center"/>
    </xf>
    <xf numFmtId="0" fontId="4" fillId="0" borderId="14" xfId="0" applyFont="1" applyBorder="1" applyAlignment="1">
      <alignment vertical="center"/>
    </xf>
    <xf numFmtId="164" fontId="4" fillId="0" borderId="22" xfId="1" applyNumberFormat="1" applyFont="1" applyFill="1" applyBorder="1" applyAlignment="1">
      <alignment vertical="center"/>
    </xf>
    <xf numFmtId="44" fontId="4" fillId="0" borderId="14" xfId="1" applyFont="1" applyFill="1" applyBorder="1" applyAlignment="1">
      <alignment vertical="center"/>
    </xf>
    <xf numFmtId="164" fontId="4" fillId="0" borderId="4" xfId="1" applyNumberFormat="1" applyFont="1" applyFill="1" applyBorder="1" applyAlignment="1"/>
    <xf numFmtId="42" fontId="12" fillId="0" borderId="7" xfId="0" applyNumberFormat="1" applyFont="1" applyBorder="1" applyAlignment="1">
      <alignment vertical="center"/>
    </xf>
    <xf numFmtId="44" fontId="12" fillId="0" borderId="7" xfId="1" applyFont="1" applyFill="1" applyBorder="1" applyAlignment="1">
      <alignment vertical="center"/>
    </xf>
    <xf numFmtId="164" fontId="12" fillId="0" borderId="7" xfId="1" applyNumberFormat="1" applyFont="1" applyFill="1" applyBorder="1" applyAlignment="1">
      <alignment vertical="center"/>
    </xf>
    <xf numFmtId="0" fontId="13" fillId="0" borderId="1" xfId="0" applyFont="1" applyBorder="1" applyAlignment="1">
      <alignment vertical="center"/>
    </xf>
    <xf numFmtId="44" fontId="13" fillId="0" borderId="7" xfId="1" applyFont="1" applyFill="1" applyBorder="1" applyAlignment="1">
      <alignment vertical="center"/>
    </xf>
    <xf numFmtId="164" fontId="13" fillId="0" borderId="4" xfId="1" applyNumberFormat="1" applyFont="1" applyFill="1" applyBorder="1" applyAlignment="1">
      <alignment vertical="center"/>
    </xf>
    <xf numFmtId="164" fontId="12" fillId="0" borderId="1" xfId="1" applyNumberFormat="1" applyFont="1" applyFill="1" applyBorder="1" applyAlignment="1">
      <alignment horizontal="left" vertical="center"/>
    </xf>
    <xf numFmtId="164" fontId="12" fillId="0" borderId="4" xfId="1" applyNumberFormat="1" applyFont="1" applyFill="1" applyBorder="1" applyAlignment="1">
      <alignment horizontal="left" vertical="center"/>
    </xf>
    <xf numFmtId="44" fontId="12" fillId="0" borderId="7" xfId="1" applyFont="1" applyFill="1" applyBorder="1" applyAlignment="1">
      <alignment horizontal="left" vertical="center"/>
    </xf>
    <xf numFmtId="0" fontId="47" fillId="0" borderId="0" xfId="0" applyFont="1"/>
    <xf numFmtId="44" fontId="12" fillId="0" borderId="4" xfId="0" applyNumberFormat="1" applyFont="1" applyBorder="1" applyAlignment="1">
      <alignment horizontal="left" vertical="center"/>
    </xf>
    <xf numFmtId="164" fontId="12" fillId="0" borderId="7" xfId="0" applyNumberFormat="1" applyFont="1" applyBorder="1" applyAlignment="1">
      <alignment horizontal="left" vertical="center"/>
    </xf>
    <xf numFmtId="169" fontId="12" fillId="0" borderId="4" xfId="0" applyNumberFormat="1" applyFont="1" applyBorder="1" applyAlignment="1">
      <alignment horizontal="left" vertical="center"/>
    </xf>
    <xf numFmtId="44" fontId="30" fillId="0" borderId="39" xfId="1" applyFont="1" applyBorder="1" applyAlignment="1">
      <alignment horizontal="center" vertical="center" wrapText="1"/>
    </xf>
    <xf numFmtId="44" fontId="12" fillId="0" borderId="4" xfId="1" applyFont="1" applyBorder="1" applyAlignment="1">
      <alignment horizontal="left" vertical="center"/>
    </xf>
    <xf numFmtId="42" fontId="4" fillId="0" borderId="7" xfId="0" applyNumberFormat="1" applyFont="1" applyBorder="1" applyAlignment="1">
      <alignment vertical="top"/>
    </xf>
    <xf numFmtId="0" fontId="13" fillId="0" borderId="4" xfId="0" applyFont="1" applyBorder="1" applyAlignment="1">
      <alignment horizontal="left" vertical="top"/>
    </xf>
    <xf numFmtId="0" fontId="13" fillId="0" borderId="1" xfId="0" applyFont="1" applyBorder="1" applyAlignment="1">
      <alignment horizontal="left" vertical="top"/>
    </xf>
    <xf numFmtId="0" fontId="13" fillId="0" borderId="7" xfId="0" applyFont="1" applyBorder="1" applyAlignment="1">
      <alignment horizontal="left" vertical="top"/>
    </xf>
    <xf numFmtId="164" fontId="13" fillId="0" borderId="7" xfId="0" applyNumberFormat="1" applyFont="1" applyBorder="1" applyAlignment="1">
      <alignment horizontal="left" vertical="top"/>
    </xf>
    <xf numFmtId="164" fontId="4" fillId="0" borderId="7" xfId="1" applyNumberFormat="1" applyFont="1" applyFill="1" applyBorder="1" applyAlignment="1">
      <alignment vertical="top"/>
    </xf>
    <xf numFmtId="164" fontId="12" fillId="0" borderId="4" xfId="1" applyNumberFormat="1" applyFont="1" applyFill="1" applyBorder="1" applyAlignment="1">
      <alignment horizontal="left" vertical="top"/>
    </xf>
    <xf numFmtId="44" fontId="4" fillId="0" borderId="7" xfId="1" applyFont="1" applyFill="1" applyBorder="1" applyAlignment="1">
      <alignment vertical="top"/>
    </xf>
    <xf numFmtId="164" fontId="4" fillId="0" borderId="0" xfId="1" applyNumberFormat="1" applyFont="1" applyFill="1" applyAlignment="1">
      <alignment vertical="center"/>
    </xf>
    <xf numFmtId="164" fontId="4" fillId="0" borderId="4" xfId="0" applyNumberFormat="1" applyFont="1" applyBorder="1"/>
    <xf numFmtId="0" fontId="4" fillId="0" borderId="7" xfId="0" applyFont="1" applyBorder="1"/>
    <xf numFmtId="164" fontId="4" fillId="0" borderId="7" xfId="0" applyNumberFormat="1" applyFont="1" applyBorder="1"/>
    <xf numFmtId="44" fontId="4" fillId="0" borderId="4" xfId="1" applyFont="1" applyFill="1" applyBorder="1"/>
    <xf numFmtId="44" fontId="4" fillId="0" borderId="7" xfId="0" applyNumberFormat="1" applyFont="1" applyBorder="1"/>
    <xf numFmtId="44" fontId="4" fillId="6" borderId="4" xfId="1" applyFont="1" applyFill="1" applyBorder="1" applyAlignment="1">
      <alignment vertical="center"/>
    </xf>
    <xf numFmtId="164" fontId="48" fillId="0" borderId="4" xfId="0" applyNumberFormat="1" applyFont="1" applyBorder="1"/>
    <xf numFmtId="0" fontId="48" fillId="0" borderId="1" xfId="0" applyFont="1" applyBorder="1"/>
    <xf numFmtId="164" fontId="4" fillId="0" borderId="4" xfId="286" applyNumberFormat="1" applyFont="1" applyFill="1" applyBorder="1" applyAlignment="1">
      <alignment vertical="center"/>
    </xf>
    <xf numFmtId="0" fontId="4" fillId="0" borderId="3" xfId="0" applyFont="1" applyBorder="1"/>
    <xf numFmtId="6" fontId="4" fillId="0" borderId="0" xfId="1" applyNumberFormat="1" applyFont="1"/>
    <xf numFmtId="0" fontId="4" fillId="0" borderId="6" xfId="0" applyFont="1" applyBorder="1"/>
    <xf numFmtId="6" fontId="4" fillId="0" borderId="0" xfId="0" applyNumberFormat="1" applyFont="1"/>
    <xf numFmtId="44" fontId="4" fillId="0" borderId="6" xfId="1" applyFont="1" applyBorder="1"/>
    <xf numFmtId="164" fontId="4" fillId="0" borderId="26" xfId="286" applyNumberFormat="1" applyFont="1" applyFill="1" applyBorder="1" applyAlignment="1">
      <alignment vertical="center"/>
    </xf>
    <xf numFmtId="44" fontId="4" fillId="0" borderId="40" xfId="1" applyFont="1" applyFill="1" applyBorder="1" applyAlignment="1">
      <alignment vertical="center"/>
    </xf>
    <xf numFmtId="44" fontId="4" fillId="0" borderId="0" xfId="1" applyFont="1"/>
    <xf numFmtId="0" fontId="4" fillId="0" borderId="10" xfId="0" applyFont="1" applyBorder="1" applyAlignment="1">
      <alignment vertical="center"/>
    </xf>
    <xf numFmtId="164" fontId="4" fillId="0" borderId="40" xfId="1" applyNumberFormat="1" applyFont="1" applyFill="1" applyBorder="1" applyAlignment="1">
      <alignment vertical="center"/>
    </xf>
    <xf numFmtId="164" fontId="4" fillId="0" borderId="22" xfId="1" applyNumberFormat="1" applyFont="1" applyFill="1" applyBorder="1" applyAlignment="1">
      <alignment horizontal="center" vertical="center"/>
    </xf>
    <xf numFmtId="168" fontId="4" fillId="0" borderId="7" xfId="0" applyNumberFormat="1" applyFont="1" applyBorder="1"/>
    <xf numFmtId="164" fontId="4" fillId="0" borderId="1" xfId="1" applyNumberFormat="1" applyFont="1" applyBorder="1" applyAlignment="1">
      <alignment vertical="center"/>
    </xf>
    <xf numFmtId="164" fontId="4" fillId="0" borderId="22" xfId="0" applyNumberFormat="1" applyFont="1" applyBorder="1"/>
    <xf numFmtId="44" fontId="12" fillId="0" borderId="7" xfId="1" applyFont="1" applyBorder="1" applyAlignment="1">
      <alignment horizontal="left" vertical="center"/>
    </xf>
    <xf numFmtId="44" fontId="4" fillId="0" borderId="4" xfId="0" applyNumberFormat="1" applyFont="1" applyBorder="1"/>
    <xf numFmtId="8" fontId="6" fillId="0" borderId="7" xfId="1" applyNumberFormat="1" applyFont="1" applyFill="1" applyBorder="1"/>
    <xf numFmtId="164" fontId="6" fillId="6" borderId="1" xfId="0" applyNumberFormat="1" applyFont="1" applyFill="1" applyBorder="1" applyAlignment="1">
      <alignment vertical="center"/>
    </xf>
    <xf numFmtId="0" fontId="6" fillId="0" borderId="14" xfId="0" applyFont="1" applyBorder="1" applyAlignment="1">
      <alignment horizontal="left" vertical="center"/>
    </xf>
    <xf numFmtId="0" fontId="3" fillId="0" borderId="4" xfId="0" applyFont="1" applyBorder="1"/>
    <xf numFmtId="164" fontId="6" fillId="0" borderId="1" xfId="1" applyNumberFormat="1" applyFont="1" applyFill="1" applyBorder="1"/>
    <xf numFmtId="0" fontId="6" fillId="0" borderId="2" xfId="0" applyFont="1" applyBorder="1" applyAlignment="1">
      <alignment vertical="center"/>
    </xf>
    <xf numFmtId="17" fontId="6" fillId="0" borderId="4" xfId="0" applyNumberFormat="1" applyFont="1" applyBorder="1" applyAlignment="1">
      <alignment horizontal="center" vertical="center"/>
    </xf>
    <xf numFmtId="164" fontId="6" fillId="0" borderId="1" xfId="0" applyNumberFormat="1" applyFont="1" applyBorder="1" applyAlignment="1">
      <alignment vertical="center"/>
    </xf>
    <xf numFmtId="44" fontId="6" fillId="0" borderId="7" xfId="1" applyFont="1" applyFill="1" applyBorder="1" applyAlignment="1">
      <alignment vertical="center"/>
    </xf>
    <xf numFmtId="0" fontId="3" fillId="0" borderId="0" xfId="0" applyFont="1" applyAlignment="1">
      <alignment vertical="center"/>
    </xf>
    <xf numFmtId="44" fontId="6" fillId="0" borderId="1" xfId="1" applyFont="1" applyFill="1" applyBorder="1" applyAlignment="1">
      <alignment vertical="center"/>
    </xf>
    <xf numFmtId="44" fontId="6" fillId="0" borderId="1" xfId="1" applyFont="1" applyFill="1" applyBorder="1"/>
    <xf numFmtId="44" fontId="6" fillId="0" borderId="7" xfId="0" applyNumberFormat="1" applyFont="1" applyBorder="1"/>
    <xf numFmtId="0" fontId="3" fillId="0" borderId="7" xfId="0" applyFont="1" applyBorder="1"/>
    <xf numFmtId="164" fontId="3" fillId="0" borderId="4" xfId="0" applyNumberFormat="1" applyFont="1" applyBorder="1"/>
    <xf numFmtId="164" fontId="13" fillId="0" borderId="2" xfId="0" applyNumberFormat="1" applyFont="1" applyBorder="1" applyAlignment="1">
      <alignment horizontal="left" vertical="center"/>
    </xf>
    <xf numFmtId="0" fontId="13" fillId="0" borderId="9" xfId="0" applyFont="1" applyBorder="1" applyAlignment="1">
      <alignment horizontal="left" vertical="center"/>
    </xf>
    <xf numFmtId="0" fontId="37" fillId="0" borderId="4" xfId="0" applyFont="1" applyBorder="1"/>
    <xf numFmtId="0" fontId="35" fillId="0" borderId="7" xfId="288" applyFont="1" applyBorder="1"/>
    <xf numFmtId="165" fontId="6" fillId="0" borderId="14" xfId="0" applyNumberFormat="1" applyFont="1" applyBorder="1" applyAlignment="1">
      <alignment horizontal="left"/>
    </xf>
    <xf numFmtId="0" fontId="7" fillId="6" borderId="1" xfId="0" applyFont="1" applyFill="1" applyBorder="1" applyAlignment="1">
      <alignment horizontal="left"/>
    </xf>
    <xf numFmtId="0" fontId="7" fillId="0" borderId="1" xfId="0" applyFont="1" applyBorder="1" applyAlignment="1">
      <alignment horizontal="left"/>
    </xf>
    <xf numFmtId="0" fontId="6" fillId="0" borderId="1" xfId="0" applyFont="1" applyBorder="1" applyAlignment="1">
      <alignment horizontal="left"/>
    </xf>
    <xf numFmtId="0" fontId="7" fillId="0" borderId="15" xfId="0" applyFont="1" applyBorder="1"/>
    <xf numFmtId="165" fontId="6" fillId="0" borderId="1" xfId="0" applyNumberFormat="1" applyFont="1" applyBorder="1" applyAlignment="1">
      <alignment horizontal="left"/>
    </xf>
    <xf numFmtId="164" fontId="49" fillId="5" borderId="2" xfId="1" applyNumberFormat="1" applyFont="1" applyFill="1" applyBorder="1" applyAlignment="1">
      <alignment horizontal="center" vertical="center"/>
    </xf>
    <xf numFmtId="164" fontId="50" fillId="5" borderId="1" xfId="1" applyNumberFormat="1" applyFont="1" applyFill="1" applyBorder="1" applyAlignment="1">
      <alignment horizontal="justify" vertical="center"/>
    </xf>
    <xf numFmtId="164" fontId="51" fillId="5" borderId="1" xfId="1" applyNumberFormat="1" applyFont="1" applyFill="1" applyBorder="1" applyAlignment="1">
      <alignment horizontal="center" vertical="center"/>
    </xf>
    <xf numFmtId="164" fontId="52" fillId="5" borderId="14" xfId="1" applyNumberFormat="1" applyFont="1" applyFill="1" applyBorder="1" applyAlignment="1">
      <alignment horizontal="center" vertical="center"/>
    </xf>
    <xf numFmtId="164" fontId="51" fillId="5" borderId="1" xfId="1" applyNumberFormat="1" applyFont="1" applyFill="1" applyBorder="1" applyAlignment="1">
      <alignment vertical="top"/>
    </xf>
    <xf numFmtId="164" fontId="53" fillId="11" borderId="1" xfId="1" applyNumberFormat="1" applyFont="1" applyFill="1" applyBorder="1" applyAlignment="1">
      <alignment horizontal="center" vertical="center"/>
    </xf>
    <xf numFmtId="165" fontId="53" fillId="11" borderId="1" xfId="1" applyNumberFormat="1" applyFont="1" applyFill="1" applyBorder="1" applyAlignment="1">
      <alignment horizontal="center" vertical="center"/>
    </xf>
    <xf numFmtId="164" fontId="54" fillId="0" borderId="1" xfId="1" applyNumberFormat="1" applyFont="1" applyBorder="1" applyAlignment="1">
      <alignment horizontal="center"/>
    </xf>
    <xf numFmtId="164" fontId="54" fillId="6" borderId="1" xfId="1" applyNumberFormat="1" applyFont="1" applyFill="1" applyBorder="1" applyAlignment="1">
      <alignment horizontal="center"/>
    </xf>
    <xf numFmtId="0" fontId="13" fillId="0" borderId="1" xfId="0" applyFont="1" applyBorder="1" applyAlignment="1">
      <alignment horizontal="center"/>
    </xf>
    <xf numFmtId="44" fontId="4" fillId="0" borderId="4" xfId="1" applyFont="1" applyBorder="1" applyAlignment="1">
      <alignment vertical="center"/>
    </xf>
    <xf numFmtId="164" fontId="4" fillId="0" borderId="4" xfId="1" applyNumberFormat="1" applyFont="1" applyBorder="1" applyAlignment="1">
      <alignment vertical="center"/>
    </xf>
    <xf numFmtId="164" fontId="4" fillId="0" borderId="9" xfId="1" applyNumberFormat="1" applyFont="1" applyBorder="1" applyAlignment="1">
      <alignment vertical="center"/>
    </xf>
    <xf numFmtId="17" fontId="6" fillId="0" borderId="1" xfId="248" applyNumberFormat="1" applyFont="1" applyFill="1" applyBorder="1" applyAlignment="1">
      <alignment horizontal="center" vertical="center"/>
    </xf>
    <xf numFmtId="0" fontId="10" fillId="6" borderId="5" xfId="2" applyFont="1" applyFill="1" applyBorder="1" applyAlignment="1">
      <alignment horizontal="center" vertical="center"/>
    </xf>
    <xf numFmtId="0" fontId="42" fillId="6" borderId="1" xfId="0" applyFont="1" applyFill="1" applyBorder="1" applyAlignment="1">
      <alignment vertical="top"/>
    </xf>
    <xf numFmtId="0" fontId="3" fillId="6" borderId="2" xfId="0" applyFont="1" applyFill="1" applyBorder="1"/>
    <xf numFmtId="0" fontId="3" fillId="6" borderId="8" xfId="0" applyFont="1" applyFill="1" applyBorder="1"/>
    <xf numFmtId="0" fontId="35" fillId="0" borderId="17" xfId="288" applyFont="1" applyBorder="1"/>
    <xf numFmtId="0" fontId="55" fillId="0" borderId="0" xfId="0" applyFont="1"/>
    <xf numFmtId="0" fontId="0" fillId="0" borderId="10" xfId="0" applyBorder="1" applyAlignment="1">
      <alignment horizontal="left"/>
    </xf>
    <xf numFmtId="0" fontId="0" fillId="28" borderId="1" xfId="0" applyFill="1" applyBorder="1" applyAlignment="1">
      <alignment horizontal="center"/>
    </xf>
    <xf numFmtId="17" fontId="6" fillId="0" borderId="2" xfId="0" applyNumberFormat="1" applyFont="1" applyBorder="1" applyAlignment="1">
      <alignment horizontal="center" vertical="center"/>
    </xf>
    <xf numFmtId="0" fontId="10" fillId="5" borderId="5" xfId="2" applyFont="1" applyFill="1" applyBorder="1" applyAlignment="1">
      <alignment horizontal="center" vertical="center" wrapText="1"/>
    </xf>
    <xf numFmtId="0" fontId="10" fillId="5" borderId="14" xfId="2" applyFont="1" applyFill="1" applyBorder="1" applyAlignment="1">
      <alignment horizontal="center" vertical="center" wrapText="1"/>
    </xf>
    <xf numFmtId="42" fontId="10" fillId="5" borderId="5" xfId="2" applyNumberFormat="1" applyFont="1" applyFill="1" applyBorder="1" applyAlignment="1">
      <alignment horizontal="center" vertical="center" textRotation="1" wrapText="1"/>
    </xf>
    <xf numFmtId="42" fontId="10" fillId="5" borderId="14" xfId="2" applyNumberFormat="1" applyFont="1" applyFill="1" applyBorder="1" applyAlignment="1">
      <alignment horizontal="center" vertical="center" textRotation="1" wrapText="1"/>
    </xf>
    <xf numFmtId="0" fontId="56" fillId="29" borderId="41" xfId="0" applyFont="1" applyFill="1" applyBorder="1" applyAlignment="1">
      <alignment horizontal="center" vertical="center" wrapText="1"/>
    </xf>
    <xf numFmtId="0" fontId="56" fillId="29" borderId="42" xfId="0" applyFont="1" applyFill="1" applyBorder="1" applyAlignment="1">
      <alignment horizontal="center" vertical="center" wrapText="1"/>
    </xf>
    <xf numFmtId="0" fontId="57" fillId="29" borderId="42" xfId="0" applyFont="1" applyFill="1" applyBorder="1" applyAlignment="1">
      <alignment horizontal="center" vertical="center" wrapText="1"/>
    </xf>
    <xf numFmtId="0" fontId="58" fillId="0" borderId="41" xfId="0" applyFont="1" applyBorder="1" applyAlignment="1">
      <alignment vertical="center" wrapText="1"/>
    </xf>
    <xf numFmtId="6" fontId="58" fillId="0" borderId="41" xfId="0" applyNumberFormat="1" applyFont="1" applyBorder="1" applyAlignment="1">
      <alignment horizontal="center" vertical="center" wrapText="1"/>
    </xf>
    <xf numFmtId="8" fontId="59" fillId="0" borderId="41" xfId="0" applyNumberFormat="1" applyFont="1" applyBorder="1" applyAlignment="1">
      <alignment horizontal="center" vertical="center" wrapText="1"/>
    </xf>
    <xf numFmtId="8" fontId="60" fillId="0" borderId="41" xfId="0" applyNumberFormat="1" applyFont="1" applyBorder="1" applyAlignment="1">
      <alignment horizontal="center" vertical="center" wrapText="1"/>
    </xf>
    <xf numFmtId="6" fontId="59" fillId="0" borderId="41" xfId="0" applyNumberFormat="1" applyFont="1" applyBorder="1" applyAlignment="1">
      <alignment horizontal="center" vertical="center" wrapText="1"/>
    </xf>
    <xf numFmtId="6" fontId="0" fillId="0" borderId="0" xfId="0" applyNumberFormat="1"/>
    <xf numFmtId="4" fontId="59" fillId="0" borderId="41" xfId="0" applyNumberFormat="1" applyFont="1" applyBorder="1" applyAlignment="1">
      <alignment horizontal="center" vertical="center" wrapText="1"/>
    </xf>
    <xf numFmtId="0" fontId="4" fillId="7" borderId="5"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4" xfId="0" applyFont="1" applyFill="1" applyBorder="1" applyAlignment="1">
      <alignment horizontal="center" vertical="center"/>
    </xf>
    <xf numFmtId="0" fontId="4" fillId="0" borderId="5" xfId="0" applyFont="1" applyBorder="1" applyAlignment="1">
      <alignment horizontal="center" vertical="center"/>
    </xf>
    <xf numFmtId="0" fontId="4" fillId="0" borderId="14" xfId="0" applyFont="1" applyBorder="1" applyAlignment="1">
      <alignment horizontal="center" vertical="center"/>
    </xf>
    <xf numFmtId="0" fontId="4" fillId="0" borderId="10" xfId="0" applyFont="1" applyBorder="1" applyAlignment="1">
      <alignment horizontal="center" vertical="center"/>
    </xf>
    <xf numFmtId="0" fontId="4" fillId="9" borderId="5" xfId="0" applyFont="1" applyFill="1" applyBorder="1" applyAlignment="1">
      <alignment horizontal="center" vertical="center"/>
    </xf>
    <xf numFmtId="0" fontId="4" fillId="9" borderId="10" xfId="0" applyFont="1" applyFill="1" applyBorder="1" applyAlignment="1">
      <alignment horizontal="center" vertical="center"/>
    </xf>
    <xf numFmtId="0" fontId="4" fillId="9" borderId="14" xfId="0" applyFont="1" applyFill="1" applyBorder="1" applyAlignment="1">
      <alignment horizontal="center" vertical="center"/>
    </xf>
    <xf numFmtId="0" fontId="4" fillId="7" borderId="5" xfId="0" applyFont="1" applyFill="1" applyBorder="1" applyAlignment="1">
      <alignment horizontal="left" vertical="center"/>
    </xf>
    <xf numFmtId="0" fontId="4" fillId="7" borderId="14" xfId="0" applyFont="1" applyFill="1" applyBorder="1" applyAlignment="1">
      <alignment horizontal="left"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7" xfId="0" applyFont="1" applyFill="1" applyBorder="1" applyAlignment="1">
      <alignment horizontal="center" vertical="center"/>
    </xf>
    <xf numFmtId="0" fontId="2" fillId="4" borderId="13" xfId="0" applyFont="1" applyFill="1" applyBorder="1" applyAlignment="1">
      <alignment horizontal="center" vertical="center"/>
    </xf>
    <xf numFmtId="0" fontId="2" fillId="6" borderId="16"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8" xfId="0" applyFont="1" applyFill="1" applyBorder="1" applyAlignment="1">
      <alignment horizontal="center" vertical="center"/>
    </xf>
    <xf numFmtId="0" fontId="2" fillId="6" borderId="19" xfId="0" applyFont="1" applyFill="1" applyBorder="1" applyAlignment="1">
      <alignment horizontal="center" vertical="center"/>
    </xf>
    <xf numFmtId="0" fontId="2" fillId="4" borderId="19" xfId="0" applyFont="1" applyFill="1" applyBorder="1" applyAlignment="1">
      <alignment horizontal="center" vertical="center"/>
    </xf>
    <xf numFmtId="0" fontId="2" fillId="5" borderId="8" xfId="0" applyFont="1" applyFill="1" applyBorder="1" applyAlignment="1">
      <alignment horizontal="center" vertical="center"/>
    </xf>
    <xf numFmtId="0" fontId="2" fillId="5" borderId="9"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9" xfId="0" applyFont="1" applyFill="1" applyBorder="1" applyAlignment="1">
      <alignment horizontal="center" vertical="top" wrapText="1"/>
    </xf>
    <xf numFmtId="0" fontId="2" fillId="5" borderId="1" xfId="0" applyFont="1" applyFill="1" applyBorder="1" applyAlignment="1">
      <alignment horizontal="center" vertical="top"/>
    </xf>
    <xf numFmtId="0" fontId="2" fillId="5" borderId="2" xfId="0" applyFont="1" applyFill="1" applyBorder="1" applyAlignment="1">
      <alignment horizontal="center" vertical="top"/>
    </xf>
    <xf numFmtId="0" fontId="2" fillId="5" borderId="9"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7" xfId="0" applyFont="1" applyFill="1" applyBorder="1" applyAlignment="1">
      <alignment horizontal="center" vertical="center" wrapText="1"/>
    </xf>
    <xf numFmtId="164" fontId="18" fillId="0" borderId="0" xfId="1" applyNumberFormat="1" applyFont="1" applyAlignment="1">
      <alignment horizontal="center" vertical="center"/>
    </xf>
    <xf numFmtId="0" fontId="44" fillId="0" borderId="0" xfId="0" applyFont="1" applyAlignment="1">
      <alignment horizontal="center"/>
    </xf>
    <xf numFmtId="0" fontId="41" fillId="20" borderId="34" xfId="0" applyFont="1" applyFill="1" applyBorder="1" applyAlignment="1">
      <alignment horizontal="center"/>
    </xf>
    <xf numFmtId="0" fontId="41" fillId="20" borderId="35" xfId="0" applyFont="1" applyFill="1" applyBorder="1" applyAlignment="1">
      <alignment horizontal="center"/>
    </xf>
    <xf numFmtId="0" fontId="41" fillId="20" borderId="36" xfId="0" applyFont="1" applyFill="1" applyBorder="1" applyAlignment="1">
      <alignment horizontal="center"/>
    </xf>
    <xf numFmtId="0" fontId="4" fillId="6" borderId="5"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5" xfId="0" applyFont="1" applyFill="1" applyBorder="1" applyAlignment="1">
      <alignment horizontal="left" vertical="center"/>
    </xf>
    <xf numFmtId="0" fontId="4" fillId="6" borderId="14" xfId="0" applyFont="1" applyFill="1" applyBorder="1" applyAlignment="1">
      <alignment horizontal="left" vertical="center"/>
    </xf>
  </cellXfs>
  <cellStyles count="1510">
    <cellStyle name="20% - Accent5" xfId="290" builtinId="46"/>
    <cellStyle name="40% - Accent5" xfId="2" builtinId="47"/>
    <cellStyle name="40% - Accent6" xfId="3" builtinId="51"/>
    <cellStyle name="Comma" xfId="289" builtinId="3"/>
    <cellStyle name="Comma 10" xfId="80" xr:uid="{E31F0D92-2ADB-407A-B84D-79D9D849489E}"/>
    <cellStyle name="Comma 10 2" xfId="494" xr:uid="{1FC6C067-246F-4ED1-8EA1-F8D13133B10D}"/>
    <cellStyle name="Comma 10 3" xfId="640" xr:uid="{3947C203-5908-4238-9D96-B5C59A5FF099}"/>
    <cellStyle name="Comma 10 4" xfId="786" xr:uid="{63FB3F4E-C57B-4EEC-BE32-5EEC4DC34C31}"/>
    <cellStyle name="Comma 10 5" xfId="932" xr:uid="{E25E1B0D-2141-45CA-BB33-ED5800CF0BB6}"/>
    <cellStyle name="Comma 10 6" xfId="1078" xr:uid="{5CB4A957-F15D-47B6-8B9C-0B437482D141}"/>
    <cellStyle name="Comma 10 7" xfId="1226" xr:uid="{61AF58AB-6C6E-4F13-8830-8B4BE85F066B}"/>
    <cellStyle name="Comma 10 8" xfId="366" xr:uid="{84398E0B-5FE8-4539-A836-2537C85BE5AB}"/>
    <cellStyle name="Comma 10 9" xfId="1394" xr:uid="{393612DE-6B7A-4B68-8AD2-637E67B179E3}"/>
    <cellStyle name="Comma 11" xfId="98" xr:uid="{299AA432-59AA-41D3-AD30-464837BA1732}"/>
    <cellStyle name="Comma 11 2" xfId="512" xr:uid="{DD8AEE0A-3FC8-4A99-AD4D-052B8D46860B}"/>
    <cellStyle name="Comma 11 3" xfId="658" xr:uid="{37ECCA82-1A69-4C74-810D-155B4EE06E9F}"/>
    <cellStyle name="Comma 11 4" xfId="804" xr:uid="{5ECED8D2-4156-4EA3-91AC-04A7D1844F1F}"/>
    <cellStyle name="Comma 11 5" xfId="950" xr:uid="{891CB14D-56D2-4BE4-9318-B3342B73C1A4}"/>
    <cellStyle name="Comma 11 6" xfId="1096" xr:uid="{0083C4C3-CD9D-4CF9-AEB0-C8E08643629F}"/>
    <cellStyle name="Comma 11 7" xfId="1244" xr:uid="{5CABF1A4-0D0B-4CF5-9919-B484970CC941}"/>
    <cellStyle name="Comma 11 8" xfId="384" xr:uid="{4DE36F48-9F15-4865-A41C-4B954BB1322A}"/>
    <cellStyle name="Comma 11 9" xfId="1412" xr:uid="{F610DB1C-1FBB-4D25-A220-E7A068DAA880}"/>
    <cellStyle name="Comma 12" xfId="116" xr:uid="{A4B07BFB-1963-4A4C-BA85-97B26B28F6AD}"/>
    <cellStyle name="Comma 12 2" xfId="530" xr:uid="{53BD9415-065B-476E-B25B-AB3A21EA5517}"/>
    <cellStyle name="Comma 12 3" xfId="676" xr:uid="{D14B8C62-BFCE-4C7E-8767-6A9591850473}"/>
    <cellStyle name="Comma 12 4" xfId="822" xr:uid="{4432F98F-7B59-4054-91C6-1E4D4CD68D26}"/>
    <cellStyle name="Comma 12 5" xfId="968" xr:uid="{C6E9B43F-22F8-4515-B6E5-F4C3560112D3}"/>
    <cellStyle name="Comma 12 6" xfId="1114" xr:uid="{151ED2A5-BC52-4BE9-928F-64899070009E}"/>
    <cellStyle name="Comma 12 7" xfId="1262" xr:uid="{BB503016-807F-4838-9083-A27685F6CCD1}"/>
    <cellStyle name="Comma 12 8" xfId="402" xr:uid="{5A19CACA-41BA-47C1-A84A-167021C4F2BF}"/>
    <cellStyle name="Comma 12 9" xfId="1430" xr:uid="{31B4CDB0-A798-477E-AE6B-DD80202059F0}"/>
    <cellStyle name="Comma 13" xfId="134" xr:uid="{6C6C9F0A-CC45-4BF7-A619-C0C13DB4D4D3}"/>
    <cellStyle name="Comma 13 2" xfId="548" xr:uid="{4FB719AF-439E-4068-A877-AD40578B9358}"/>
    <cellStyle name="Comma 13 3" xfId="694" xr:uid="{897DF1B6-BE7F-4633-A46C-E74E77434DC6}"/>
    <cellStyle name="Comma 13 4" xfId="840" xr:uid="{C3A6B24F-BF2B-4700-A3AB-A16BA8FDBF94}"/>
    <cellStyle name="Comma 13 5" xfId="986" xr:uid="{9628F4A5-9F37-485D-B2B7-207291CDD39F}"/>
    <cellStyle name="Comma 13 6" xfId="1132" xr:uid="{7BB63413-F9FF-4845-B672-2012D183E88C}"/>
    <cellStyle name="Comma 13 7" xfId="1280" xr:uid="{8578C634-377D-42D0-AE62-51090533940C}"/>
    <cellStyle name="Comma 13 8" xfId="420" xr:uid="{5B64E6B9-23FF-4935-AE13-CA555727F399}"/>
    <cellStyle name="Comma 13 9" xfId="1448" xr:uid="{E5C6A500-F2A1-47B6-8766-CA3D2A12BFA8}"/>
    <cellStyle name="Comma 14" xfId="152" xr:uid="{766BC51B-321E-481C-BEAB-2A4704318385}"/>
    <cellStyle name="Comma 14 2" xfId="566" xr:uid="{1FE63F24-B2AB-49A8-AE8A-BAAB071731A2}"/>
    <cellStyle name="Comma 14 3" xfId="712" xr:uid="{568B945B-3A09-493E-A0B4-2121138ABF5B}"/>
    <cellStyle name="Comma 14 4" xfId="858" xr:uid="{0B182E4F-0FB7-4FDC-BAF2-7E82CE6EDC2C}"/>
    <cellStyle name="Comma 14 5" xfId="1004" xr:uid="{C09D2355-8D93-4DAE-8059-D7F839985E61}"/>
    <cellStyle name="Comma 14 6" xfId="1150" xr:uid="{E8508EC6-BB24-4D15-8298-9868E3A4743A}"/>
    <cellStyle name="Comma 14 7" xfId="1298" xr:uid="{49EFE55C-C544-4C77-9E65-E4E0BD95EE92}"/>
    <cellStyle name="Comma 14 8" xfId="294" xr:uid="{6E7FBA2A-F1E7-47E0-BFD0-CF8B52EED1B7}"/>
    <cellStyle name="Comma 14 9" xfId="1466" xr:uid="{6EA3F06E-819E-4C84-8FF3-D2FBDEAC78AC}"/>
    <cellStyle name="Comma 15" xfId="172" xr:uid="{5AD1F1B0-FE0B-4C53-AB49-EEA2C7DD7EDC}"/>
    <cellStyle name="Comma 15 2" xfId="1318" xr:uid="{90E2BBDA-E91A-40B2-B665-7FF9755015F5}"/>
    <cellStyle name="Comma 15 3" xfId="422" xr:uid="{91547692-04F6-4B8D-B44F-738FF28FE077}"/>
    <cellStyle name="Comma 15 4" xfId="1486" xr:uid="{45F46E08-094A-437D-A024-49D43FFF6F64}"/>
    <cellStyle name="Comma 16" xfId="190" xr:uid="{564DF9C0-2725-44C2-9863-F0FF34AADF93}"/>
    <cellStyle name="Comma 16 2" xfId="568" xr:uid="{94BDC701-8773-4E06-AAD0-665FFE51BDF1}"/>
    <cellStyle name="Comma 16 3" xfId="1504" xr:uid="{6BE20367-9BFA-46C8-9386-78E82F7AF5FD}"/>
    <cellStyle name="Comma 17" xfId="7" xr:uid="{AD37FBAC-5C39-4348-B369-292DC84BAE5C}"/>
    <cellStyle name="Comma 17 2" xfId="714" xr:uid="{14580228-2726-4CAC-AEFF-4EB8F4F012C1}"/>
    <cellStyle name="Comma 18" xfId="860" xr:uid="{8CA536C5-62FD-4D3E-B01F-8CA6897F287D}"/>
    <cellStyle name="Comma 19" xfId="1006" xr:uid="{2A337252-7A45-42DF-B02F-A8675A5D9B38}"/>
    <cellStyle name="Comma 2" xfId="13" xr:uid="{E0FBA810-52D5-4168-9792-6B1CEE40F8B0}"/>
    <cellStyle name="Comma 2 10" xfId="121" xr:uid="{2719189A-9D6C-40C6-A7C8-A71DBFAFFE08}"/>
    <cellStyle name="Comma 2 10 2" xfId="535" xr:uid="{5BE0CF63-B753-450E-A84F-B70E3B3C2893}"/>
    <cellStyle name="Comma 2 10 3" xfId="681" xr:uid="{4D4BD3BA-3F31-40E5-8083-68B1AFA3B18E}"/>
    <cellStyle name="Comma 2 10 4" xfId="827" xr:uid="{EC95DA70-D8F7-4AA1-B8D9-C44F8293FB1A}"/>
    <cellStyle name="Comma 2 10 5" xfId="973" xr:uid="{273B0862-C696-4404-8C2B-DA4209164D0C}"/>
    <cellStyle name="Comma 2 10 6" xfId="1119" xr:uid="{B6B285BE-C2EA-498D-AE2C-540B6C09A21B}"/>
    <cellStyle name="Comma 2 10 7" xfId="1267" xr:uid="{B4C61844-0E95-4DF0-94B9-30D88A5F80D6}"/>
    <cellStyle name="Comma 2 10 8" xfId="407" xr:uid="{C0F5C37A-BE1E-4476-A3E8-1DBCA716311F}"/>
    <cellStyle name="Comma 2 10 9" xfId="1435" xr:uid="{D650A1DA-A4B2-4B7B-885C-452527CC5B11}"/>
    <cellStyle name="Comma 2 11" xfId="139" xr:uid="{3C8EB436-5703-4031-8661-05ED64AE59F4}"/>
    <cellStyle name="Comma 2 11 2" xfId="553" xr:uid="{0B04FFA2-FD9F-4505-B7D6-939DCAA09913}"/>
    <cellStyle name="Comma 2 11 3" xfId="699" xr:uid="{A414A5BE-B1F0-4625-9F86-D3739CAC2461}"/>
    <cellStyle name="Comma 2 11 4" xfId="845" xr:uid="{C6012005-2EE8-441C-A9E7-A917169E1D03}"/>
    <cellStyle name="Comma 2 11 5" xfId="991" xr:uid="{FBC84C69-C345-4F59-9E1D-A04828FB3F7B}"/>
    <cellStyle name="Comma 2 11 6" xfId="1137" xr:uid="{A75E1CD1-F2E9-4A1E-9911-2F8F7C4B6A45}"/>
    <cellStyle name="Comma 2 11 7" xfId="1285" xr:uid="{465ED1BC-FB41-4F90-8670-CCA66ED2973F}"/>
    <cellStyle name="Comma 2 11 8" xfId="299" xr:uid="{9CCE46E3-F51A-4962-B907-8DBE10234D26}"/>
    <cellStyle name="Comma 2 11 9" xfId="1453" xr:uid="{EC9F0D0B-4442-4836-952D-709F6244DCFE}"/>
    <cellStyle name="Comma 2 12" xfId="159" xr:uid="{7798BD4B-2651-49E4-B83E-8391BFB1CE00}"/>
    <cellStyle name="Comma 2 12 2" xfId="1305" xr:uid="{FE74F34D-55DC-4E1F-B88C-079F990D5EC6}"/>
    <cellStyle name="Comma 2 12 3" xfId="427" xr:uid="{26DE9A68-449C-45BE-880C-1531A1B0052E}"/>
    <cellStyle name="Comma 2 12 4" xfId="1473" xr:uid="{0FA97A57-352E-44F6-911E-CB45AD8ACB5F}"/>
    <cellStyle name="Comma 2 13" xfId="177" xr:uid="{335E5A97-19C2-4AE2-B795-ADCE5DD76E43}"/>
    <cellStyle name="Comma 2 13 2" xfId="573" xr:uid="{B0656F53-B73A-489B-B18D-24257A3AC209}"/>
    <cellStyle name="Comma 2 13 3" xfId="1491" xr:uid="{AABB4970-D87C-49F9-A305-D3BEAC734E5F}"/>
    <cellStyle name="Comma 2 14" xfId="719" xr:uid="{B7D14746-B6A9-4E24-902D-1DB34EA6E13A}"/>
    <cellStyle name="Comma 2 15" xfId="865" xr:uid="{AB544390-56E4-41D7-8347-677413A323C5}"/>
    <cellStyle name="Comma 2 16" xfId="1011" xr:uid="{778988DD-1EE1-4BED-9779-201D442E0A82}"/>
    <cellStyle name="Comma 2 17" xfId="1159" xr:uid="{68287EE0-B565-45B1-ADC2-6DF226B8D09F}"/>
    <cellStyle name="Comma 2 18" xfId="291" xr:uid="{ECA73FFF-342B-4D9B-AEBA-14CE07D5F87D}"/>
    <cellStyle name="Comma 2 19" xfId="1327" xr:uid="{BFE272EB-3389-4341-BFD1-2A4FAD84CBF5}"/>
    <cellStyle name="Comma 2 2" xfId="17" xr:uid="{4826B3AA-AD3E-454C-A557-BC3E02B21D96}"/>
    <cellStyle name="Comma 2 2 10" xfId="181" xr:uid="{E6D65C23-6EAB-4496-8C30-9C9EFFF37096}"/>
    <cellStyle name="Comma 2 2 10 2" xfId="577" xr:uid="{68EFA850-F089-4295-B4E9-C62A425E7AE5}"/>
    <cellStyle name="Comma 2 2 10 3" xfId="1495" xr:uid="{C8A00621-99F0-46B6-98EF-C9B200B69DF9}"/>
    <cellStyle name="Comma 2 2 11" xfId="723" xr:uid="{22739787-8818-481F-BEC0-81F0868E8F16}"/>
    <cellStyle name="Comma 2 2 12" xfId="869" xr:uid="{AB7F4BF5-5359-4639-930F-2A1D60012148}"/>
    <cellStyle name="Comma 2 2 13" xfId="1015" xr:uid="{95634746-066C-488D-A704-9C39B0ACD265}"/>
    <cellStyle name="Comma 2 2 14" xfId="1163" xr:uid="{9EACA86A-C33C-4B1E-B3D5-961223600174}"/>
    <cellStyle name="Comma 2 2 15" xfId="303" xr:uid="{8B9C1D39-4E08-4404-8482-2D9E2BE5AA50}"/>
    <cellStyle name="Comma 2 2 16" xfId="1331" xr:uid="{2D82DEE9-A5E1-4EFB-B2A6-9A6A872D0217}"/>
    <cellStyle name="Comma 2 2 2" xfId="35" xr:uid="{F9F1FAD2-D8A8-48D0-9F83-F2101628C140}"/>
    <cellStyle name="Comma 2 2 2 2" xfId="449" xr:uid="{6AD7DD63-C859-45EE-994C-5D6DB05CD870}"/>
    <cellStyle name="Comma 2 2 2 3" xfId="595" xr:uid="{F8AEDFD2-B97A-4D95-B83B-B142839915BF}"/>
    <cellStyle name="Comma 2 2 2 4" xfId="741" xr:uid="{9D3B5EF1-428A-4446-B448-2FACA1EBBD09}"/>
    <cellStyle name="Comma 2 2 2 5" xfId="887" xr:uid="{2F4B5218-C8FD-467D-B2B4-D21685F14275}"/>
    <cellStyle name="Comma 2 2 2 6" xfId="1033" xr:uid="{76BECF1D-565E-4BC4-9BEB-49890FC78605}"/>
    <cellStyle name="Comma 2 2 2 7" xfId="1181" xr:uid="{BE464A28-E180-406D-98EA-05DC644DB9A1}"/>
    <cellStyle name="Comma 2 2 2 8" xfId="321" xr:uid="{D12AC322-C029-4E5A-B2FD-7B36D9FF2F0E}"/>
    <cellStyle name="Comma 2 2 2 9" xfId="1349" xr:uid="{89637858-4DC6-4EF3-94C6-715F69F2FB49}"/>
    <cellStyle name="Comma 2 2 3" xfId="53" xr:uid="{B254D0FA-F213-49F0-9714-FACCDC6FFCC2}"/>
    <cellStyle name="Comma 2 2 3 2" xfId="467" xr:uid="{18A9FEE7-5201-4858-884C-A1B839F9AE18}"/>
    <cellStyle name="Comma 2 2 3 3" xfId="613" xr:uid="{736A5DDA-1410-47D2-9473-CB1EEEE99ED8}"/>
    <cellStyle name="Comma 2 2 3 4" xfId="759" xr:uid="{251C8F31-A3FC-44F3-8F4B-BF610035C6F3}"/>
    <cellStyle name="Comma 2 2 3 5" xfId="905" xr:uid="{E0EC6DF1-E12A-458F-9871-4CC4594EED3C}"/>
    <cellStyle name="Comma 2 2 3 6" xfId="1051" xr:uid="{097A355A-6069-4F02-A65E-79F9E5E14E72}"/>
    <cellStyle name="Comma 2 2 3 7" xfId="1199" xr:uid="{C319F8F7-57F8-40B0-B761-EE3C4CDCA91E}"/>
    <cellStyle name="Comma 2 2 3 8" xfId="339" xr:uid="{C1D57577-BD96-4B95-9DCA-420ADF869878}"/>
    <cellStyle name="Comma 2 2 3 9" xfId="1367" xr:uid="{A3428BD2-9943-43F6-8AED-6B3CE3273212}"/>
    <cellStyle name="Comma 2 2 4" xfId="71" xr:uid="{79068093-0881-4C72-9EAE-74D0234F3D2B}"/>
    <cellStyle name="Comma 2 2 4 2" xfId="485" xr:uid="{DB49E8FC-94C6-4508-B314-C7E7C3B7A853}"/>
    <cellStyle name="Comma 2 2 4 3" xfId="631" xr:uid="{5F29349B-C21E-4B13-BDA2-F77C8C337F6C}"/>
    <cellStyle name="Comma 2 2 4 4" xfId="777" xr:uid="{4173268C-EFCA-47C1-A1EA-9C1415FC0CAC}"/>
    <cellStyle name="Comma 2 2 4 5" xfId="923" xr:uid="{7C44BCFC-3D70-4928-A732-5EF3F07FBE9C}"/>
    <cellStyle name="Comma 2 2 4 6" xfId="1069" xr:uid="{6DBFDFE3-F03D-4F75-A7AD-C3174AB1A287}"/>
    <cellStyle name="Comma 2 2 4 7" xfId="1217" xr:uid="{23B81BCB-84FA-42F7-9827-874C85B188F9}"/>
    <cellStyle name="Comma 2 2 4 8" xfId="357" xr:uid="{7354D6AC-D5C9-428B-89BD-E401E33663A6}"/>
    <cellStyle name="Comma 2 2 4 9" xfId="1385" xr:uid="{9590DBD8-9256-4415-A624-7C9F6E69418C}"/>
    <cellStyle name="Comma 2 2 5" xfId="89" xr:uid="{34EAAEF9-7544-4535-A63B-60F8F198E81F}"/>
    <cellStyle name="Comma 2 2 5 2" xfId="503" xr:uid="{5D2DFAE9-5750-4365-8C54-AD1696DC58AF}"/>
    <cellStyle name="Comma 2 2 5 3" xfId="649" xr:uid="{9CA69D35-ADBD-4827-889B-B939D4E377CA}"/>
    <cellStyle name="Comma 2 2 5 4" xfId="795" xr:uid="{56654294-EA44-452E-8CBA-5974C3B51163}"/>
    <cellStyle name="Comma 2 2 5 5" xfId="941" xr:uid="{49312EBF-B34D-4F73-9C86-FA0E1F44E229}"/>
    <cellStyle name="Comma 2 2 5 6" xfId="1087" xr:uid="{F2D826CE-F8C3-47F4-A738-EBABA6A3BA3E}"/>
    <cellStyle name="Comma 2 2 5 7" xfId="1235" xr:uid="{1826F3B6-B20C-4C8E-B844-838BCEE827DA}"/>
    <cellStyle name="Comma 2 2 5 8" xfId="375" xr:uid="{7A6FAD2C-8F2E-4DAB-9F0D-D3043E788B60}"/>
    <cellStyle name="Comma 2 2 5 9" xfId="1403" xr:uid="{C7E59D3E-A44C-4031-81DD-F4F67FE81589}"/>
    <cellStyle name="Comma 2 2 6" xfId="107" xr:uid="{43DA90F0-80EE-47F7-8EF4-FC01FF325FBE}"/>
    <cellStyle name="Comma 2 2 6 2" xfId="521" xr:uid="{248D2813-83B2-4DFF-B550-32BE8DF5073C}"/>
    <cellStyle name="Comma 2 2 6 3" xfId="667" xr:uid="{56F9FEAE-08F4-4F64-B4DA-A8FCD84F2A24}"/>
    <cellStyle name="Comma 2 2 6 4" xfId="813" xr:uid="{3C25D43D-0991-40AE-9365-FEADA327183C}"/>
    <cellStyle name="Comma 2 2 6 5" xfId="959" xr:uid="{6639F779-5630-4C1F-8939-24D9B35FE32A}"/>
    <cellStyle name="Comma 2 2 6 6" xfId="1105" xr:uid="{E615B4D2-D8B8-4A97-99C4-97C94272F0C4}"/>
    <cellStyle name="Comma 2 2 6 7" xfId="1253" xr:uid="{E84F1093-D89C-495F-A305-44CBA314EEB2}"/>
    <cellStyle name="Comma 2 2 6 8" xfId="393" xr:uid="{5E5FEEFB-EEC5-4940-8B22-608317026956}"/>
    <cellStyle name="Comma 2 2 6 9" xfId="1421" xr:uid="{CC5A9608-0792-4890-A198-67D0593E4412}"/>
    <cellStyle name="Comma 2 2 7" xfId="125" xr:uid="{21B56E05-C5A0-4E68-91EB-2DC605E8027B}"/>
    <cellStyle name="Comma 2 2 7 2" xfId="539" xr:uid="{1FD6B29D-7C6C-4E66-9A18-66E13ECEB280}"/>
    <cellStyle name="Comma 2 2 7 3" xfId="685" xr:uid="{2DB76C15-0EA2-4AAD-A1FA-5378A522F0FE}"/>
    <cellStyle name="Comma 2 2 7 4" xfId="831" xr:uid="{B5C50576-A64A-4197-B86C-6C135B5C5939}"/>
    <cellStyle name="Comma 2 2 7 5" xfId="977" xr:uid="{5F4842A9-EC02-4B36-8693-CEDC717BA5B8}"/>
    <cellStyle name="Comma 2 2 7 6" xfId="1123" xr:uid="{41F5F349-B951-4D35-84D9-466280A874F0}"/>
    <cellStyle name="Comma 2 2 7 7" xfId="1271" xr:uid="{ED418CB9-6DFE-4B73-B697-8EE0321B2544}"/>
    <cellStyle name="Comma 2 2 7 8" xfId="411" xr:uid="{64B4B3A9-A119-4D4F-96F5-5BA1779A4E57}"/>
    <cellStyle name="Comma 2 2 7 9" xfId="1439" xr:uid="{804D41D6-48DC-48B2-93C8-2D7D9A5ED817}"/>
    <cellStyle name="Comma 2 2 8" xfId="143" xr:uid="{8CBE0145-1191-462A-AEE3-A56B7F3D3147}"/>
    <cellStyle name="Comma 2 2 8 2" xfId="703" xr:uid="{92653B8C-8133-4F1D-BB75-04AB1BB916FC}"/>
    <cellStyle name="Comma 2 2 8 3" xfId="849" xr:uid="{4E7F6FFA-2AAD-47C1-928C-D3284B9C0435}"/>
    <cellStyle name="Comma 2 2 8 4" xfId="995" xr:uid="{FE08EBC9-58AA-4AEB-A294-1A6DFC1942A0}"/>
    <cellStyle name="Comma 2 2 8 5" xfId="1141" xr:uid="{3CBA0DD9-96B9-4039-94FE-8BD85E47612E}"/>
    <cellStyle name="Comma 2 2 8 6" xfId="1289" xr:uid="{29B24F28-D416-434D-A058-CF75E3DF4C10}"/>
    <cellStyle name="Comma 2 2 8 7" xfId="557" xr:uid="{51F420AB-D0DE-4703-B33C-E52E138DE22E}"/>
    <cellStyle name="Comma 2 2 8 8" xfId="1457" xr:uid="{6901E673-A7A1-49BE-878B-BAA0FD3E6D10}"/>
    <cellStyle name="Comma 2 2 9" xfId="163" xr:uid="{F6800CCE-7B4C-4CBC-AA3B-C0267C6092E6}"/>
    <cellStyle name="Comma 2 2 9 2" xfId="1309" xr:uid="{67CB1694-92F8-41B6-B488-6331E639FC15}"/>
    <cellStyle name="Comma 2 2 9 3" xfId="431" xr:uid="{D723D72B-04A7-4349-85C7-31A4BC79CAE3}"/>
    <cellStyle name="Comma 2 2 9 4" xfId="1477" xr:uid="{C2856B3D-56A5-44FC-990E-79CE49209B98}"/>
    <cellStyle name="Comma 2 3" xfId="21" xr:uid="{AFB5D511-B5EE-49F0-AC09-CF909457E44B}"/>
    <cellStyle name="Comma 2 3 10" xfId="185" xr:uid="{DFC2333C-A690-432D-844A-945F7B47AB5F}"/>
    <cellStyle name="Comma 2 3 10 2" xfId="581" xr:uid="{F4BF1350-80C0-4B37-819F-6097EE1A4AF2}"/>
    <cellStyle name="Comma 2 3 10 3" xfId="1499" xr:uid="{CA377F6C-20EA-4A4E-B967-889F5C74A29A}"/>
    <cellStyle name="Comma 2 3 11" xfId="727" xr:uid="{5109BAF4-DA8E-451D-93DC-A069E93EE4F8}"/>
    <cellStyle name="Comma 2 3 12" xfId="873" xr:uid="{979DD764-2EB6-492D-B1CD-5194295D8831}"/>
    <cellStyle name="Comma 2 3 13" xfId="1019" xr:uid="{3CCDB8DB-DB65-43E3-8A7D-AC7936C4B4DB}"/>
    <cellStyle name="Comma 2 3 14" xfId="1167" xr:uid="{A3E8FD35-EEFE-4286-A533-78297016D4E2}"/>
    <cellStyle name="Comma 2 3 15" xfId="307" xr:uid="{40B3428F-BC68-4428-9E38-4D7F4AACFA48}"/>
    <cellStyle name="Comma 2 3 16" xfId="1335" xr:uid="{0B4B2090-4C9B-4508-B16B-1444340289E3}"/>
    <cellStyle name="Comma 2 3 2" xfId="39" xr:uid="{CC2D9BEB-D089-4E4E-9813-1651681D5D29}"/>
    <cellStyle name="Comma 2 3 2 2" xfId="453" xr:uid="{8F9BCD7E-F517-4C36-BD9A-569B98317162}"/>
    <cellStyle name="Comma 2 3 2 3" xfId="599" xr:uid="{F7F27B6C-58CD-4299-82C9-314BAC01C1FC}"/>
    <cellStyle name="Comma 2 3 2 4" xfId="745" xr:uid="{3868EDEE-4BB1-4DF1-A320-0F3404D07666}"/>
    <cellStyle name="Comma 2 3 2 5" xfId="891" xr:uid="{04A03119-21DF-45DD-A727-8F4E5BCFE1F9}"/>
    <cellStyle name="Comma 2 3 2 6" xfId="1037" xr:uid="{4B7DBCBF-6BBB-4521-A4E7-18C84E9998E4}"/>
    <cellStyle name="Comma 2 3 2 7" xfId="1185" xr:uid="{B2EEBFC0-EFB0-4527-A4A5-14C00D165274}"/>
    <cellStyle name="Comma 2 3 2 8" xfId="325" xr:uid="{D3362951-EE18-4C1C-8966-6473677750AD}"/>
    <cellStyle name="Comma 2 3 2 9" xfId="1353" xr:uid="{8F924C1A-CEFA-4AE0-944F-44B111BDC473}"/>
    <cellStyle name="Comma 2 3 3" xfId="57" xr:uid="{1D2AA301-4035-4E5A-9899-CE9B4ACADFA0}"/>
    <cellStyle name="Comma 2 3 3 2" xfId="471" xr:uid="{FA89C3EB-9423-4727-9EC1-A040770C4C6D}"/>
    <cellStyle name="Comma 2 3 3 3" xfId="617" xr:uid="{2A287DCF-5584-4E3D-A109-446F98090D49}"/>
    <cellStyle name="Comma 2 3 3 4" xfId="763" xr:uid="{3BC3CF41-09EB-4339-BB63-2E863A3C5E7A}"/>
    <cellStyle name="Comma 2 3 3 5" xfId="909" xr:uid="{CA90E74E-3B76-41B2-BD7D-CFBC7B19D77D}"/>
    <cellStyle name="Comma 2 3 3 6" xfId="1055" xr:uid="{4A1CCACA-26D6-4741-9185-09F5ACB3638C}"/>
    <cellStyle name="Comma 2 3 3 7" xfId="1203" xr:uid="{1A9EB5E1-D62D-4A94-8FFE-858A91071FB1}"/>
    <cellStyle name="Comma 2 3 3 8" xfId="343" xr:uid="{7ADB8FCE-549F-4F7E-A8A4-8551106FB82E}"/>
    <cellStyle name="Comma 2 3 3 9" xfId="1371" xr:uid="{D42EAD62-F678-4822-B4C2-04DC1EF2ECC6}"/>
    <cellStyle name="Comma 2 3 4" xfId="75" xr:uid="{E532E631-58A4-49E5-B6AE-0D81162D4625}"/>
    <cellStyle name="Comma 2 3 4 2" xfId="489" xr:uid="{D490A8D2-534B-4BD8-8614-08B8469755B5}"/>
    <cellStyle name="Comma 2 3 4 3" xfId="635" xr:uid="{1293C5BB-2A49-437B-A22F-D0D16210DAC8}"/>
    <cellStyle name="Comma 2 3 4 4" xfId="781" xr:uid="{2381DAE5-EC12-4F70-A95D-570EAD1DA9E7}"/>
    <cellStyle name="Comma 2 3 4 5" xfId="927" xr:uid="{CA2CB283-39FA-4322-A65D-276617507C64}"/>
    <cellStyle name="Comma 2 3 4 6" xfId="1073" xr:uid="{9012EE5C-3114-4468-9A21-E330D76B36EB}"/>
    <cellStyle name="Comma 2 3 4 7" xfId="1221" xr:uid="{65FAC2F7-D43A-48FD-BACF-C34E2225213B}"/>
    <cellStyle name="Comma 2 3 4 8" xfId="361" xr:uid="{BB8C1567-0DBB-49A6-98DB-2BBC925BE460}"/>
    <cellStyle name="Comma 2 3 4 9" xfId="1389" xr:uid="{1E318013-6BF4-4E0D-B9CA-CD77C5B94CA0}"/>
    <cellStyle name="Comma 2 3 5" xfId="93" xr:uid="{031417E5-EDD5-4730-94AD-533051C0813B}"/>
    <cellStyle name="Comma 2 3 5 2" xfId="507" xr:uid="{EC0BCE69-3369-47E6-9128-CBABFAAC63E1}"/>
    <cellStyle name="Comma 2 3 5 3" xfId="653" xr:uid="{095791AD-F7F2-4EC0-ACAD-3D30AF6B7A6F}"/>
    <cellStyle name="Comma 2 3 5 4" xfId="799" xr:uid="{58A85023-8C2A-418C-9AF8-9A66745D4083}"/>
    <cellStyle name="Comma 2 3 5 5" xfId="945" xr:uid="{773622E7-CE11-452D-B15D-B6FD10158640}"/>
    <cellStyle name="Comma 2 3 5 6" xfId="1091" xr:uid="{F5185C98-27F4-4612-AD25-4A5300865899}"/>
    <cellStyle name="Comma 2 3 5 7" xfId="1239" xr:uid="{D5EB4B25-9211-4796-AD55-2E712803EFBF}"/>
    <cellStyle name="Comma 2 3 5 8" xfId="379" xr:uid="{14E068EB-4B42-4422-8A3A-B5C0D3B3AC1C}"/>
    <cellStyle name="Comma 2 3 5 9" xfId="1407" xr:uid="{D03498F7-8490-48BA-B9A9-E775DDF98FCB}"/>
    <cellStyle name="Comma 2 3 6" xfId="111" xr:uid="{224B524D-7EEE-4A94-AFFF-66EA23327F9B}"/>
    <cellStyle name="Comma 2 3 6 2" xfId="525" xr:uid="{C93C79B7-DECE-494E-9E90-D45D18496C46}"/>
    <cellStyle name="Comma 2 3 6 3" xfId="671" xr:uid="{1FF48CFB-4DC4-4D88-9BD0-1427CC872E6A}"/>
    <cellStyle name="Comma 2 3 6 4" xfId="817" xr:uid="{A5175DA2-F1F6-444C-9BD0-FB611944C9E0}"/>
    <cellStyle name="Comma 2 3 6 5" xfId="963" xr:uid="{7E98449D-34F5-4050-AB56-00D64331E57F}"/>
    <cellStyle name="Comma 2 3 6 6" xfId="1109" xr:uid="{3D2B82A8-CCE0-4E9C-B3FE-3A8B1629F2A7}"/>
    <cellStyle name="Comma 2 3 6 7" xfId="1257" xr:uid="{FF3B5C77-1316-4684-8578-D4A81B7EEDDA}"/>
    <cellStyle name="Comma 2 3 6 8" xfId="397" xr:uid="{DBEEF446-AA65-4C3F-A21C-622BF1A7FB63}"/>
    <cellStyle name="Comma 2 3 6 9" xfId="1425" xr:uid="{2BC3E2DA-C270-464C-B3B1-0BB9BC979012}"/>
    <cellStyle name="Comma 2 3 7" xfId="129" xr:uid="{284B2A14-4068-45D9-890C-80369365FF85}"/>
    <cellStyle name="Comma 2 3 7 2" xfId="543" xr:uid="{4F1D5C1A-84EA-4E9F-A90E-996AD0EC5871}"/>
    <cellStyle name="Comma 2 3 7 3" xfId="689" xr:uid="{0AC57215-365C-42E0-ACF9-FBEC43B5E3EC}"/>
    <cellStyle name="Comma 2 3 7 4" xfId="835" xr:uid="{E97A4392-7160-409B-ABFE-3ED621D54B47}"/>
    <cellStyle name="Comma 2 3 7 5" xfId="981" xr:uid="{F0664BAF-3047-4CC3-B7EE-21B42F118541}"/>
    <cellStyle name="Comma 2 3 7 6" xfId="1127" xr:uid="{1AD7BC81-5AAA-45EB-95FF-47AA5AE7758A}"/>
    <cellStyle name="Comma 2 3 7 7" xfId="1275" xr:uid="{88C70C2C-8625-4878-9CC0-02D0DED931FD}"/>
    <cellStyle name="Comma 2 3 7 8" xfId="415" xr:uid="{CDB8B91F-E534-4C2B-A4EE-03E0B5317FBF}"/>
    <cellStyle name="Comma 2 3 7 9" xfId="1443" xr:uid="{2C1704DD-6B37-48C2-B197-C229404FED25}"/>
    <cellStyle name="Comma 2 3 8" xfId="147" xr:uid="{6202D0B2-5CC4-4F5F-B71F-E604FEA46505}"/>
    <cellStyle name="Comma 2 3 8 2" xfId="707" xr:uid="{5865BCCE-8DCA-4EAC-B5E2-6E51E4145D78}"/>
    <cellStyle name="Comma 2 3 8 3" xfId="853" xr:uid="{8F8BD17E-B813-465D-8DCF-B31D57A6895E}"/>
    <cellStyle name="Comma 2 3 8 4" xfId="999" xr:uid="{28709442-6ACA-4D90-BA03-37A59752F2E3}"/>
    <cellStyle name="Comma 2 3 8 5" xfId="1145" xr:uid="{55E261B4-94F5-4A29-9E09-8E5C0F80EB92}"/>
    <cellStyle name="Comma 2 3 8 6" xfId="1293" xr:uid="{27B69A15-78B4-468B-A71A-6D69F9AB9EB1}"/>
    <cellStyle name="Comma 2 3 8 7" xfId="561" xr:uid="{8A174559-17A0-41DA-AF88-1AD335178ED9}"/>
    <cellStyle name="Comma 2 3 8 8" xfId="1461" xr:uid="{DCB4B096-4E8A-4E4B-830D-DAE2F42C546E}"/>
    <cellStyle name="Comma 2 3 9" xfId="167" xr:uid="{3348C34B-DBAF-47E5-8209-A097C834502A}"/>
    <cellStyle name="Comma 2 3 9 2" xfId="1313" xr:uid="{EB912FD3-56C1-455D-BB27-57A5422DE97E}"/>
    <cellStyle name="Comma 2 3 9 3" xfId="435" xr:uid="{224F03E5-38D1-466D-80F5-0049BE36B1FD}"/>
    <cellStyle name="Comma 2 3 9 4" xfId="1481" xr:uid="{EC62D580-4257-429A-B75C-0EB10F04736E}"/>
    <cellStyle name="Comma 2 4" xfId="25" xr:uid="{DAD11B62-ECFF-4A9D-BF0F-92428365C53E}"/>
    <cellStyle name="Comma 2 4 10" xfId="189" xr:uid="{483B6BE9-4D1B-45ED-8D5F-A7DD4700791E}"/>
    <cellStyle name="Comma 2 4 10 2" xfId="585" xr:uid="{C9E18AEA-793A-403A-B510-71D0321EEDF5}"/>
    <cellStyle name="Comma 2 4 10 3" xfId="1503" xr:uid="{800982CF-5243-4C2E-B2B4-D98BF4B52A40}"/>
    <cellStyle name="Comma 2 4 11" xfId="731" xr:uid="{424AED9B-CC6A-4F8D-81FF-399160918006}"/>
    <cellStyle name="Comma 2 4 12" xfId="877" xr:uid="{54986743-6981-4588-983E-80A13C29EFDE}"/>
    <cellStyle name="Comma 2 4 13" xfId="1023" xr:uid="{59549367-B228-499B-811D-D3E96CEF4E96}"/>
    <cellStyle name="Comma 2 4 14" xfId="1171" xr:uid="{1CB09FA2-8F0F-4881-A93A-D62E96CA3DE6}"/>
    <cellStyle name="Comma 2 4 15" xfId="311" xr:uid="{2D4EEEA9-E6A7-4CAE-B1F1-899A320A9714}"/>
    <cellStyle name="Comma 2 4 16" xfId="1339" xr:uid="{269ABC79-08C8-4D07-834F-D94753293E31}"/>
    <cellStyle name="Comma 2 4 2" xfId="43" xr:uid="{A1B58A2E-9414-443B-AD10-ECB6E803C4AD}"/>
    <cellStyle name="Comma 2 4 2 2" xfId="457" xr:uid="{14C4975B-3EE1-47A0-A594-7EAD4D2B1F9A}"/>
    <cellStyle name="Comma 2 4 2 3" xfId="603" xr:uid="{256A1B93-B658-4A85-9187-847CDD044DA9}"/>
    <cellStyle name="Comma 2 4 2 4" xfId="749" xr:uid="{05DD8113-F80A-4956-895B-A0319F536018}"/>
    <cellStyle name="Comma 2 4 2 5" xfId="895" xr:uid="{5056875E-FFF5-4DDC-9D95-D5129126FC2E}"/>
    <cellStyle name="Comma 2 4 2 6" xfId="1041" xr:uid="{CD890479-8A81-4F16-8E45-D3F913387A6C}"/>
    <cellStyle name="Comma 2 4 2 7" xfId="1189" xr:uid="{B89E4A46-0D92-424D-9827-2FFB54731C9E}"/>
    <cellStyle name="Comma 2 4 2 8" xfId="329" xr:uid="{A065E5A7-A333-4BDE-860A-229A81503B32}"/>
    <cellStyle name="Comma 2 4 2 9" xfId="1357" xr:uid="{ADF1EBA5-D120-4FDA-930C-B1CC35A01074}"/>
    <cellStyle name="Comma 2 4 3" xfId="61" xr:uid="{4B689C61-6F83-4225-9B3E-2AFD8F266124}"/>
    <cellStyle name="Comma 2 4 3 2" xfId="475" xr:uid="{3185A6AB-3FEE-4816-AE77-6B7CCE804EF8}"/>
    <cellStyle name="Comma 2 4 3 3" xfId="621" xr:uid="{2EEF59C1-2F31-4EB0-A7CC-1E959CA4307F}"/>
    <cellStyle name="Comma 2 4 3 4" xfId="767" xr:uid="{002A6149-34F1-413D-9270-1286D751FB7A}"/>
    <cellStyle name="Comma 2 4 3 5" xfId="913" xr:uid="{E2401310-0571-445F-8CFE-98F59FD314AF}"/>
    <cellStyle name="Comma 2 4 3 6" xfId="1059" xr:uid="{689C768D-60E0-46FE-95CB-30F222CD6076}"/>
    <cellStyle name="Comma 2 4 3 7" xfId="1207" xr:uid="{572B3654-1F35-449D-B1A5-E9395CA573C3}"/>
    <cellStyle name="Comma 2 4 3 8" xfId="347" xr:uid="{D7999090-1208-4D40-A585-300695F93847}"/>
    <cellStyle name="Comma 2 4 3 9" xfId="1375" xr:uid="{7F3F4E2A-C2D9-4930-AB12-2020F74D786B}"/>
    <cellStyle name="Comma 2 4 4" xfId="79" xr:uid="{35F69132-F721-46F4-9709-299F09D449F5}"/>
    <cellStyle name="Comma 2 4 4 2" xfId="493" xr:uid="{75577757-7F69-47E6-AEB8-128E5F21815C}"/>
    <cellStyle name="Comma 2 4 4 3" xfId="639" xr:uid="{B0E02F52-C971-43F7-A39E-3B96F9CD6B71}"/>
    <cellStyle name="Comma 2 4 4 4" xfId="785" xr:uid="{4A3F3430-826C-48BB-8D65-D4F9D0C6A34E}"/>
    <cellStyle name="Comma 2 4 4 5" xfId="931" xr:uid="{006A5279-A4F4-483F-8A9B-72345746EC10}"/>
    <cellStyle name="Comma 2 4 4 6" xfId="1077" xr:uid="{B2992141-EECB-4D09-9C76-DD020B4A27D0}"/>
    <cellStyle name="Comma 2 4 4 7" xfId="1225" xr:uid="{95C0E76E-E0B3-4387-B2B6-B57BF4FC97A2}"/>
    <cellStyle name="Comma 2 4 4 8" xfId="365" xr:uid="{A70669BF-AF65-4E7F-BC2C-0E3D02EC9873}"/>
    <cellStyle name="Comma 2 4 4 9" xfId="1393" xr:uid="{DD4A107F-6744-4847-BDF5-882ED7BEB44F}"/>
    <cellStyle name="Comma 2 4 5" xfId="97" xr:uid="{E40A7187-5633-4301-BEA3-19E86B59B707}"/>
    <cellStyle name="Comma 2 4 5 2" xfId="511" xr:uid="{A1ED4169-0C57-4AB1-BF95-7BB8290B030F}"/>
    <cellStyle name="Comma 2 4 5 3" xfId="657" xr:uid="{17721B5B-1EB3-4017-89C7-CF7B07FB4610}"/>
    <cellStyle name="Comma 2 4 5 4" xfId="803" xr:uid="{3C7D618F-19BD-4FCC-9B94-8A38CD65CBA9}"/>
    <cellStyle name="Comma 2 4 5 5" xfId="949" xr:uid="{A291DF24-AA1A-4A1E-9C5A-79449AAB83C9}"/>
    <cellStyle name="Comma 2 4 5 6" xfId="1095" xr:uid="{EFA98843-C3A7-44B2-9A5F-0F0A07635E71}"/>
    <cellStyle name="Comma 2 4 5 7" xfId="1243" xr:uid="{D41E1A93-B842-488C-96EF-E831BF9DE0F6}"/>
    <cellStyle name="Comma 2 4 5 8" xfId="383" xr:uid="{BB018946-CFD1-4EE8-9C5D-FF2DD8FA10A4}"/>
    <cellStyle name="Comma 2 4 5 9" xfId="1411" xr:uid="{74985EC4-AEA0-4494-8252-54BEF4AF5185}"/>
    <cellStyle name="Comma 2 4 6" xfId="115" xr:uid="{86A2662C-8810-4F35-8D41-7919C30E1F52}"/>
    <cellStyle name="Comma 2 4 6 2" xfId="529" xr:uid="{C6906D5F-4A7E-4674-9FE9-839C3D6C2FB2}"/>
    <cellStyle name="Comma 2 4 6 3" xfId="675" xr:uid="{369B47EA-7602-46B3-B8F2-2AF3AFD9E1C8}"/>
    <cellStyle name="Comma 2 4 6 4" xfId="821" xr:uid="{41B47A2C-E85D-43CB-B9B8-1F28F14CB2D5}"/>
    <cellStyle name="Comma 2 4 6 5" xfId="967" xr:uid="{85024BBE-3B74-45F9-AC21-D2431D012D29}"/>
    <cellStyle name="Comma 2 4 6 6" xfId="1113" xr:uid="{4689A35C-CD8B-4875-84CE-4313D8F0EAE2}"/>
    <cellStyle name="Comma 2 4 6 7" xfId="1261" xr:uid="{9CE4BBF1-0F0C-43D0-B740-434BFC6FBBB4}"/>
    <cellStyle name="Comma 2 4 6 8" xfId="401" xr:uid="{6D666E82-9CE8-4BB4-BBFD-FBC2476468EB}"/>
    <cellStyle name="Comma 2 4 6 9" xfId="1429" xr:uid="{E3CA4CD7-10F6-4DFE-BF33-05C22984BE7B}"/>
    <cellStyle name="Comma 2 4 7" xfId="133" xr:uid="{5DDA8B98-FBC1-49FF-8DA2-D83A47C40C6D}"/>
    <cellStyle name="Comma 2 4 7 2" xfId="547" xr:uid="{72A2CFDD-565B-44E9-A7F8-018D4FDBA3C2}"/>
    <cellStyle name="Comma 2 4 7 3" xfId="693" xr:uid="{552C23A5-EF21-4FE4-9BB1-0514E40A5BFB}"/>
    <cellStyle name="Comma 2 4 7 4" xfId="839" xr:uid="{FA91040C-2A2F-48DE-8AEE-2F858E70D59F}"/>
    <cellStyle name="Comma 2 4 7 5" xfId="985" xr:uid="{9015A2CA-CEFC-4D15-B567-35C8F6C68551}"/>
    <cellStyle name="Comma 2 4 7 6" xfId="1131" xr:uid="{B3D8BB6C-0EAB-468B-A88E-D601D7C997A6}"/>
    <cellStyle name="Comma 2 4 7 7" xfId="1279" xr:uid="{C3D31E6D-0737-42FA-8ECC-477F65C1389D}"/>
    <cellStyle name="Comma 2 4 7 8" xfId="419" xr:uid="{6FE751A0-BD1B-43D1-A828-1AE98F9F4FDA}"/>
    <cellStyle name="Comma 2 4 7 9" xfId="1447" xr:uid="{1E8C0E59-5138-46BE-B97A-B0D6D8A47FC4}"/>
    <cellStyle name="Comma 2 4 8" xfId="151" xr:uid="{D79CD79C-9D43-4CC0-8034-D3A402EBE378}"/>
    <cellStyle name="Comma 2 4 8 2" xfId="711" xr:uid="{C4997DC2-8E91-4E58-8E77-99CB817F672C}"/>
    <cellStyle name="Comma 2 4 8 3" xfId="857" xr:uid="{B9A2D885-9F80-41B2-B9D6-E59768D7594F}"/>
    <cellStyle name="Comma 2 4 8 4" xfId="1003" xr:uid="{0FB0F866-D9A8-4B6E-9F7C-BDE31AD84E87}"/>
    <cellStyle name="Comma 2 4 8 5" xfId="1149" xr:uid="{2C698AEE-0837-48FD-9B05-4D709399E8F7}"/>
    <cellStyle name="Comma 2 4 8 6" xfId="1297" xr:uid="{0CB0D081-51A4-41E7-AC0E-87E9C64E5C05}"/>
    <cellStyle name="Comma 2 4 8 7" xfId="565" xr:uid="{CFA66509-69AF-479D-A627-58245C7F00B2}"/>
    <cellStyle name="Comma 2 4 8 8" xfId="1465" xr:uid="{2C73060F-2C40-4183-AF10-AD0DF04D1CAB}"/>
    <cellStyle name="Comma 2 4 9" xfId="171" xr:uid="{375232B6-186F-41DB-9CEC-98A5AF03AE72}"/>
    <cellStyle name="Comma 2 4 9 2" xfId="1317" xr:uid="{161075A4-40BF-49F7-87FE-B571D9D3E63C}"/>
    <cellStyle name="Comma 2 4 9 3" xfId="439" xr:uid="{A45CB047-7B15-4D34-B4F6-3C68B4D22F8B}"/>
    <cellStyle name="Comma 2 4 9 4" xfId="1485" xr:uid="{A9EB2CB1-7B11-47CE-92FB-F708EBE67141}"/>
    <cellStyle name="Comma 2 5" xfId="31" xr:uid="{6EC14E6C-ADC7-4134-A34A-ED7DAAF71A57}"/>
    <cellStyle name="Comma 2 5 2" xfId="445" xr:uid="{9CF1FB1F-98DB-4DE7-9277-4BB8F879F3D8}"/>
    <cellStyle name="Comma 2 5 3" xfId="591" xr:uid="{98AD7CFB-CE2F-4B38-8E35-48B9D8E2BAD3}"/>
    <cellStyle name="Comma 2 5 4" xfId="737" xr:uid="{C16F8C90-794F-4BC9-AD33-079E6E010A43}"/>
    <cellStyle name="Comma 2 5 5" xfId="883" xr:uid="{33765315-A5E7-4078-A967-B83E2513E27A}"/>
    <cellStyle name="Comma 2 5 6" xfId="1029" xr:uid="{5F5A9CCA-EB49-4803-80BA-37D80084CED6}"/>
    <cellStyle name="Comma 2 5 7" xfId="1177" xr:uid="{92D4FEB0-21B9-4AF6-9E20-3F457885C9D5}"/>
    <cellStyle name="Comma 2 5 8" xfId="317" xr:uid="{A5FB2D3D-1BD7-472F-AC48-4AC7211A495A}"/>
    <cellStyle name="Comma 2 5 9" xfId="1345" xr:uid="{828C8C73-BDAE-4657-BA2A-BD8A494ADE8E}"/>
    <cellStyle name="Comma 2 6" xfId="49" xr:uid="{92B20962-FDB6-441F-9C9A-435530416D34}"/>
    <cellStyle name="Comma 2 6 2" xfId="463" xr:uid="{40765D10-AFF2-4DEF-8D84-C60195360A14}"/>
    <cellStyle name="Comma 2 6 3" xfId="609" xr:uid="{2135D5C9-C5F6-422A-8723-26ED5F6FA2B9}"/>
    <cellStyle name="Comma 2 6 4" xfId="755" xr:uid="{FBA150CE-1510-45B4-BF8C-265794C5FD3E}"/>
    <cellStyle name="Comma 2 6 5" xfId="901" xr:uid="{1BA94FD4-CE15-45B3-97A7-0578A47FFE22}"/>
    <cellStyle name="Comma 2 6 6" xfId="1047" xr:uid="{D2BC3845-A1EC-4099-B957-652DAB44FDCF}"/>
    <cellStyle name="Comma 2 6 7" xfId="1195" xr:uid="{00B6794E-4E49-4B0D-8B94-B9056966DD31}"/>
    <cellStyle name="Comma 2 6 8" xfId="335" xr:uid="{472DC220-8D14-4F60-8AD8-E31262B5B41E}"/>
    <cellStyle name="Comma 2 6 9" xfId="1363" xr:uid="{8FC1C9A3-12D3-4BDD-9921-633F834D9BB4}"/>
    <cellStyle name="Comma 2 7" xfId="67" xr:uid="{DE0CAF61-9D12-4AE9-B1B0-8F409BF2FF6E}"/>
    <cellStyle name="Comma 2 7 2" xfId="481" xr:uid="{4DA03EC6-9023-4A70-9295-10F7390881D4}"/>
    <cellStyle name="Comma 2 7 3" xfId="627" xr:uid="{820A468B-AD4C-4D01-A6FF-159895DD01FC}"/>
    <cellStyle name="Comma 2 7 4" xfId="773" xr:uid="{4B2E8D46-BE33-49D9-9742-51617DE39825}"/>
    <cellStyle name="Comma 2 7 5" xfId="919" xr:uid="{FC4BB8F5-23C5-470C-82CE-B41416EDBA92}"/>
    <cellStyle name="Comma 2 7 6" xfId="1065" xr:uid="{BA8865B7-672E-428E-832A-27492078BF50}"/>
    <cellStyle name="Comma 2 7 7" xfId="1213" xr:uid="{D01F594D-3F79-45A5-B64E-A73BCC414952}"/>
    <cellStyle name="Comma 2 7 8" xfId="353" xr:uid="{07E078C8-E8F9-44E9-A61E-6BB1D3A52561}"/>
    <cellStyle name="Comma 2 7 9" xfId="1381" xr:uid="{1EDB3E53-90C3-4437-8919-07ED93420FFB}"/>
    <cellStyle name="Comma 2 8" xfId="85" xr:uid="{1C150F41-4207-4EA1-8A39-57EFEC01A71E}"/>
    <cellStyle name="Comma 2 8 2" xfId="499" xr:uid="{20E1474C-A050-4207-9EFA-6768830E95D4}"/>
    <cellStyle name="Comma 2 8 3" xfId="645" xr:uid="{2A290334-54A1-41DD-B0E7-1A04C8FA08E5}"/>
    <cellStyle name="Comma 2 8 4" xfId="791" xr:uid="{28AE042A-563C-4753-8203-E76A4A665CCE}"/>
    <cellStyle name="Comma 2 8 5" xfId="937" xr:uid="{940E9B5E-CE58-405D-B077-A87A60A43C67}"/>
    <cellStyle name="Comma 2 8 6" xfId="1083" xr:uid="{CB17E096-8F06-437F-AFF0-271E5C98C710}"/>
    <cellStyle name="Comma 2 8 7" xfId="1231" xr:uid="{02CF4816-D278-44FA-9C47-CF375CD0089D}"/>
    <cellStyle name="Comma 2 8 8" xfId="371" xr:uid="{D5A0E260-3318-4A2D-A357-6D337F7306CB}"/>
    <cellStyle name="Comma 2 8 9" xfId="1399" xr:uid="{7603C3D8-51AD-4B97-83A2-948F4C788EF6}"/>
    <cellStyle name="Comma 2 9" xfId="103" xr:uid="{515DDDD1-B2A8-40A4-AEAB-9F13C6CEF074}"/>
    <cellStyle name="Comma 2 9 2" xfId="517" xr:uid="{10C6140A-254D-4EF8-85BB-DD28BFA76A39}"/>
    <cellStyle name="Comma 2 9 3" xfId="663" xr:uid="{BFF8C2F7-1D13-473C-96E6-5A7D5C167E0B}"/>
    <cellStyle name="Comma 2 9 4" xfId="809" xr:uid="{89CB2747-F248-4434-A14E-6F4C89B5655C}"/>
    <cellStyle name="Comma 2 9 5" xfId="955" xr:uid="{20DD84E1-7E3F-461E-A4C1-A0DC680BCE41}"/>
    <cellStyle name="Comma 2 9 6" xfId="1101" xr:uid="{D66A9A49-C92A-454C-985E-0A2999E90AB9}"/>
    <cellStyle name="Comma 2 9 7" xfId="1249" xr:uid="{EB1302D6-BA87-4527-ADD8-C3DB01094ACF}"/>
    <cellStyle name="Comma 2 9 8" xfId="389" xr:uid="{ACB76EFC-15C7-41F6-9689-C34208F510B7}"/>
    <cellStyle name="Comma 2 9 9" xfId="1417" xr:uid="{85B0E2F5-3249-41EB-BAE2-48D9DA120472}"/>
    <cellStyle name="Comma 20" xfId="1154" xr:uid="{13178AA4-2103-4857-97F9-14AC6CEA0C66}"/>
    <cellStyle name="Comma 21" xfId="1321" xr:uid="{0D6DA61F-3B56-4524-A709-9AEC9692FDDA}"/>
    <cellStyle name="Comma 3" xfId="10" xr:uid="{D407A9E2-1677-40EE-BB3A-8B6D6F5D6C10}"/>
    <cellStyle name="Comma 3 10" xfId="174" xr:uid="{BACD37C1-5C7D-4AB0-921F-EC410C541776}"/>
    <cellStyle name="Comma 3 10 2" xfId="570" xr:uid="{15B106C4-92CE-44D0-B282-37A61156E3AE}"/>
    <cellStyle name="Comma 3 10 3" xfId="1488" xr:uid="{29B8EB46-A36F-4AF7-97B9-13518E786BEC}"/>
    <cellStyle name="Comma 3 11" xfId="716" xr:uid="{6A53A9FD-7D0B-46C6-84BD-DF6A1A82194B}"/>
    <cellStyle name="Comma 3 12" xfId="862" xr:uid="{2ACE727F-59EC-4B3F-AB6A-8CE6D3DCD40A}"/>
    <cellStyle name="Comma 3 13" xfId="1008" xr:uid="{509BB575-5BE7-46DF-988F-38AC892FFE67}"/>
    <cellStyle name="Comma 3 14" xfId="1156" xr:uid="{B7981876-84F4-4FDB-BC00-6C4A86C86D58}"/>
    <cellStyle name="Comma 3 15" xfId="296" xr:uid="{C3D27E16-7E27-4D03-B109-48CFD8B742AB}"/>
    <cellStyle name="Comma 3 16" xfId="1324" xr:uid="{CF4F0BB5-C349-45E5-A16B-5644BBD8DCC8}"/>
    <cellStyle name="Comma 3 2" xfId="28" xr:uid="{D7B987C9-880E-4067-82FA-4BD3A35DB3B0}"/>
    <cellStyle name="Comma 3 2 2" xfId="442" xr:uid="{04774D05-FAB4-471D-9A79-1E909FBF5211}"/>
    <cellStyle name="Comma 3 2 3" xfId="588" xr:uid="{8D52183F-31BB-49B6-B092-E32198A6C5FC}"/>
    <cellStyle name="Comma 3 2 4" xfId="734" xr:uid="{7CF58EC7-83D3-49FD-B44E-52CF75AB7538}"/>
    <cellStyle name="Comma 3 2 5" xfId="880" xr:uid="{E523A814-94F0-4E27-8DFC-8DC45227993A}"/>
    <cellStyle name="Comma 3 2 6" xfId="1026" xr:uid="{0AD19761-EB1B-4912-8E18-5DB838047989}"/>
    <cellStyle name="Comma 3 2 7" xfId="1174" xr:uid="{0ECF5AA1-3EE8-4DAA-9EC1-5035D779E313}"/>
    <cellStyle name="Comma 3 2 8" xfId="314" xr:uid="{19E26433-A6AF-4B48-9A32-22CEED4FFC85}"/>
    <cellStyle name="Comma 3 2 9" xfId="1342" xr:uid="{034CA07B-A37E-4947-A65E-AC26A03D9960}"/>
    <cellStyle name="Comma 3 3" xfId="46" xr:uid="{89610FB8-F906-4840-AEE6-C249F62C2D33}"/>
    <cellStyle name="Comma 3 3 2" xfId="460" xr:uid="{3DCB2AD4-9B24-4596-B279-8CF438041BFE}"/>
    <cellStyle name="Comma 3 3 3" xfId="606" xr:uid="{DDDC8836-31F3-478E-8553-F0C91FAE31DD}"/>
    <cellStyle name="Comma 3 3 4" xfId="752" xr:uid="{8E2F731E-9357-4513-A1AB-D4158D2EEEA0}"/>
    <cellStyle name="Comma 3 3 5" xfId="898" xr:uid="{16F4BC9B-A047-471F-90A8-F69404A676B8}"/>
    <cellStyle name="Comma 3 3 6" xfId="1044" xr:uid="{E3281DE0-DB2F-4E8E-B61F-D618555F6EF4}"/>
    <cellStyle name="Comma 3 3 7" xfId="1192" xr:uid="{3CB2F6F0-22A3-44D9-BDF2-52DA7A612CE9}"/>
    <cellStyle name="Comma 3 3 8" xfId="332" xr:uid="{80547371-28DA-4445-9A1C-2DDBDAF27E7A}"/>
    <cellStyle name="Comma 3 3 9" xfId="1360" xr:uid="{EE0F28AA-1805-447C-A3A8-DE124EF0D7CE}"/>
    <cellStyle name="Comma 3 4" xfId="64" xr:uid="{BAA2FDC5-E9C3-49A8-9806-A5950E9F7EA9}"/>
    <cellStyle name="Comma 3 4 2" xfId="478" xr:uid="{7AB87336-1486-4C0E-AFA6-F381C0012DA3}"/>
    <cellStyle name="Comma 3 4 3" xfId="624" xr:uid="{EEC79794-EB4C-403D-A1C3-51CB2EA98FE3}"/>
    <cellStyle name="Comma 3 4 4" xfId="770" xr:uid="{B5C565A9-96F1-4ADA-8C9E-787D26F0BD1E}"/>
    <cellStyle name="Comma 3 4 5" xfId="916" xr:uid="{22B6C90B-594F-4723-B449-CE3AAEFBDDA4}"/>
    <cellStyle name="Comma 3 4 6" xfId="1062" xr:uid="{EF499862-8C44-4DF6-B5BE-E85FAF7BB3CA}"/>
    <cellStyle name="Comma 3 4 7" xfId="1210" xr:uid="{F4B41EF8-6E7D-46EE-848D-1A4993205BDD}"/>
    <cellStyle name="Comma 3 4 8" xfId="350" xr:uid="{1A317948-7256-4899-A027-22540EB14E9D}"/>
    <cellStyle name="Comma 3 4 9" xfId="1378" xr:uid="{BF82F67B-8514-41A6-9AC7-49C3AECEF767}"/>
    <cellStyle name="Comma 3 5" xfId="82" xr:uid="{908D5081-5F54-4AEC-8122-511B993393F1}"/>
    <cellStyle name="Comma 3 5 2" xfId="496" xr:uid="{9C348CE0-3A40-478A-9D66-B3133D4F6F0E}"/>
    <cellStyle name="Comma 3 5 3" xfId="642" xr:uid="{6D25BF95-72F7-4FC8-B443-DE5990C9B1B3}"/>
    <cellStyle name="Comma 3 5 4" xfId="788" xr:uid="{BB4B29CE-BB79-46B8-8B17-32DBF4122583}"/>
    <cellStyle name="Comma 3 5 5" xfId="934" xr:uid="{E49B61FD-3D9C-4909-8FE9-BDDAAA202ECA}"/>
    <cellStyle name="Comma 3 5 6" xfId="1080" xr:uid="{278D89E3-7DD5-416F-8104-BA022DF78BBB}"/>
    <cellStyle name="Comma 3 5 7" xfId="1228" xr:uid="{71D9E06F-E112-4D08-9564-CDC540027725}"/>
    <cellStyle name="Comma 3 5 8" xfId="368" xr:uid="{5E2710AE-CCB7-44CD-A062-CF761445117C}"/>
    <cellStyle name="Comma 3 5 9" xfId="1396" xr:uid="{7F2A2562-F009-4E70-A05E-DC44D95BDEE8}"/>
    <cellStyle name="Comma 3 6" xfId="100" xr:uid="{9B5726FC-27E0-4763-8E67-6E503C2818CF}"/>
    <cellStyle name="Comma 3 6 2" xfId="514" xr:uid="{BFB49F2B-44B6-4F00-8E79-4713C5E05392}"/>
    <cellStyle name="Comma 3 6 3" xfId="660" xr:uid="{5BCC611B-BE46-4E0B-899C-56E7ADD51D81}"/>
    <cellStyle name="Comma 3 6 4" xfId="806" xr:uid="{2637C3A2-7104-41A8-A8AF-0D1C64234BC4}"/>
    <cellStyle name="Comma 3 6 5" xfId="952" xr:uid="{EDBC6AAE-2439-4933-9A17-8D9A6CD9D837}"/>
    <cellStyle name="Comma 3 6 6" xfId="1098" xr:uid="{DA06C971-6AA0-4C86-B730-48D72038C1EC}"/>
    <cellStyle name="Comma 3 6 7" xfId="1246" xr:uid="{6515B7CF-B951-4804-BC2F-773F9D366CDC}"/>
    <cellStyle name="Comma 3 6 8" xfId="386" xr:uid="{62829BE5-48B6-4EC5-A94E-BB822F4205EE}"/>
    <cellStyle name="Comma 3 6 9" xfId="1414" xr:uid="{87E46259-CD7E-4D7D-A61C-CF095D35DBF9}"/>
    <cellStyle name="Comma 3 7" xfId="118" xr:uid="{5B62C15B-1CF0-4F23-85C4-7AA395F481F4}"/>
    <cellStyle name="Comma 3 7 2" xfId="532" xr:uid="{15144E09-9C20-495C-9700-FFC448A37CC6}"/>
    <cellStyle name="Comma 3 7 3" xfId="678" xr:uid="{0C16030A-76D7-4B53-90ED-8C3C80AD8C22}"/>
    <cellStyle name="Comma 3 7 4" xfId="824" xr:uid="{39826DF6-8583-4750-B0A8-315C801A2F0B}"/>
    <cellStyle name="Comma 3 7 5" xfId="970" xr:uid="{C9065EC9-F768-4C73-ADEE-E584D3DCE813}"/>
    <cellStyle name="Comma 3 7 6" xfId="1116" xr:uid="{C9B0B20C-818E-482A-8F1B-689D22C2C7C8}"/>
    <cellStyle name="Comma 3 7 7" xfId="1264" xr:uid="{1F58EDBC-F697-4440-9829-A1B35345A86D}"/>
    <cellStyle name="Comma 3 7 8" xfId="404" xr:uid="{28D97CC4-A408-4BD0-ADC7-EC19DBB2458C}"/>
    <cellStyle name="Comma 3 7 9" xfId="1432" xr:uid="{E4CA7147-49AF-4B28-A920-961F519404D5}"/>
    <cellStyle name="Comma 3 8" xfId="136" xr:uid="{D8C8C519-62AE-4B6E-B35E-F1197E5EBBB4}"/>
    <cellStyle name="Comma 3 8 2" xfId="696" xr:uid="{5203FB92-6477-45F0-97C9-7E428327C2B1}"/>
    <cellStyle name="Comma 3 8 3" xfId="842" xr:uid="{C58D1D59-29DB-4410-8A47-2761B089D22A}"/>
    <cellStyle name="Comma 3 8 4" xfId="988" xr:uid="{348700CA-236A-4AA5-BA8A-361B836D3A35}"/>
    <cellStyle name="Comma 3 8 5" xfId="1134" xr:uid="{A99590C8-2243-4FD9-A961-9481522A6CBA}"/>
    <cellStyle name="Comma 3 8 6" xfId="1282" xr:uid="{F97BA42C-3B0B-4741-834D-AD1818DBE496}"/>
    <cellStyle name="Comma 3 8 7" xfId="550" xr:uid="{03AC2E32-CD89-4830-8C3B-988AF56026CC}"/>
    <cellStyle name="Comma 3 8 8" xfId="1450" xr:uid="{CBD6AFA7-271A-497D-A06A-B82007F07894}"/>
    <cellStyle name="Comma 3 9" xfId="156" xr:uid="{C8BDCE74-69A3-4914-9481-C38621472A2F}"/>
    <cellStyle name="Comma 3 9 2" xfId="1302" xr:uid="{29B59F9F-A387-4B62-B40F-AEB4989297A9}"/>
    <cellStyle name="Comma 3 9 3" xfId="424" xr:uid="{2FFCDCE0-7E74-4A6D-A680-763B5513B5FA}"/>
    <cellStyle name="Comma 3 9 4" xfId="1470" xr:uid="{9C10DFF9-BFF3-4659-BF39-3320F4D5420E}"/>
    <cellStyle name="Comma 4" xfId="14" xr:uid="{167AEFBC-C9FC-4862-81FA-81AA5E91CCA6}"/>
    <cellStyle name="Comma 4 10" xfId="178" xr:uid="{069122BB-68A0-4563-88E0-A65DC171C03F}"/>
    <cellStyle name="Comma 4 10 2" xfId="574" xr:uid="{8C6C3F71-D738-4E9D-A75F-633EFD3C3C07}"/>
    <cellStyle name="Comma 4 10 3" xfId="1492" xr:uid="{07D2E76C-5B94-4A15-BB68-FDB458DFE906}"/>
    <cellStyle name="Comma 4 11" xfId="720" xr:uid="{118DD39E-579C-4F11-9E79-BA2E1A0E97B1}"/>
    <cellStyle name="Comma 4 12" xfId="866" xr:uid="{6E9C83FD-F344-4AF5-9BE7-F6BB14FFDC5B}"/>
    <cellStyle name="Comma 4 13" xfId="1012" xr:uid="{D4D2AB9C-D539-47CA-9BF3-0EC0620248F3}"/>
    <cellStyle name="Comma 4 14" xfId="1160" xr:uid="{C9537ADF-F0DF-40EA-9B32-A926D14A9BC4}"/>
    <cellStyle name="Comma 4 15" xfId="300" xr:uid="{EF01D26E-1BBA-4507-907A-690C53D7C73E}"/>
    <cellStyle name="Comma 4 16" xfId="1328" xr:uid="{B0DD7698-8340-4A8D-83D6-4A67F83726A6}"/>
    <cellStyle name="Comma 4 2" xfId="32" xr:uid="{DDC620BC-57B9-4D83-9FB9-373FA72E6E0B}"/>
    <cellStyle name="Comma 4 2 2" xfId="446" xr:uid="{F7BD6A3E-C01E-4173-975F-4EFF36F8E828}"/>
    <cellStyle name="Comma 4 2 3" xfId="592" xr:uid="{B5E65612-AD83-4133-A77F-485FFDA17F36}"/>
    <cellStyle name="Comma 4 2 4" xfId="738" xr:uid="{8B672FEB-6793-4283-93C2-A89CE1CEBDAE}"/>
    <cellStyle name="Comma 4 2 5" xfId="884" xr:uid="{636B54B8-EAB5-475A-8C66-3255431B1563}"/>
    <cellStyle name="Comma 4 2 6" xfId="1030" xr:uid="{58FD6804-7557-4812-B075-699535B8E619}"/>
    <cellStyle name="Comma 4 2 7" xfId="1178" xr:uid="{CF6E2969-AEC5-4122-A78F-1A11CF44D7E1}"/>
    <cellStyle name="Comma 4 2 8" xfId="318" xr:uid="{3973CCB7-2C32-4165-81B3-0C628B78E3B9}"/>
    <cellStyle name="Comma 4 2 9" xfId="1346" xr:uid="{475E5533-CA52-4B58-8059-BABAF636F4E7}"/>
    <cellStyle name="Comma 4 3" xfId="50" xr:uid="{11012EC7-ABF2-49E2-BD79-6C8447445618}"/>
    <cellStyle name="Comma 4 3 2" xfId="464" xr:uid="{DDFB132D-5662-41E3-9C0E-C18050BA26B5}"/>
    <cellStyle name="Comma 4 3 3" xfId="610" xr:uid="{87E8A317-50CF-4494-A330-DA8BBDAFA688}"/>
    <cellStyle name="Comma 4 3 4" xfId="756" xr:uid="{8DA320E8-F9C4-414A-AB00-9063ED70FDE8}"/>
    <cellStyle name="Comma 4 3 5" xfId="902" xr:uid="{C1975224-3EC0-4419-9FCA-3D15BE24FA31}"/>
    <cellStyle name="Comma 4 3 6" xfId="1048" xr:uid="{F9B5581A-D734-4CE5-93F8-643CA436D88F}"/>
    <cellStyle name="Comma 4 3 7" xfId="1196" xr:uid="{6D2E7EBE-19D3-432A-9A09-38F4D287359A}"/>
    <cellStyle name="Comma 4 3 8" xfId="336" xr:uid="{CE03DF5E-0C89-49CC-B7F4-F43BD3FA8CC2}"/>
    <cellStyle name="Comma 4 3 9" xfId="1364" xr:uid="{79EFEA5A-10FF-4708-9AFE-0BC1AA2C4361}"/>
    <cellStyle name="Comma 4 4" xfId="68" xr:uid="{A184DB10-E1C4-449D-B865-0D9199563549}"/>
    <cellStyle name="Comma 4 4 2" xfId="482" xr:uid="{23D09C7F-8D6E-4E00-95EF-9F7634325CA0}"/>
    <cellStyle name="Comma 4 4 3" xfId="628" xr:uid="{77C17D52-4D99-4E36-889F-2F731D082724}"/>
    <cellStyle name="Comma 4 4 4" xfId="774" xr:uid="{B094169C-AD1A-4B8C-8E1B-4B508BE9AEF7}"/>
    <cellStyle name="Comma 4 4 5" xfId="920" xr:uid="{C414B6C4-EF75-4459-8541-51E47087DC2C}"/>
    <cellStyle name="Comma 4 4 6" xfId="1066" xr:uid="{345447A9-E4C8-4C37-8CD0-A950113BBE28}"/>
    <cellStyle name="Comma 4 4 7" xfId="1214" xr:uid="{A8A62143-4359-45FC-8B04-88D2E470FE77}"/>
    <cellStyle name="Comma 4 4 8" xfId="354" xr:uid="{2303C73A-57D1-4A44-8979-81F94C46F93A}"/>
    <cellStyle name="Comma 4 4 9" xfId="1382" xr:uid="{508E041F-7435-4B7B-813B-245D0E799906}"/>
    <cellStyle name="Comma 4 5" xfId="86" xr:uid="{57816B31-848F-4F3C-AD8D-A6E09ABF6EE3}"/>
    <cellStyle name="Comma 4 5 2" xfId="500" xr:uid="{0CB48C19-C04E-404E-A698-1CEA0EEE7F59}"/>
    <cellStyle name="Comma 4 5 3" xfId="646" xr:uid="{3C30205A-3314-4287-95D4-CA3B480EF770}"/>
    <cellStyle name="Comma 4 5 4" xfId="792" xr:uid="{56901BE3-C3B5-497C-93F7-724E0D1F58D6}"/>
    <cellStyle name="Comma 4 5 5" xfId="938" xr:uid="{218EE31B-5447-463E-BDBB-AF00B63E2ABF}"/>
    <cellStyle name="Comma 4 5 6" xfId="1084" xr:uid="{03E59A0B-222A-4050-8864-2B03F9FD26E1}"/>
    <cellStyle name="Comma 4 5 7" xfId="1232" xr:uid="{0D075D9B-927D-433B-80F1-0B917518AFA9}"/>
    <cellStyle name="Comma 4 5 8" xfId="372" xr:uid="{B45A2C04-8014-402A-85A9-B08406483BF2}"/>
    <cellStyle name="Comma 4 5 9" xfId="1400" xr:uid="{2397D2A5-ED4C-4C78-B080-4B51DA9CFAD3}"/>
    <cellStyle name="Comma 4 6" xfId="104" xr:uid="{3FBDA2ED-613A-4F55-A7E2-EA025F45C340}"/>
    <cellStyle name="Comma 4 6 2" xfId="518" xr:uid="{546FE817-75EE-4AD6-ABE2-8805789BAF80}"/>
    <cellStyle name="Comma 4 6 3" xfId="664" xr:uid="{F12F33E3-394C-4B88-919C-200633489F81}"/>
    <cellStyle name="Comma 4 6 4" xfId="810" xr:uid="{C8CCEB14-3330-4CD4-B044-20ACAA5C4A69}"/>
    <cellStyle name="Comma 4 6 5" xfId="956" xr:uid="{020EDE12-DA89-43D8-B052-B69288A8F6BB}"/>
    <cellStyle name="Comma 4 6 6" xfId="1102" xr:uid="{2CB81903-7F41-45FE-BE03-9E06976F17A5}"/>
    <cellStyle name="Comma 4 6 7" xfId="1250" xr:uid="{C36DE7DF-882C-4248-878E-74572F975EE5}"/>
    <cellStyle name="Comma 4 6 8" xfId="390" xr:uid="{02C0F432-0ED8-48A4-9683-32FD81ECB434}"/>
    <cellStyle name="Comma 4 6 9" xfId="1418" xr:uid="{5EBACE28-2B3E-481D-8CC1-0A5083672ABE}"/>
    <cellStyle name="Comma 4 7" xfId="122" xr:uid="{AB438042-F5F2-4538-8F93-7191F2CEC003}"/>
    <cellStyle name="Comma 4 7 2" xfId="536" xr:uid="{BFF4753E-4C1C-42F4-A70E-157C136C4B83}"/>
    <cellStyle name="Comma 4 7 3" xfId="682" xr:uid="{F6B94BE3-DD72-433A-9EA0-80A69511A9F5}"/>
    <cellStyle name="Comma 4 7 4" xfId="828" xr:uid="{01EBE9D5-4C96-448F-96DF-652F50443D1E}"/>
    <cellStyle name="Comma 4 7 5" xfId="974" xr:uid="{DEF308A1-C131-45DB-8B12-A2DA934F5DDD}"/>
    <cellStyle name="Comma 4 7 6" xfId="1120" xr:uid="{1442DE92-4C11-481D-AEA5-26E350E9CCC0}"/>
    <cellStyle name="Comma 4 7 7" xfId="1268" xr:uid="{C88D59A9-B214-45D2-BA9C-82976C8ED722}"/>
    <cellStyle name="Comma 4 7 8" xfId="408" xr:uid="{5C080F84-6E26-4739-AEA3-2EFBE70CF460}"/>
    <cellStyle name="Comma 4 7 9" xfId="1436" xr:uid="{18C33A20-50A0-435B-AFD6-2A5B789E0B25}"/>
    <cellStyle name="Comma 4 8" xfId="140" xr:uid="{AD2CE67E-213E-4285-9F27-08B1B8E0B23B}"/>
    <cellStyle name="Comma 4 8 2" xfId="700" xr:uid="{0735554D-5224-431B-8C1B-77E85EC38156}"/>
    <cellStyle name="Comma 4 8 3" xfId="846" xr:uid="{AD4CAE37-F9A1-4181-90F7-E4225A976497}"/>
    <cellStyle name="Comma 4 8 4" xfId="992" xr:uid="{130E77C4-B2A8-4FCA-B7A9-1B4607B5C203}"/>
    <cellStyle name="Comma 4 8 5" xfId="1138" xr:uid="{5693F892-2358-4D9E-930C-5C6A4A38AC84}"/>
    <cellStyle name="Comma 4 8 6" xfId="1286" xr:uid="{5823E2AC-C6AB-46E4-93BE-88480146B56E}"/>
    <cellStyle name="Comma 4 8 7" xfId="554" xr:uid="{3685AB6E-E099-485B-8D4A-312D347C381B}"/>
    <cellStyle name="Comma 4 8 8" xfId="1454" xr:uid="{215D7D81-9852-484F-81A4-0F1D5130B0DA}"/>
    <cellStyle name="Comma 4 9" xfId="160" xr:uid="{9C411777-EF56-49B5-B1DF-D85F70762EA5}"/>
    <cellStyle name="Comma 4 9 2" xfId="1306" xr:uid="{92364639-944B-424A-A963-F1F4CD6EF78A}"/>
    <cellStyle name="Comma 4 9 3" xfId="428" xr:uid="{8F04F516-D085-4482-8C25-4106D5547568}"/>
    <cellStyle name="Comma 4 9 4" xfId="1474" xr:uid="{DC34D054-4E61-4382-9319-70C24E4906F1}"/>
    <cellStyle name="Comma 5" xfId="18" xr:uid="{603A4CFB-4AAB-443C-8C36-B9D52B80555E}"/>
    <cellStyle name="Comma 5 10" xfId="182" xr:uid="{5140E0F9-7F67-4EF1-BCA4-0CF8A79A51B3}"/>
    <cellStyle name="Comma 5 10 2" xfId="578" xr:uid="{55BA9B56-BC30-4D48-9B90-049BA0BB2BD0}"/>
    <cellStyle name="Comma 5 10 3" xfId="1496" xr:uid="{1F6E2E28-0675-4550-946D-2D80B11C5FF3}"/>
    <cellStyle name="Comma 5 11" xfId="724" xr:uid="{3D935312-1901-411F-BEB2-0EF7EFE24B48}"/>
    <cellStyle name="Comma 5 12" xfId="870" xr:uid="{CAA66E13-CCF8-46EE-808C-498DB81B9AC9}"/>
    <cellStyle name="Comma 5 13" xfId="1016" xr:uid="{E85475C4-EC5A-4222-ADA6-AABBE6BDF0C6}"/>
    <cellStyle name="Comma 5 14" xfId="1164" xr:uid="{57048FBA-AA35-400C-B265-6D673D7D38CF}"/>
    <cellStyle name="Comma 5 15" xfId="304" xr:uid="{6747CF0F-1A94-45CA-810B-26A0D3D092BE}"/>
    <cellStyle name="Comma 5 16" xfId="1332" xr:uid="{CC9A3C54-FD4E-41EA-AFBA-FE99113AD92A}"/>
    <cellStyle name="Comma 5 2" xfId="36" xr:uid="{1C9AB418-0130-4E10-A7D9-DD4318C74B14}"/>
    <cellStyle name="Comma 5 2 2" xfId="450" xr:uid="{3A05FDE0-B8EA-496B-8B8C-F9F3B46873EB}"/>
    <cellStyle name="Comma 5 2 3" xfId="596" xr:uid="{F5D2063D-6AF2-4C31-85E1-6D5DFC9441DC}"/>
    <cellStyle name="Comma 5 2 4" xfId="742" xr:uid="{E983B038-ACD9-47AD-9681-480BC784749F}"/>
    <cellStyle name="Comma 5 2 5" xfId="888" xr:uid="{B49744F1-8780-4C4B-91D6-252FC7876D7D}"/>
    <cellStyle name="Comma 5 2 6" xfId="1034" xr:uid="{9FCFE14E-E6EB-421A-A254-F391CF1B2703}"/>
    <cellStyle name="Comma 5 2 7" xfId="1182" xr:uid="{C779D4F9-B72F-400E-BF7C-1D19B8CA24F2}"/>
    <cellStyle name="Comma 5 2 8" xfId="322" xr:uid="{22ECD7F8-A596-4878-98B8-7A4EB0240720}"/>
    <cellStyle name="Comma 5 2 9" xfId="1350" xr:uid="{D38B5451-3198-441E-B463-37AF18488021}"/>
    <cellStyle name="Comma 5 3" xfId="54" xr:uid="{42F16BCD-6C83-456C-916A-5BE9F7B6A108}"/>
    <cellStyle name="Comma 5 3 2" xfId="468" xr:uid="{2E0F7974-85E2-45F3-8F01-D9142891C992}"/>
    <cellStyle name="Comma 5 3 3" xfId="614" xr:uid="{99FF80E7-A11C-4EDB-9DBB-8475C4737AFC}"/>
    <cellStyle name="Comma 5 3 4" xfId="760" xr:uid="{27495965-922E-41EF-B8C8-DB57DB24B49D}"/>
    <cellStyle name="Comma 5 3 5" xfId="906" xr:uid="{FABB73EF-2A01-432F-A51B-8B7695CB23D9}"/>
    <cellStyle name="Comma 5 3 6" xfId="1052" xr:uid="{EDAE39D9-5E6F-445D-BC58-6A0AAAE1A968}"/>
    <cellStyle name="Comma 5 3 7" xfId="1200" xr:uid="{8CAA2B89-D6C2-451C-963F-CF1405466C61}"/>
    <cellStyle name="Comma 5 3 8" xfId="340" xr:uid="{0B60AA50-B167-4A44-AEED-0614C26073E6}"/>
    <cellStyle name="Comma 5 3 9" xfId="1368" xr:uid="{A5D5865F-20CC-4325-A1F9-1D44E079DA1B}"/>
    <cellStyle name="Comma 5 4" xfId="72" xr:uid="{09CCF8A8-88BA-4D47-85B8-867B271B6546}"/>
    <cellStyle name="Comma 5 4 2" xfId="486" xr:uid="{7AB2BCE1-A07E-4DCC-B1FA-0C97145BC541}"/>
    <cellStyle name="Comma 5 4 3" xfId="632" xr:uid="{37814B24-810F-4335-8FB4-8A02367F6927}"/>
    <cellStyle name="Comma 5 4 4" xfId="778" xr:uid="{B8DF9C92-B6E1-43FB-BD70-663B17828BFB}"/>
    <cellStyle name="Comma 5 4 5" xfId="924" xr:uid="{0530D7AE-C270-4AB8-8534-4E52B05F20B5}"/>
    <cellStyle name="Comma 5 4 6" xfId="1070" xr:uid="{6F7F607B-05B6-48C5-9F80-F21416F59870}"/>
    <cellStyle name="Comma 5 4 7" xfId="1218" xr:uid="{421A6147-9F02-439B-BE03-85F094AC2A74}"/>
    <cellStyle name="Comma 5 4 8" xfId="358" xr:uid="{ADFA35A9-EFF1-4CC6-9A29-6C6A6AE121B5}"/>
    <cellStyle name="Comma 5 4 9" xfId="1386" xr:uid="{8DDC20C0-0785-458B-B104-F448F0E922A1}"/>
    <cellStyle name="Comma 5 5" xfId="90" xr:uid="{E78D28A1-FEBD-4AC3-B7DE-8FC28BB1FB4A}"/>
    <cellStyle name="Comma 5 5 2" xfId="504" xr:uid="{D44C82D0-667C-4FC8-97F8-9E9A9C13E569}"/>
    <cellStyle name="Comma 5 5 3" xfId="650" xr:uid="{319C84C7-83F9-487D-8B2D-68A7AB21E878}"/>
    <cellStyle name="Comma 5 5 4" xfId="796" xr:uid="{9CBA2913-C6C3-467B-B3BA-DF2375286942}"/>
    <cellStyle name="Comma 5 5 5" xfId="942" xr:uid="{E1AE06F3-718A-4B50-B029-10BE3025558A}"/>
    <cellStyle name="Comma 5 5 6" xfId="1088" xr:uid="{1F62FC8C-395F-42B2-BF23-4EDD0F353AAC}"/>
    <cellStyle name="Comma 5 5 7" xfId="1236" xr:uid="{44547B95-42B0-4399-8703-3160F62C80F2}"/>
    <cellStyle name="Comma 5 5 8" xfId="376" xr:uid="{6D2A9321-C694-4835-917C-8C8769BC09E6}"/>
    <cellStyle name="Comma 5 5 9" xfId="1404" xr:uid="{BFEAB205-0EAB-43DD-86DC-0A331BC1B33D}"/>
    <cellStyle name="Comma 5 6" xfId="108" xr:uid="{B234F99C-24BF-4311-9619-6BAC3139A214}"/>
    <cellStyle name="Comma 5 6 2" xfId="522" xr:uid="{95360158-B732-46ED-96DA-719AC15DF610}"/>
    <cellStyle name="Comma 5 6 3" xfId="668" xr:uid="{B9E8AC19-C1F2-4BF5-9D18-1F9CCAE0F727}"/>
    <cellStyle name="Comma 5 6 4" xfId="814" xr:uid="{F436CE60-0022-48ED-A782-A5ED95889BD4}"/>
    <cellStyle name="Comma 5 6 5" xfId="960" xr:uid="{1641A03E-AC66-428D-A5D0-9742AB3FE243}"/>
    <cellStyle name="Comma 5 6 6" xfId="1106" xr:uid="{14B75F6A-77F9-49C0-B072-55D712395445}"/>
    <cellStyle name="Comma 5 6 7" xfId="1254" xr:uid="{784DDAE4-D7D1-437F-81ED-48EE42C5B009}"/>
    <cellStyle name="Comma 5 6 8" xfId="394" xr:uid="{C4313A65-0DCA-4AB4-B963-0EA02831D52A}"/>
    <cellStyle name="Comma 5 6 9" xfId="1422" xr:uid="{1E239B75-92BD-4A26-AAA1-B667E7F8710D}"/>
    <cellStyle name="Comma 5 7" xfId="126" xr:uid="{A9A6BBAC-E50E-43A8-BF39-4A816E34DF14}"/>
    <cellStyle name="Comma 5 7 2" xfId="540" xr:uid="{0DA4B8A0-DA18-4914-8FA0-6928C7C3F2A7}"/>
    <cellStyle name="Comma 5 7 3" xfId="686" xr:uid="{09E6E20D-3DFC-4BD9-8E31-F14582F2970A}"/>
    <cellStyle name="Comma 5 7 4" xfId="832" xr:uid="{F5E2BFFA-F062-4A01-B564-C609E8B097E4}"/>
    <cellStyle name="Comma 5 7 5" xfId="978" xr:uid="{E6801948-5035-4235-A60D-D4940E10D1BB}"/>
    <cellStyle name="Comma 5 7 6" xfId="1124" xr:uid="{DC574E8F-AB78-4964-A83D-7EAB8D202497}"/>
    <cellStyle name="Comma 5 7 7" xfId="1272" xr:uid="{72FC9971-59EC-4AB9-AEFA-C5926A0E6379}"/>
    <cellStyle name="Comma 5 7 8" xfId="412" xr:uid="{CF241321-D018-4DE5-8B47-7EAA7CB8309A}"/>
    <cellStyle name="Comma 5 7 9" xfId="1440" xr:uid="{16F1BD3C-B434-4C0B-8F9D-AF07FBEB08D9}"/>
    <cellStyle name="Comma 5 8" xfId="144" xr:uid="{F35C8434-5722-41F3-97F3-89FB8CDBF182}"/>
    <cellStyle name="Comma 5 8 2" xfId="704" xr:uid="{60D1BF18-1629-49F9-8F63-F355783649A3}"/>
    <cellStyle name="Comma 5 8 3" xfId="850" xr:uid="{7B4C7C0B-8C2E-4446-BE81-A5F6ABA6F74E}"/>
    <cellStyle name="Comma 5 8 4" xfId="996" xr:uid="{96C5DC24-1BDD-45AB-81E9-B7EF17AB2DD8}"/>
    <cellStyle name="Comma 5 8 5" xfId="1142" xr:uid="{8A35167B-869D-400A-8CF2-92F5F6CEAE0F}"/>
    <cellStyle name="Comma 5 8 6" xfId="1290" xr:uid="{E8B856CB-66F4-43BC-88EA-EFB27E287AB0}"/>
    <cellStyle name="Comma 5 8 7" xfId="558" xr:uid="{BD39E9C6-B081-495C-8093-54BDD79682C7}"/>
    <cellStyle name="Comma 5 8 8" xfId="1458" xr:uid="{CA6A44E0-025C-4CFE-966F-6880268819F7}"/>
    <cellStyle name="Comma 5 9" xfId="164" xr:uid="{5F53212D-85C8-4952-928A-1E44D6EA168D}"/>
    <cellStyle name="Comma 5 9 2" xfId="1310" xr:uid="{4891AE9C-36A9-40B4-BAB6-552D0A9BDD7E}"/>
    <cellStyle name="Comma 5 9 3" xfId="432" xr:uid="{C4DD34ED-18BF-4CC6-A49A-44B3CBD46BB8}"/>
    <cellStyle name="Comma 5 9 4" xfId="1478" xr:uid="{C763B159-B5F9-4030-824D-1569F3ED5F13}"/>
    <cellStyle name="Comma 6" xfId="22" xr:uid="{B9FB78F8-60EB-49BB-A76F-A439BDDAE0C9}"/>
    <cellStyle name="Comma 6 10" xfId="186" xr:uid="{18FF1A59-0549-4288-8472-2D2A153A4AA9}"/>
    <cellStyle name="Comma 6 10 2" xfId="582" xr:uid="{B3096DEB-6C2C-4A9B-B904-066AD451E4F3}"/>
    <cellStyle name="Comma 6 10 3" xfId="1500" xr:uid="{9E767144-DF5A-496A-A9D9-65A87CE52EC2}"/>
    <cellStyle name="Comma 6 11" xfId="728" xr:uid="{889B9EA1-4945-439D-93C1-D1BEFDCB8176}"/>
    <cellStyle name="Comma 6 12" xfId="874" xr:uid="{56C9BCD0-EC44-4899-AF9D-89D02F2602FC}"/>
    <cellStyle name="Comma 6 13" xfId="1020" xr:uid="{F25419C7-CBA0-4242-813F-A8C20E2A7C2B}"/>
    <cellStyle name="Comma 6 14" xfId="1168" xr:uid="{C9C1FD63-3859-44A4-A969-145CA3922076}"/>
    <cellStyle name="Comma 6 15" xfId="308" xr:uid="{F66F65FF-0EA1-47A6-80DF-21D0F98D8B22}"/>
    <cellStyle name="Comma 6 16" xfId="1336" xr:uid="{1B4A91B5-7283-4866-9DB9-C598A8FAB3EF}"/>
    <cellStyle name="Comma 6 2" xfId="40" xr:uid="{1CAFC1AA-8CA0-4417-AF9A-92C2DD85AAF4}"/>
    <cellStyle name="Comma 6 2 2" xfId="454" xr:uid="{9F2504FA-C259-4541-A3E9-D5DC4B13275A}"/>
    <cellStyle name="Comma 6 2 3" xfId="600" xr:uid="{881BE872-BB3B-4F01-9C9E-68F47EBE2C10}"/>
    <cellStyle name="Comma 6 2 4" xfId="746" xr:uid="{B374CF8D-4DCB-4406-8CD5-A866905A7550}"/>
    <cellStyle name="Comma 6 2 5" xfId="892" xr:uid="{31655BFE-EE17-4D65-A388-763B191F5974}"/>
    <cellStyle name="Comma 6 2 6" xfId="1038" xr:uid="{FADBF5F2-29CA-4ABD-BA9D-44C2DF10AB5F}"/>
    <cellStyle name="Comma 6 2 7" xfId="1186" xr:uid="{907E71A4-0E0B-4A32-AE83-EE99EC3C65A0}"/>
    <cellStyle name="Comma 6 2 8" xfId="326" xr:uid="{A000CA34-478B-48B0-B25C-EF460E33C930}"/>
    <cellStyle name="Comma 6 2 9" xfId="1354" xr:uid="{44EEAAF3-7B17-4394-BB1C-82BA7FEE46EB}"/>
    <cellStyle name="Comma 6 3" xfId="58" xr:uid="{74BC721E-C8BD-4D6B-8051-4026EFC78485}"/>
    <cellStyle name="Comma 6 3 2" xfId="472" xr:uid="{9813D1FC-412E-4CCA-8677-F0C210359D09}"/>
    <cellStyle name="Comma 6 3 3" xfId="618" xr:uid="{FFD68F46-A21D-4357-9828-EF6D135A7DE4}"/>
    <cellStyle name="Comma 6 3 4" xfId="764" xr:uid="{1E4CCF2B-6F8C-4C10-9477-3B92ED519584}"/>
    <cellStyle name="Comma 6 3 5" xfId="910" xr:uid="{0D1A1FF5-3C16-46A6-A8E2-0952C15A011D}"/>
    <cellStyle name="Comma 6 3 6" xfId="1056" xr:uid="{24A3D3F7-B7E8-4378-8A3A-06D1E1B6916D}"/>
    <cellStyle name="Comma 6 3 7" xfId="1204" xr:uid="{90829BE4-6372-4039-B259-06246B64160B}"/>
    <cellStyle name="Comma 6 3 8" xfId="344" xr:uid="{B1B9F1D4-EABA-4AB2-B5FE-15BA5E135D96}"/>
    <cellStyle name="Comma 6 3 9" xfId="1372" xr:uid="{5F075E14-DC1A-40E8-A084-1183EA0776BA}"/>
    <cellStyle name="Comma 6 4" xfId="76" xr:uid="{33B51B89-74F5-4FAA-8B1E-5AF660823DCE}"/>
    <cellStyle name="Comma 6 4 2" xfId="490" xr:uid="{C4638BF4-74E8-416E-A288-392759060BE3}"/>
    <cellStyle name="Comma 6 4 3" xfId="636" xr:uid="{AB6DDB8D-5BDA-4BB5-961B-8048716ADE9F}"/>
    <cellStyle name="Comma 6 4 4" xfId="782" xr:uid="{23B041A6-C5DC-4759-9BB3-9E380AE551FE}"/>
    <cellStyle name="Comma 6 4 5" xfId="928" xr:uid="{9F5C744D-B54E-45E0-A8C3-5F284A80CEBE}"/>
    <cellStyle name="Comma 6 4 6" xfId="1074" xr:uid="{6BC53FBD-394F-47F4-9106-6C11C819789F}"/>
    <cellStyle name="Comma 6 4 7" xfId="1222" xr:uid="{7A27EC4F-FE92-4405-B795-67D86BBF2793}"/>
    <cellStyle name="Comma 6 4 8" xfId="362" xr:uid="{6E9C16A0-2E9C-4277-A12F-86F610B01A10}"/>
    <cellStyle name="Comma 6 4 9" xfId="1390" xr:uid="{46EA857D-F148-4853-918C-072F507CF941}"/>
    <cellStyle name="Comma 6 5" xfId="94" xr:uid="{99317E6C-CBC3-4D9D-A52A-7131FBF84D5A}"/>
    <cellStyle name="Comma 6 5 2" xfId="508" xr:uid="{F93E3218-B07D-452E-835D-691875138293}"/>
    <cellStyle name="Comma 6 5 3" xfId="654" xr:uid="{2E604860-F8E1-4AFA-86F0-712A071329FD}"/>
    <cellStyle name="Comma 6 5 4" xfId="800" xr:uid="{2C9A4933-324D-4643-95EE-9B9040F2295A}"/>
    <cellStyle name="Comma 6 5 5" xfId="946" xr:uid="{49180372-DA24-45E1-BC09-4E3F7B539822}"/>
    <cellStyle name="Comma 6 5 6" xfId="1092" xr:uid="{1EFE44EE-157E-4D50-B9C5-BD0715C0F8C2}"/>
    <cellStyle name="Comma 6 5 7" xfId="1240" xr:uid="{056F130A-269B-44EA-9764-3E218C8CA002}"/>
    <cellStyle name="Comma 6 5 8" xfId="380" xr:uid="{D659EE7D-3060-4872-A808-247CCB6ECA39}"/>
    <cellStyle name="Comma 6 5 9" xfId="1408" xr:uid="{42492416-7EDB-48EB-A65A-1085859BE929}"/>
    <cellStyle name="Comma 6 6" xfId="112" xr:uid="{3E5214A5-415B-43D5-A893-9FBF62B02C8F}"/>
    <cellStyle name="Comma 6 6 2" xfId="526" xr:uid="{8D5A9687-CA9C-4C37-A6C0-1CE7B4D2E4F2}"/>
    <cellStyle name="Comma 6 6 3" xfId="672" xr:uid="{BA7D3ADE-7772-42BD-A4F9-6FF3BB540683}"/>
    <cellStyle name="Comma 6 6 4" xfId="818" xr:uid="{B3472BF1-70D5-40F4-AC4C-7CCD53FBA047}"/>
    <cellStyle name="Comma 6 6 5" xfId="964" xr:uid="{D42FAE35-8487-4326-89D1-FD1A5B6F2B05}"/>
    <cellStyle name="Comma 6 6 6" xfId="1110" xr:uid="{8D4A24EF-5E2A-4BE3-8B9D-6060B1E83CEA}"/>
    <cellStyle name="Comma 6 6 7" xfId="1258" xr:uid="{88F78A91-4F2E-40CA-B244-F6C1DFA192C0}"/>
    <cellStyle name="Comma 6 6 8" xfId="398" xr:uid="{F22F2BAC-E9C5-49CA-A2E8-786B238F6A90}"/>
    <cellStyle name="Comma 6 6 9" xfId="1426" xr:uid="{89CC3C6C-6CD8-4F80-83F8-B3DD20DD109D}"/>
    <cellStyle name="Comma 6 7" xfId="130" xr:uid="{F0CA65D3-3FD6-48F6-BE5F-DD7A4F43E24B}"/>
    <cellStyle name="Comma 6 7 2" xfId="544" xr:uid="{9AC62232-C942-4DD7-93AD-C30A3F8E0BE2}"/>
    <cellStyle name="Comma 6 7 3" xfId="690" xr:uid="{77E0D5E0-090D-43AA-9BD0-EF035C12C1D5}"/>
    <cellStyle name="Comma 6 7 4" xfId="836" xr:uid="{EBBD7ABB-904C-46AE-B63C-38F66A62A219}"/>
    <cellStyle name="Comma 6 7 5" xfId="982" xr:uid="{09D37B86-9830-4C07-A747-CF041A0D5AC0}"/>
    <cellStyle name="Comma 6 7 6" xfId="1128" xr:uid="{0863742E-7F2A-40D3-92C4-3C344035EFBB}"/>
    <cellStyle name="Comma 6 7 7" xfId="1276" xr:uid="{9C48E253-6607-45D6-A929-47BF74155DA9}"/>
    <cellStyle name="Comma 6 7 8" xfId="416" xr:uid="{4AD12FC2-177A-44C3-A24C-27ADE5525DCB}"/>
    <cellStyle name="Comma 6 7 9" xfId="1444" xr:uid="{21DF5D60-67F5-40A7-8430-CF1090404319}"/>
    <cellStyle name="Comma 6 8" xfId="148" xr:uid="{064C1D69-7AF4-4E79-91BF-F2439F66BD37}"/>
    <cellStyle name="Comma 6 8 2" xfId="708" xr:uid="{C1887ADD-FAF8-4DA0-BFC3-14BCF3813FA4}"/>
    <cellStyle name="Comma 6 8 3" xfId="854" xr:uid="{F110C1F3-E05F-4167-8CD8-8CC021DE574C}"/>
    <cellStyle name="Comma 6 8 4" xfId="1000" xr:uid="{C9E72EA2-7E88-4C99-8ABF-3FF318803D03}"/>
    <cellStyle name="Comma 6 8 5" xfId="1146" xr:uid="{52539E27-8405-47A6-B313-D6C19BAB2DDD}"/>
    <cellStyle name="Comma 6 8 6" xfId="1294" xr:uid="{E33F6184-3B00-4874-A036-2EE0719D3173}"/>
    <cellStyle name="Comma 6 8 7" xfId="562" xr:uid="{B9045F9B-B2A2-4E6F-89FF-3244A233EC6B}"/>
    <cellStyle name="Comma 6 8 8" xfId="1462" xr:uid="{8F04748A-DC20-475C-A534-F70DE1FF8DC6}"/>
    <cellStyle name="Comma 6 9" xfId="168" xr:uid="{9C8B6FC8-A54B-46FF-A7BF-49506D08DEDD}"/>
    <cellStyle name="Comma 6 9 2" xfId="1314" xr:uid="{8ED8A13D-C1B3-4A5E-A1E2-68AC210C582E}"/>
    <cellStyle name="Comma 6 9 3" xfId="436" xr:uid="{5AAE9B8E-56B7-481B-AA6A-E9EA8A9B3A65}"/>
    <cellStyle name="Comma 6 9 4" xfId="1482" xr:uid="{B45BE015-D56A-4A1B-8030-7FED3588940A}"/>
    <cellStyle name="Comma 7" xfId="26" xr:uid="{28A78B35-5AE8-4D42-8CFD-5A14274129FA}"/>
    <cellStyle name="Comma 7 2" xfId="440" xr:uid="{DA903963-EB8B-4FA8-9D00-68717B17FEE9}"/>
    <cellStyle name="Comma 7 3" xfId="586" xr:uid="{51DCB20D-BB59-4B1C-BA7D-0C61E9D9B81A}"/>
    <cellStyle name="Comma 7 4" xfId="732" xr:uid="{5D7F6F12-7440-4AF4-B5D7-057EB37BDB70}"/>
    <cellStyle name="Comma 7 5" xfId="878" xr:uid="{76E7285B-DE4A-462D-9E2D-5E4EFB9E2A74}"/>
    <cellStyle name="Comma 7 6" xfId="1024" xr:uid="{BB537352-91F6-48DF-BD9A-8BB80BF39AA7}"/>
    <cellStyle name="Comma 7 7" xfId="1172" xr:uid="{8EEC27CC-B7BF-4379-A7CA-5E78BF4DEBB0}"/>
    <cellStyle name="Comma 7 8" xfId="312" xr:uid="{DCDBF528-6CA3-44FC-9D34-F4F418072C87}"/>
    <cellStyle name="Comma 7 9" xfId="1340" xr:uid="{F0B6EF9E-8FD9-443D-BEF6-D73577595FB1}"/>
    <cellStyle name="Comma 8" xfId="44" xr:uid="{3547CD6D-D334-48DA-9733-8C07E272B6A3}"/>
    <cellStyle name="Comma 8 2" xfId="458" xr:uid="{97EB26B8-6738-4697-B6AC-9A3E6BB9800B}"/>
    <cellStyle name="Comma 8 3" xfId="604" xr:uid="{0AE7293C-82A4-4773-A54C-21B361E46BE1}"/>
    <cellStyle name="Comma 8 4" xfId="750" xr:uid="{782423CC-1787-4976-BF91-2897B7F81F0E}"/>
    <cellStyle name="Comma 8 5" xfId="896" xr:uid="{1C1272CB-2AE1-4E6C-88AD-F5566AF41E6A}"/>
    <cellStyle name="Comma 8 6" xfId="1042" xr:uid="{AD6ECEB8-90D5-4830-8382-36BE10D17124}"/>
    <cellStyle name="Comma 8 7" xfId="1190" xr:uid="{679C9337-F0C1-4719-9B92-9E9D8A6FD84B}"/>
    <cellStyle name="Comma 8 8" xfId="330" xr:uid="{704DA765-C5A8-4E6C-B5BB-2F096385B1BE}"/>
    <cellStyle name="Comma 8 9" xfId="1358" xr:uid="{4C543968-FEBD-4227-9ED3-92CD81787E90}"/>
    <cellStyle name="Comma 9" xfId="62" xr:uid="{B241ABD0-1F4B-4961-81E8-C7A6A5E81276}"/>
    <cellStyle name="Comma 9 2" xfId="476" xr:uid="{76596888-4FD9-4918-8E6F-D438F4473E34}"/>
    <cellStyle name="Comma 9 3" xfId="622" xr:uid="{4AD9D9E0-D9F5-4922-921D-E39A2D9FDFE2}"/>
    <cellStyle name="Comma 9 4" xfId="768" xr:uid="{F033AD32-6CB0-48E8-8A2C-C0C08D660932}"/>
    <cellStyle name="Comma 9 5" xfId="914" xr:uid="{ACC9D500-E54E-45EB-A1F4-06D397CD63ED}"/>
    <cellStyle name="Comma 9 6" xfId="1060" xr:uid="{3257EF9C-7E06-4FDC-A56E-86643D0F357C}"/>
    <cellStyle name="Comma 9 7" xfId="1208" xr:uid="{75DE7E44-DC54-48D7-9C0D-B31672DCF02D}"/>
    <cellStyle name="Comma 9 8" xfId="348" xr:uid="{DD355C58-7EAC-4B51-B88B-4CE3D202D438}"/>
    <cellStyle name="Comma 9 9" xfId="1376" xr:uid="{CA77753A-73D8-488F-A268-0878E0CF7A05}"/>
    <cellStyle name="Currency" xfId="1" builtinId="4"/>
    <cellStyle name="Currency [0] 2" xfId="154" xr:uid="{FF38B8EF-F9DF-4F37-BC21-0D610620AA49}"/>
    <cellStyle name="Currency [0] 2 2" xfId="1152" xr:uid="{9D962BD2-2A29-4300-A4D2-3A8C8E483B40}"/>
    <cellStyle name="Currency [0] 3" xfId="1300" xr:uid="{26E4CE54-5527-40A0-85F0-04C44936C34C}"/>
    <cellStyle name="Currency [0] 4" xfId="1468" xr:uid="{7B207186-BC62-4B05-9F47-658DF100FB64}"/>
    <cellStyle name="Currency 10" xfId="63" xr:uid="{FA3202E3-481C-4B1B-A5F9-DF0EB293729E}"/>
    <cellStyle name="Currency 10 2" xfId="477" xr:uid="{F2F83FF1-3AC5-4514-8216-032A9C33CDCF}"/>
    <cellStyle name="Currency 10 3" xfId="623" xr:uid="{2E91BEB2-77AB-4DF9-8BB1-9F15A41B27DB}"/>
    <cellStyle name="Currency 10 4" xfId="769" xr:uid="{4F2BEB65-C66E-40BA-B6E0-41AD453C76EB}"/>
    <cellStyle name="Currency 10 5" xfId="915" xr:uid="{460ADA1E-9BD6-4E46-8AD6-A339721B4BA3}"/>
    <cellStyle name="Currency 10 6" xfId="1061" xr:uid="{8108123C-05F3-4B4C-996C-B1AF44500AD5}"/>
    <cellStyle name="Currency 10 7" xfId="1209" xr:uid="{433BA7F7-1241-4F70-ABC8-62C418E71292}"/>
    <cellStyle name="Currency 10 8" xfId="349" xr:uid="{34CBFF5D-F982-4716-9928-3A4C91360810}"/>
    <cellStyle name="Currency 10 9" xfId="1377" xr:uid="{C0F45115-9D73-426C-965C-24BFA9AE9E61}"/>
    <cellStyle name="Currency 100" xfId="269" xr:uid="{4CFD1C65-D434-4C4D-B2CC-066D2259D591}"/>
    <cellStyle name="Currency 101" xfId="271" xr:uid="{3743A1FA-6712-4589-A477-FCBB47237426}"/>
    <cellStyle name="Currency 102" xfId="272" xr:uid="{24C5B9D5-49DA-4D06-ADEA-93D965CE1B6F}"/>
    <cellStyle name="Currency 103" xfId="273" xr:uid="{91E73A42-7BEB-495A-9949-C1EF30F0CCE8}"/>
    <cellStyle name="Currency 104" xfId="274" xr:uid="{B3469683-FCD3-44D2-83FD-0CF683BB2C7B}"/>
    <cellStyle name="Currency 105" xfId="275" xr:uid="{D84D38C7-DEFA-44CE-9295-91FD280263EB}"/>
    <cellStyle name="Currency 106" xfId="276" xr:uid="{7B0D3D23-47DB-48EC-9D3B-9F6D867DA88B}"/>
    <cellStyle name="Currency 107" xfId="277" xr:uid="{6C4F549E-FBB6-4199-9B59-92D42B903A16}"/>
    <cellStyle name="Currency 108" xfId="278" xr:uid="{1243A0DE-4CB8-43E6-9D37-2540A836BA5F}"/>
    <cellStyle name="Currency 109" xfId="279" xr:uid="{ACFAD98B-9882-4382-AE47-6717E12A7B63}"/>
    <cellStyle name="Currency 11" xfId="81" xr:uid="{9A073ED6-6524-45EA-A7A7-40B7FCDDBB4D}"/>
    <cellStyle name="Currency 11 2" xfId="495" xr:uid="{ACA5D081-BD0D-4A20-8344-EDE8AB2AFF4D}"/>
    <cellStyle name="Currency 11 3" xfId="641" xr:uid="{E7418988-CA4F-4FF6-98CB-D35D10D4282F}"/>
    <cellStyle name="Currency 11 4" xfId="787" xr:uid="{7E6D6345-9FA9-4658-BBB0-1EC52C73817B}"/>
    <cellStyle name="Currency 11 5" xfId="933" xr:uid="{1BFE04B6-02E6-4ABD-9C9E-CDD41F005629}"/>
    <cellStyle name="Currency 11 6" xfId="1079" xr:uid="{A0405F88-75D0-4EBD-85EE-394C16321035}"/>
    <cellStyle name="Currency 11 7" xfId="1227" xr:uid="{086C544F-B782-4CF4-A4F6-97F3BF0B7ED1}"/>
    <cellStyle name="Currency 11 8" xfId="367" xr:uid="{92BF3165-C235-4A36-9980-C6AA951717DC}"/>
    <cellStyle name="Currency 11 9" xfId="1395" xr:uid="{1525D8EF-F710-4AF2-B418-B91A817640D5}"/>
    <cellStyle name="Currency 110" xfId="280" xr:uid="{91067FE7-AF37-4849-BE51-300E3C818428}"/>
    <cellStyle name="Currency 111" xfId="281" xr:uid="{253E1868-34DE-4C03-B06C-89E7B83F9831}"/>
    <cellStyle name="Currency 112" xfId="282" xr:uid="{2835A0F5-8134-4967-948E-0B3A42C1D480}"/>
    <cellStyle name="Currency 113" xfId="270" xr:uid="{9B36CEB3-B10C-4A10-8EAA-8D1A0F0A990B}"/>
    <cellStyle name="Currency 114" xfId="283" xr:uid="{69983F4B-B609-4E7A-AA33-64022B6C7A51}"/>
    <cellStyle name="Currency 115" xfId="284" xr:uid="{2EB77445-46BB-420A-BE99-ACD88AE29335}"/>
    <cellStyle name="Currency 116" xfId="285" xr:uid="{392F4FD8-ED44-4128-BC55-5CF199F01E9B}"/>
    <cellStyle name="Currency 117" xfId="286" xr:uid="{5955258B-8838-423E-AE9D-1B71B79EE582}"/>
    <cellStyle name="Currency 118" xfId="287" xr:uid="{0D03A0C9-C593-4E80-96B2-661EBE21E7AB}"/>
    <cellStyle name="Currency 119" xfId="1320" xr:uid="{751E700F-D318-4C17-A20A-FB033D245B34}"/>
    <cellStyle name="Currency 12" xfId="99" xr:uid="{01B2E553-D236-4279-8C56-D41FADCE1BAB}"/>
    <cellStyle name="Currency 12 2" xfId="513" xr:uid="{81643F96-B4AA-48A9-B0F7-15EE5A35788C}"/>
    <cellStyle name="Currency 12 3" xfId="659" xr:uid="{D6464A21-D8B2-485A-A928-2F1B6AB113F9}"/>
    <cellStyle name="Currency 12 4" xfId="805" xr:uid="{67A42956-8A76-4821-8C42-B23B76A918AA}"/>
    <cellStyle name="Currency 12 5" xfId="951" xr:uid="{AE60573B-6AC7-449F-8EED-EBF57C749EAD}"/>
    <cellStyle name="Currency 12 6" xfId="1097" xr:uid="{596175A2-D8BC-4BA4-9347-93CE188CBF49}"/>
    <cellStyle name="Currency 12 7" xfId="1245" xr:uid="{7CF92286-67A4-42EB-B2EC-C7A4F2454155}"/>
    <cellStyle name="Currency 12 8" xfId="385" xr:uid="{EB423C45-4C0D-4BBC-B010-B08A09647144}"/>
    <cellStyle name="Currency 12 9" xfId="1413" xr:uid="{52C698BF-466A-4DB4-8297-AF171AC4E406}"/>
    <cellStyle name="Currency 120" xfId="1322" xr:uid="{CE523B9B-C8C4-43D8-A3CE-83E2ED093D1D}"/>
    <cellStyle name="Currency 121" xfId="1505" xr:uid="{F2233A79-9407-4A0A-96AE-046E4404AF7D}"/>
    <cellStyle name="Currency 122" xfId="1509" xr:uid="{C82E8816-BFF0-4758-96F6-C9155C7668AA}"/>
    <cellStyle name="Currency 123" xfId="1507" xr:uid="{8C158AE2-BEAF-4E80-A2F8-7FB815D052A2}"/>
    <cellStyle name="Currency 124" xfId="1508" xr:uid="{B920E817-9D96-4DEC-A2B3-A65F40C295D0}"/>
    <cellStyle name="Currency 125" xfId="1506" xr:uid="{27B9F451-9721-458F-899D-9A17B1402336}"/>
    <cellStyle name="Currency 13" xfId="117" xr:uid="{245C3905-9351-4FFB-B4AA-13D4491627BA}"/>
    <cellStyle name="Currency 13 2" xfId="531" xr:uid="{260FBF60-CCB8-4B28-911B-699FD603C7F8}"/>
    <cellStyle name="Currency 13 3" xfId="677" xr:uid="{391F6C3E-D51C-4958-88EC-5C3E0C664F5B}"/>
    <cellStyle name="Currency 13 4" xfId="823" xr:uid="{6E26C339-9FFA-4FDF-B116-FB8A21A1B14D}"/>
    <cellStyle name="Currency 13 5" xfId="969" xr:uid="{9748FEBE-100F-42B3-AA93-274A0CF3E477}"/>
    <cellStyle name="Currency 13 6" xfId="1115" xr:uid="{9D00A35D-F746-4BDD-A0AF-A19932A8F9DA}"/>
    <cellStyle name="Currency 13 7" xfId="1263" xr:uid="{3C4F9D1D-79DE-4A3B-808F-C47DBDDA4170}"/>
    <cellStyle name="Currency 13 8" xfId="403" xr:uid="{30EF071B-2BDC-406B-BE87-2DF658A13579}"/>
    <cellStyle name="Currency 13 9" xfId="1431" xr:uid="{B799B25F-5F32-4729-A7E9-7FCAD9C65815}"/>
    <cellStyle name="Currency 14" xfId="135" xr:uid="{DD6D7E6E-141B-4C66-95EB-B5534912780B}"/>
    <cellStyle name="Currency 14 2" xfId="549" xr:uid="{ECBAE2CE-BBEB-43F1-A695-3E875073911E}"/>
    <cellStyle name="Currency 14 3" xfId="695" xr:uid="{D164D7D8-713D-40D2-BAD5-35DB4E4B799D}"/>
    <cellStyle name="Currency 14 4" xfId="841" xr:uid="{745372A4-56D5-4280-9CA4-8F8A76E41FD7}"/>
    <cellStyle name="Currency 14 5" xfId="987" xr:uid="{6DD59CAC-67E6-47A8-AF15-0D191D6AC3ED}"/>
    <cellStyle name="Currency 14 6" xfId="1133" xr:uid="{C2F881CF-5B2A-4792-AE3D-A45B3DF378E8}"/>
    <cellStyle name="Currency 14 7" xfId="1281" xr:uid="{4080BF8E-F33C-4A5D-AB26-2B3356735383}"/>
    <cellStyle name="Currency 14 8" xfId="293" xr:uid="{FB86B29A-2D91-4959-B853-152E77E9EE64}"/>
    <cellStyle name="Currency 14 9" xfId="1449" xr:uid="{E484421F-9570-471E-9F1D-ED562B4618EC}"/>
    <cellStyle name="Currency 15" xfId="153" xr:uid="{1DD05CAE-C16F-489B-9F65-85D73E83FED3}"/>
    <cellStyle name="Currency 15 2" xfId="1151" xr:uid="{274CC451-ECBF-4030-B77B-9287AB20C60F}"/>
    <cellStyle name="Currency 15 3" xfId="1299" xr:uid="{DD7C5C4D-1A25-4E7F-854C-47DFEC1ADCC0}"/>
    <cellStyle name="Currency 15 4" xfId="421" xr:uid="{4602509C-6448-44F1-94F3-90030F6956CD}"/>
    <cellStyle name="Currency 15 5" xfId="1467" xr:uid="{6F738C8D-B818-4F46-99C9-3B96D82FBD87}"/>
    <cellStyle name="Currency 16" xfId="155" xr:uid="{20D7A844-8743-43C3-B5D6-51BBB76FEE47}"/>
    <cellStyle name="Currency 16 2" xfId="1301" xr:uid="{5C7C58DC-F36F-4AA8-931D-7065CB0B3AA1}"/>
    <cellStyle name="Currency 16 3" xfId="567" xr:uid="{D9FA74B8-1FD3-4E3B-9D27-293B8DFF1AE1}"/>
    <cellStyle name="Currency 16 4" xfId="1469" xr:uid="{CC270B2C-2C6E-471D-9312-F222D1519E47}"/>
    <cellStyle name="Currency 17" xfId="173" xr:uid="{37399337-C2D3-4E5B-AB7B-B169A1FF798D}"/>
    <cellStyle name="Currency 17 2" xfId="713" xr:uid="{7CDB6D96-01D9-4133-826D-FC7FE2FF24C4}"/>
    <cellStyle name="Currency 17 3" xfId="1487" xr:uid="{53628D85-5BF6-4861-939D-3B90A091C0C0}"/>
    <cellStyle name="Currency 18" xfId="4" xr:uid="{321707B1-4391-47FA-9239-43A604D29B26}"/>
    <cellStyle name="Currency 18 2" xfId="859" xr:uid="{90CA8D29-2C9C-4D09-878E-C9E995084D27}"/>
    <cellStyle name="Currency 19" xfId="6" xr:uid="{AC73B090-8BDF-4FCB-A1C9-BDD079281D80}"/>
    <cellStyle name="Currency 19 2" xfId="1005" xr:uid="{DC759AD7-E1B5-460B-959D-376DCDBDE4EC}"/>
    <cellStyle name="Currency 2" xfId="12" xr:uid="{FDF39157-E302-4B8B-9E66-9C6EDE12BBDD}"/>
    <cellStyle name="Currency 2 10" xfId="120" xr:uid="{EFA92A16-753F-45E9-ACD5-BC4C280B9976}"/>
    <cellStyle name="Currency 2 10 2" xfId="534" xr:uid="{1A86C0FF-3E98-4E1E-8B73-D70DA8458217}"/>
    <cellStyle name="Currency 2 10 3" xfId="680" xr:uid="{19C5C3E5-170F-48F1-BCAC-DA12FBACC502}"/>
    <cellStyle name="Currency 2 10 4" xfId="826" xr:uid="{4E4051CE-7B3D-46A0-9499-DA31828147B7}"/>
    <cellStyle name="Currency 2 10 5" xfId="972" xr:uid="{817356E0-C5CE-4F37-9F79-0774FE515E35}"/>
    <cellStyle name="Currency 2 10 6" xfId="1118" xr:uid="{F1B35FC0-6F2A-4B99-8038-8CA0CCC2F1D9}"/>
    <cellStyle name="Currency 2 10 7" xfId="1266" xr:uid="{1F8A47A8-542B-4C64-B2C9-FC1C7C700197}"/>
    <cellStyle name="Currency 2 10 8" xfId="406" xr:uid="{D09F76B4-8BD6-4E2F-A748-777866108A10}"/>
    <cellStyle name="Currency 2 10 9" xfId="1434" xr:uid="{77750651-4C43-4516-9047-3E82C8594D1F}"/>
    <cellStyle name="Currency 2 11" xfId="138" xr:uid="{018E0B65-6FC4-4219-8886-EA8D18540E78}"/>
    <cellStyle name="Currency 2 11 2" xfId="552" xr:uid="{44B0B5B4-F441-4BC0-956F-380DB9DC1E18}"/>
    <cellStyle name="Currency 2 11 3" xfId="698" xr:uid="{DAB75E8C-0B6C-426C-9782-4D596B27350C}"/>
    <cellStyle name="Currency 2 11 4" xfId="844" xr:uid="{0AA9B6F0-5453-41D4-9A43-D8D25787C8AC}"/>
    <cellStyle name="Currency 2 11 5" xfId="990" xr:uid="{2D75D862-1F0B-48CC-8701-9CE426BC8D39}"/>
    <cellStyle name="Currency 2 11 6" xfId="1136" xr:uid="{BBAF8B18-C92D-41E7-965C-154BEADB6D87}"/>
    <cellStyle name="Currency 2 11 7" xfId="1284" xr:uid="{990ADEB3-D330-47CA-A2E7-175F62E1E228}"/>
    <cellStyle name="Currency 2 11 8" xfId="298" xr:uid="{CFEC70BC-D711-4ADB-8850-8BCFACF7C695}"/>
    <cellStyle name="Currency 2 11 9" xfId="1452" xr:uid="{112FE5BC-0506-4C4F-BF9F-002EEE96B7A9}"/>
    <cellStyle name="Currency 2 12" xfId="158" xr:uid="{35C17930-D0AF-4938-89FB-20B7D845C2A4}"/>
    <cellStyle name="Currency 2 12 2" xfId="1304" xr:uid="{6DFA3FDD-DF4F-46A1-94EB-663DC00E660B}"/>
    <cellStyle name="Currency 2 12 3" xfId="426" xr:uid="{C50A0C32-1506-4FB3-8EE7-4F897A561055}"/>
    <cellStyle name="Currency 2 12 4" xfId="1472" xr:uid="{69B5DC59-EE2A-4D19-9F3D-8A2347383E07}"/>
    <cellStyle name="Currency 2 13" xfId="176" xr:uid="{77D1ED26-D15A-4B90-AA13-CA2EAF67C806}"/>
    <cellStyle name="Currency 2 13 2" xfId="572" xr:uid="{7C4F9BC1-EC52-4BDA-828A-EB65633CE251}"/>
    <cellStyle name="Currency 2 13 3" xfId="1490" xr:uid="{B040FF78-E767-48E6-9826-26C8C24845FA}"/>
    <cellStyle name="Currency 2 14" xfId="718" xr:uid="{9B671B9E-6354-4FA9-A909-060E7D521870}"/>
    <cellStyle name="Currency 2 15" xfId="864" xr:uid="{D564D3B3-0FAE-461C-81A4-427E0ABD1B45}"/>
    <cellStyle name="Currency 2 16" xfId="1010" xr:uid="{762A94AE-D7A6-4EA0-855E-C921018726D9}"/>
    <cellStyle name="Currency 2 17" xfId="1158" xr:uid="{5F1CEA9E-E444-478F-98C5-8127230A465F}"/>
    <cellStyle name="Currency 2 18" xfId="292" xr:uid="{BDE2BF79-0667-4DF5-B6BC-265714BECED5}"/>
    <cellStyle name="Currency 2 19" xfId="1326" xr:uid="{E4A56D82-8FC6-4456-BDE0-64A3CCE73572}"/>
    <cellStyle name="Currency 2 2" xfId="16" xr:uid="{F6B5FDAF-2C40-48D9-A575-991583D2F376}"/>
    <cellStyle name="Currency 2 2 10" xfId="180" xr:uid="{9B092AFC-5B90-4C8E-B3B5-914D3C88118B}"/>
    <cellStyle name="Currency 2 2 10 2" xfId="576" xr:uid="{53481946-9AF9-4938-B6C6-C7A247AC2BEE}"/>
    <cellStyle name="Currency 2 2 10 3" xfId="1494" xr:uid="{26F77601-8371-4B02-836F-CDD923D0B327}"/>
    <cellStyle name="Currency 2 2 11" xfId="722" xr:uid="{4E618CD6-9C7A-47D1-9201-96C676E7A18E}"/>
    <cellStyle name="Currency 2 2 12" xfId="868" xr:uid="{EF079275-30F6-4E83-821C-11AE07F1C633}"/>
    <cellStyle name="Currency 2 2 13" xfId="1014" xr:uid="{31F43688-93B5-4C0E-AC00-77900D09928B}"/>
    <cellStyle name="Currency 2 2 14" xfId="1162" xr:uid="{525D629F-D9EE-452B-8317-BAF5370F5355}"/>
    <cellStyle name="Currency 2 2 15" xfId="302" xr:uid="{41070ABE-A97B-44D1-9354-4D82957B2C3E}"/>
    <cellStyle name="Currency 2 2 16" xfId="1330" xr:uid="{0562F63C-2864-44FE-8C3B-6B9F5F793E42}"/>
    <cellStyle name="Currency 2 2 2" xfId="34" xr:uid="{A20E4AC8-E9AD-44AC-8ACC-60B46D2F1BA8}"/>
    <cellStyle name="Currency 2 2 2 2" xfId="448" xr:uid="{BF0A1414-EBCE-49B5-86D9-0C0EFA76596A}"/>
    <cellStyle name="Currency 2 2 2 3" xfId="594" xr:uid="{9C35FA7C-B2C6-40DF-9750-99E221733817}"/>
    <cellStyle name="Currency 2 2 2 4" xfId="740" xr:uid="{95AC1F69-2FE9-4FA9-BF12-27E9886AB1E6}"/>
    <cellStyle name="Currency 2 2 2 5" xfId="886" xr:uid="{4445C42D-7900-487F-9706-5224389BBD83}"/>
    <cellStyle name="Currency 2 2 2 6" xfId="1032" xr:uid="{34659E0A-D88A-4556-95FE-9F8BFE29714C}"/>
    <cellStyle name="Currency 2 2 2 7" xfId="1180" xr:uid="{024CE344-6599-4BA1-936F-6886BB802B15}"/>
    <cellStyle name="Currency 2 2 2 8" xfId="320" xr:uid="{1AA3CFC9-8486-4F62-B9E6-97386733EC9C}"/>
    <cellStyle name="Currency 2 2 2 9" xfId="1348" xr:uid="{E6ACE590-77C8-4276-9F38-695EB73B65FD}"/>
    <cellStyle name="Currency 2 2 3" xfId="52" xr:uid="{6C879AF9-472D-4182-941B-2ED09DF4C092}"/>
    <cellStyle name="Currency 2 2 3 2" xfId="466" xr:uid="{F358967B-CD85-453B-94DB-A8903B63A093}"/>
    <cellStyle name="Currency 2 2 3 3" xfId="612" xr:uid="{3E050D70-3528-48F2-942F-3FA5795C6E7C}"/>
    <cellStyle name="Currency 2 2 3 4" xfId="758" xr:uid="{2346B989-2E9C-4A0D-BCE3-1E3F0C2C218B}"/>
    <cellStyle name="Currency 2 2 3 5" xfId="904" xr:uid="{A684DD53-A0EF-4D7B-A034-1D7A078A76B3}"/>
    <cellStyle name="Currency 2 2 3 6" xfId="1050" xr:uid="{90051B92-2607-4FAE-8B73-35B84F3724EC}"/>
    <cellStyle name="Currency 2 2 3 7" xfId="1198" xr:uid="{D0D40268-FF22-4996-BBA5-4D28F0937D78}"/>
    <cellStyle name="Currency 2 2 3 8" xfId="338" xr:uid="{22703E02-F5A5-423D-A0DB-0D6F3755297D}"/>
    <cellStyle name="Currency 2 2 3 9" xfId="1366" xr:uid="{C14C22D7-4312-4CA8-8997-4BDFD5E57280}"/>
    <cellStyle name="Currency 2 2 4" xfId="70" xr:uid="{7319A02E-874A-4E8D-AF92-FE06E6772786}"/>
    <cellStyle name="Currency 2 2 4 2" xfId="484" xr:uid="{FFB85D84-85AD-407D-896E-FA6DF4AD2EBE}"/>
    <cellStyle name="Currency 2 2 4 3" xfId="630" xr:uid="{80FEB96A-83EE-4371-A8F7-53E7E44907D7}"/>
    <cellStyle name="Currency 2 2 4 4" xfId="776" xr:uid="{5BAF5599-A8A6-4DEE-8DA2-F5D06E49F295}"/>
    <cellStyle name="Currency 2 2 4 5" xfId="922" xr:uid="{A18647A6-0942-4CEC-883E-C1AAE6E78469}"/>
    <cellStyle name="Currency 2 2 4 6" xfId="1068" xr:uid="{49FC7459-14DF-404E-8E3F-8BB18D035FDC}"/>
    <cellStyle name="Currency 2 2 4 7" xfId="1216" xr:uid="{D9532498-272D-400D-999C-44E1B329206F}"/>
    <cellStyle name="Currency 2 2 4 8" xfId="356" xr:uid="{25789A02-6DFC-474D-B88A-DE489F87ACCD}"/>
    <cellStyle name="Currency 2 2 4 9" xfId="1384" xr:uid="{7CC19615-0743-451A-9DFB-3E3DF1B2CE7D}"/>
    <cellStyle name="Currency 2 2 5" xfId="88" xr:uid="{9F8C144B-6446-4832-BCB8-4346AA9C00DD}"/>
    <cellStyle name="Currency 2 2 5 2" xfId="502" xr:uid="{6B175A90-83BB-42A0-8CA7-F370C940C479}"/>
    <cellStyle name="Currency 2 2 5 3" xfId="648" xr:uid="{C80D24E8-69B1-41F4-8D68-371A1E81C862}"/>
    <cellStyle name="Currency 2 2 5 4" xfId="794" xr:uid="{BFCC7868-CBCC-44D1-AE93-8D4BC4BB332D}"/>
    <cellStyle name="Currency 2 2 5 5" xfId="940" xr:uid="{38190D9C-F835-44CF-A789-855F99441FBF}"/>
    <cellStyle name="Currency 2 2 5 6" xfId="1086" xr:uid="{96DE218D-8A68-41EC-BC8D-6C383058FD6E}"/>
    <cellStyle name="Currency 2 2 5 7" xfId="1234" xr:uid="{A2C1039F-0BC9-4940-82A3-2DE46EBB6957}"/>
    <cellStyle name="Currency 2 2 5 8" xfId="374" xr:uid="{5787245B-9B53-4C04-8517-DE51FEFCA2DD}"/>
    <cellStyle name="Currency 2 2 5 9" xfId="1402" xr:uid="{CD732895-C931-4FA4-A8AF-9870017F9CD9}"/>
    <cellStyle name="Currency 2 2 6" xfId="106" xr:uid="{743885F7-45B0-47F5-BDB8-F17EDA99AA7E}"/>
    <cellStyle name="Currency 2 2 6 2" xfId="520" xr:uid="{F9AC945F-0C78-4B37-814B-7F9BFD67D832}"/>
    <cellStyle name="Currency 2 2 6 3" xfId="666" xr:uid="{1F50D495-7A05-45AF-B177-B789BD7ADF1F}"/>
    <cellStyle name="Currency 2 2 6 4" xfId="812" xr:uid="{496B3345-4414-4721-8FA7-0A9CD68897FC}"/>
    <cellStyle name="Currency 2 2 6 5" xfId="958" xr:uid="{65BEFDA4-96DE-4C62-A13B-206EDD541222}"/>
    <cellStyle name="Currency 2 2 6 6" xfId="1104" xr:uid="{9E6FA3FC-1021-4A75-AE13-116C88FA460B}"/>
    <cellStyle name="Currency 2 2 6 7" xfId="1252" xr:uid="{7C0AFA4C-15C1-4725-9056-37F644F29AE2}"/>
    <cellStyle name="Currency 2 2 6 8" xfId="392" xr:uid="{7172F454-4C0E-4A0D-BF74-AF258D08B212}"/>
    <cellStyle name="Currency 2 2 6 9" xfId="1420" xr:uid="{7CD3F33F-15D2-4F27-9F71-295F61692169}"/>
    <cellStyle name="Currency 2 2 7" xfId="124" xr:uid="{954CC078-A668-4803-AE5D-8AA7F27AC219}"/>
    <cellStyle name="Currency 2 2 7 2" xfId="538" xr:uid="{B246BDAE-6452-481C-ADF3-F83B21E8B22B}"/>
    <cellStyle name="Currency 2 2 7 3" xfId="684" xr:uid="{9AC677EB-B0E1-4A63-B92F-7A3068927AAC}"/>
    <cellStyle name="Currency 2 2 7 4" xfId="830" xr:uid="{505AE2C3-B9C8-4B0B-8957-848907CA6E46}"/>
    <cellStyle name="Currency 2 2 7 5" xfId="976" xr:uid="{5B6E5FAA-56B0-494F-B034-C6D06756E53E}"/>
    <cellStyle name="Currency 2 2 7 6" xfId="1122" xr:uid="{331080A4-DA0A-47CE-BA4D-2064A3E91F92}"/>
    <cellStyle name="Currency 2 2 7 7" xfId="1270" xr:uid="{CD068D4E-500C-487D-925C-F33E8E1C3344}"/>
    <cellStyle name="Currency 2 2 7 8" xfId="410" xr:uid="{CA55060C-085B-42EE-8D36-C1142CECAC73}"/>
    <cellStyle name="Currency 2 2 7 9" xfId="1438" xr:uid="{417303F3-0BE1-438F-9E04-1AB95FCF1114}"/>
    <cellStyle name="Currency 2 2 8" xfId="142" xr:uid="{E273978D-3BB6-4A14-8447-19B9E652CE68}"/>
    <cellStyle name="Currency 2 2 8 2" xfId="702" xr:uid="{E79B5094-5C93-4495-A91E-98D41B2AABA6}"/>
    <cellStyle name="Currency 2 2 8 3" xfId="848" xr:uid="{25898727-ED2F-4240-8D00-DBE34B622002}"/>
    <cellStyle name="Currency 2 2 8 4" xfId="994" xr:uid="{20C63CA5-E15A-48CC-919F-5CBE43A31944}"/>
    <cellStyle name="Currency 2 2 8 5" xfId="1140" xr:uid="{B1930420-DA9D-468B-909E-F948ACFE2E6B}"/>
    <cellStyle name="Currency 2 2 8 6" xfId="1288" xr:uid="{BF0FA1C1-050C-4D74-8F7D-CC883C587EA9}"/>
    <cellStyle name="Currency 2 2 8 7" xfId="556" xr:uid="{6ED133B6-159D-4068-9309-20595C1639A1}"/>
    <cellStyle name="Currency 2 2 8 8" xfId="1456" xr:uid="{5259604D-F3E6-43A2-BAB5-C5F27475AAEF}"/>
    <cellStyle name="Currency 2 2 9" xfId="162" xr:uid="{97F72277-C899-4A08-93CD-050202FCFB91}"/>
    <cellStyle name="Currency 2 2 9 2" xfId="1308" xr:uid="{C5AC603D-296D-4893-8EAA-C39C3C521F07}"/>
    <cellStyle name="Currency 2 2 9 3" xfId="430" xr:uid="{01EE1D44-5DFF-4073-B1F4-90A5F4FA02BB}"/>
    <cellStyle name="Currency 2 2 9 4" xfId="1476" xr:uid="{C360FD60-BE6E-4457-BF34-3EC881F95A63}"/>
    <cellStyle name="Currency 2 3" xfId="20" xr:uid="{79BEC077-5C06-4B20-ADD1-4A04A1D4A652}"/>
    <cellStyle name="Currency 2 3 10" xfId="184" xr:uid="{BF2BE363-90CF-48F1-BE94-A855378576EF}"/>
    <cellStyle name="Currency 2 3 10 2" xfId="580" xr:uid="{8BCD511F-E474-4AA0-A42E-1204DBE173C8}"/>
    <cellStyle name="Currency 2 3 10 3" xfId="1498" xr:uid="{933B01E0-A793-4EE8-B8F3-456B9211FE3E}"/>
    <cellStyle name="Currency 2 3 11" xfId="726" xr:uid="{955ACC88-40B2-4496-8626-CF0870BFE8D3}"/>
    <cellStyle name="Currency 2 3 12" xfId="872" xr:uid="{6D25794D-A4BE-4166-8757-BBDB01D8C55C}"/>
    <cellStyle name="Currency 2 3 13" xfId="1018" xr:uid="{BED81D3A-1C5D-4EAD-B17D-57273E8D1007}"/>
    <cellStyle name="Currency 2 3 14" xfId="1166" xr:uid="{4BCEA623-38CD-4EBA-88BC-A2FC4100E157}"/>
    <cellStyle name="Currency 2 3 15" xfId="306" xr:uid="{2C8F9681-4776-45C4-9184-F17137E51386}"/>
    <cellStyle name="Currency 2 3 16" xfId="1334" xr:uid="{C46D3F89-5650-4928-B107-73E906A972E8}"/>
    <cellStyle name="Currency 2 3 2" xfId="38" xr:uid="{30951266-AAEF-4074-9EBA-CB5AAB37F89A}"/>
    <cellStyle name="Currency 2 3 2 2" xfId="452" xr:uid="{4D8DFB9A-D58E-4218-92CD-306EA1221152}"/>
    <cellStyle name="Currency 2 3 2 3" xfId="598" xr:uid="{DE458843-4181-4FEA-93E6-423149D34FDA}"/>
    <cellStyle name="Currency 2 3 2 4" xfId="744" xr:uid="{536ED0BD-73B1-4998-B7F5-B8AA1558AE51}"/>
    <cellStyle name="Currency 2 3 2 5" xfId="890" xr:uid="{1FAEE37E-F07E-4224-83CD-DFA76B06D772}"/>
    <cellStyle name="Currency 2 3 2 6" xfId="1036" xr:uid="{1FCD02E0-1B92-4F16-9CC3-DB4D91FBCB85}"/>
    <cellStyle name="Currency 2 3 2 7" xfId="1184" xr:uid="{1B497912-A8DF-4B34-B23F-D7BE1BD92055}"/>
    <cellStyle name="Currency 2 3 2 8" xfId="324" xr:uid="{27F76B45-75CF-4903-92FA-2C22EF9F5BE8}"/>
    <cellStyle name="Currency 2 3 2 9" xfId="1352" xr:uid="{0DB2136A-F114-4A7D-9F36-DEA13F586670}"/>
    <cellStyle name="Currency 2 3 3" xfId="56" xr:uid="{4ABBF554-EA74-429E-B500-36D54CAC5583}"/>
    <cellStyle name="Currency 2 3 3 2" xfId="470" xr:uid="{93C48227-7CC7-4CEB-85C9-6B62B2CBE467}"/>
    <cellStyle name="Currency 2 3 3 3" xfId="616" xr:uid="{8D5D0DBB-9052-4C78-8140-38F268A74E47}"/>
    <cellStyle name="Currency 2 3 3 4" xfId="762" xr:uid="{CA6F2BCD-4A35-4999-A0D9-7328A2B6F8A2}"/>
    <cellStyle name="Currency 2 3 3 5" xfId="908" xr:uid="{0312EF8E-928D-41BB-A651-7F62A63A707B}"/>
    <cellStyle name="Currency 2 3 3 6" xfId="1054" xr:uid="{94B08197-94DD-47ED-B34B-EC5AD8966CFC}"/>
    <cellStyle name="Currency 2 3 3 7" xfId="1202" xr:uid="{5499F3C2-76FF-4018-8E61-2A064A5107DE}"/>
    <cellStyle name="Currency 2 3 3 8" xfId="342" xr:uid="{6BA60E49-5893-46B5-A377-434E95792D0C}"/>
    <cellStyle name="Currency 2 3 3 9" xfId="1370" xr:uid="{39DACBF0-B3EA-4F77-A72F-F682622D2F9D}"/>
    <cellStyle name="Currency 2 3 4" xfId="74" xr:uid="{D886EE90-30FD-4ACA-98EB-D39A64D69040}"/>
    <cellStyle name="Currency 2 3 4 2" xfId="488" xr:uid="{A61360EA-0924-4BE2-BBA6-E00FD7E21F1E}"/>
    <cellStyle name="Currency 2 3 4 3" xfId="634" xr:uid="{F84F6531-D678-423A-A1CC-91AEC61F6DA7}"/>
    <cellStyle name="Currency 2 3 4 4" xfId="780" xr:uid="{D053A598-0CD6-4C8B-9568-AF1493F60FC5}"/>
    <cellStyle name="Currency 2 3 4 5" xfId="926" xr:uid="{833EB807-57A7-4016-AA19-3EB0D193FFE2}"/>
    <cellStyle name="Currency 2 3 4 6" xfId="1072" xr:uid="{009B8296-F3C9-440A-854E-0441BEAEE29E}"/>
    <cellStyle name="Currency 2 3 4 7" xfId="1220" xr:uid="{CC5597A2-9F2C-40CB-B7D5-28D9EA4AEAA0}"/>
    <cellStyle name="Currency 2 3 4 8" xfId="360" xr:uid="{B395CC77-C31C-40B8-BB04-014FD8EEB1AE}"/>
    <cellStyle name="Currency 2 3 4 9" xfId="1388" xr:uid="{D0C3CE31-C623-4D96-87D0-BE57D1B01519}"/>
    <cellStyle name="Currency 2 3 5" xfId="92" xr:uid="{ECA9B454-2251-4B4F-93E3-C158C405A3AF}"/>
    <cellStyle name="Currency 2 3 5 2" xfId="506" xr:uid="{ADBA5411-D9BC-417D-99EA-CB599BC24FF5}"/>
    <cellStyle name="Currency 2 3 5 3" xfId="652" xr:uid="{73AD25DA-07B6-489A-A8AD-F9CB7965B607}"/>
    <cellStyle name="Currency 2 3 5 4" xfId="798" xr:uid="{355C9621-C007-4344-A330-4A992ED8B327}"/>
    <cellStyle name="Currency 2 3 5 5" xfId="944" xr:uid="{EBB261AE-249C-4BA8-894C-0042853041D8}"/>
    <cellStyle name="Currency 2 3 5 6" xfId="1090" xr:uid="{1BD3D1B3-1319-4CD9-BCA6-4E4AD5B52883}"/>
    <cellStyle name="Currency 2 3 5 7" xfId="1238" xr:uid="{3A97A773-AF72-4F4E-9F9B-8D2BB26BD769}"/>
    <cellStyle name="Currency 2 3 5 8" xfId="378" xr:uid="{2F4566F9-5684-4553-BA40-AF22F79AABC5}"/>
    <cellStyle name="Currency 2 3 5 9" xfId="1406" xr:uid="{1185B0B5-B125-4162-9CCB-0DD8385DF679}"/>
    <cellStyle name="Currency 2 3 6" xfId="110" xr:uid="{CCB911AB-2EF1-440E-B5FC-15C83FCE67C5}"/>
    <cellStyle name="Currency 2 3 6 2" xfId="524" xr:uid="{21DA1AEC-9E68-4C13-A52F-5F5CF9CB1CDC}"/>
    <cellStyle name="Currency 2 3 6 3" xfId="670" xr:uid="{091305D3-119A-4E2B-A604-0129A5E0E0DD}"/>
    <cellStyle name="Currency 2 3 6 4" xfId="816" xr:uid="{333FCC90-410E-454E-81F6-CA798940D8B2}"/>
    <cellStyle name="Currency 2 3 6 5" xfId="962" xr:uid="{FB97E2EC-D75D-4486-8D2E-26581593C948}"/>
    <cellStyle name="Currency 2 3 6 6" xfId="1108" xr:uid="{393A618B-4D65-4A88-BF84-8A01326DEE66}"/>
    <cellStyle name="Currency 2 3 6 7" xfId="1256" xr:uid="{77EA312F-F08B-46F5-A279-E021423ECB56}"/>
    <cellStyle name="Currency 2 3 6 8" xfId="396" xr:uid="{242B6762-743A-4F32-A40A-2BCFDEFEF168}"/>
    <cellStyle name="Currency 2 3 6 9" xfId="1424" xr:uid="{02C107D9-0E3B-421E-ABAB-38B694F140A0}"/>
    <cellStyle name="Currency 2 3 7" xfId="128" xr:uid="{5CCBB603-6A53-4695-9153-5D472EA3299E}"/>
    <cellStyle name="Currency 2 3 7 2" xfId="542" xr:uid="{F71FA60C-02C7-4741-9391-1A2F73B4DD5B}"/>
    <cellStyle name="Currency 2 3 7 3" xfId="688" xr:uid="{297E73E0-9A09-42F2-A99C-DF2AAEF42E14}"/>
    <cellStyle name="Currency 2 3 7 4" xfId="834" xr:uid="{FFE6A03F-3989-405A-993C-B91AF1C2137C}"/>
    <cellStyle name="Currency 2 3 7 5" xfId="980" xr:uid="{20085F2B-5933-48D3-B685-D8041B74E2E8}"/>
    <cellStyle name="Currency 2 3 7 6" xfId="1126" xr:uid="{D7B28620-E0FE-4BB2-8D0E-3CA081696B6F}"/>
    <cellStyle name="Currency 2 3 7 7" xfId="1274" xr:uid="{FA257F1C-33DE-4EEF-86A8-D18BA7E94042}"/>
    <cellStyle name="Currency 2 3 7 8" xfId="414" xr:uid="{F1AF4D76-E444-4449-9246-C33B236C384F}"/>
    <cellStyle name="Currency 2 3 7 9" xfId="1442" xr:uid="{1CDB0F2E-763F-40CF-8AE7-95D63CAAFC97}"/>
    <cellStyle name="Currency 2 3 8" xfId="146" xr:uid="{37DFE47E-AB0D-42A7-BB3E-383295D870BE}"/>
    <cellStyle name="Currency 2 3 8 2" xfId="706" xr:uid="{E0E55044-2BDC-4144-89B5-FFA92C8B8315}"/>
    <cellStyle name="Currency 2 3 8 3" xfId="852" xr:uid="{5BAABD62-09BF-4033-85CF-03319C14745B}"/>
    <cellStyle name="Currency 2 3 8 4" xfId="998" xr:uid="{1132D5C6-CC0E-4ED1-8086-E7A7F0B2DF5C}"/>
    <cellStyle name="Currency 2 3 8 5" xfId="1144" xr:uid="{507B12F2-2E6D-4339-81F0-ACA314F5C89C}"/>
    <cellStyle name="Currency 2 3 8 6" xfId="1292" xr:uid="{8AC7869A-1999-416A-AB4C-F5F327A97D29}"/>
    <cellStyle name="Currency 2 3 8 7" xfId="560" xr:uid="{87E26738-8B9E-4D68-93E1-25942A4954A0}"/>
    <cellStyle name="Currency 2 3 8 8" xfId="1460" xr:uid="{5345AD7F-3646-45A4-BDB9-386AA4FA5231}"/>
    <cellStyle name="Currency 2 3 9" xfId="166" xr:uid="{68B2F432-6FA4-466A-8EEA-5F1969E18CD1}"/>
    <cellStyle name="Currency 2 3 9 2" xfId="1312" xr:uid="{2C8B9253-CEF7-4570-88DA-424B6FEDB5FC}"/>
    <cellStyle name="Currency 2 3 9 3" xfId="434" xr:uid="{48FE49E4-5F1E-4C95-B358-42A69425A35F}"/>
    <cellStyle name="Currency 2 3 9 4" xfId="1480" xr:uid="{C540DBF3-A127-49C8-911A-4654BC707810}"/>
    <cellStyle name="Currency 2 4" xfId="24" xr:uid="{E81D11B0-270A-46D1-9F11-E4FE69BC6E4A}"/>
    <cellStyle name="Currency 2 4 10" xfId="188" xr:uid="{40198B2A-4D96-48B4-A99C-FBFC89B6C915}"/>
    <cellStyle name="Currency 2 4 10 2" xfId="584" xr:uid="{B56FF827-D069-413F-9BD1-EF70D0BA8BE0}"/>
    <cellStyle name="Currency 2 4 10 3" xfId="1502" xr:uid="{720C0B5D-D274-4253-9901-F39A506A1387}"/>
    <cellStyle name="Currency 2 4 11" xfId="730" xr:uid="{DFBF0D33-D52C-41A5-9C03-9A0DC7DC328A}"/>
    <cellStyle name="Currency 2 4 12" xfId="876" xr:uid="{263ECDC7-13B7-4242-AF34-19E278525434}"/>
    <cellStyle name="Currency 2 4 13" xfId="1022" xr:uid="{16112B51-92C9-440F-AA8B-E5747A164745}"/>
    <cellStyle name="Currency 2 4 14" xfId="1170" xr:uid="{EF69BBEA-4E7C-476B-995E-C19A56C43BAC}"/>
    <cellStyle name="Currency 2 4 15" xfId="310" xr:uid="{D4C50334-72A7-4CED-AC96-FEF2CF33F1CF}"/>
    <cellStyle name="Currency 2 4 16" xfId="1338" xr:uid="{1133AA18-9836-419A-980B-1E5EF8BBB577}"/>
    <cellStyle name="Currency 2 4 2" xfId="42" xr:uid="{C6FF9DF1-DE5E-4969-AF91-F8609F8E63E1}"/>
    <cellStyle name="Currency 2 4 2 2" xfId="456" xr:uid="{111C8E78-3454-489D-BB0A-CB3D977E523D}"/>
    <cellStyle name="Currency 2 4 2 3" xfId="602" xr:uid="{C8285310-A9B5-4286-BA0C-A799F033C657}"/>
    <cellStyle name="Currency 2 4 2 4" xfId="748" xr:uid="{539C20D2-0EAC-4847-8E45-9B2263902E6F}"/>
    <cellStyle name="Currency 2 4 2 5" xfId="894" xr:uid="{CC14EA7E-669C-4E53-8830-1B370341EA6B}"/>
    <cellStyle name="Currency 2 4 2 6" xfId="1040" xr:uid="{366E7C1C-3DFE-4C84-B3AD-CD0653039A56}"/>
    <cellStyle name="Currency 2 4 2 7" xfId="1188" xr:uid="{C795E496-A300-4C04-9D4E-D30C219C264E}"/>
    <cellStyle name="Currency 2 4 2 8" xfId="328" xr:uid="{AD6AD2CA-EDF6-40E2-B2ED-FFFC0FCDCEA8}"/>
    <cellStyle name="Currency 2 4 2 9" xfId="1356" xr:uid="{34A84F36-6395-4F28-8B1C-E94E6B5900A3}"/>
    <cellStyle name="Currency 2 4 3" xfId="60" xr:uid="{63DFF6A5-98E7-4614-8998-139910A2642E}"/>
    <cellStyle name="Currency 2 4 3 2" xfId="474" xr:uid="{8456EAE4-01ED-4E89-A3C5-7A85522F3E4A}"/>
    <cellStyle name="Currency 2 4 3 3" xfId="620" xr:uid="{0C0E1C92-4EF9-4E29-B77C-62FCF67FB05E}"/>
    <cellStyle name="Currency 2 4 3 4" xfId="766" xr:uid="{CF3F5392-C9BD-455B-81FB-922B03127EE8}"/>
    <cellStyle name="Currency 2 4 3 5" xfId="912" xr:uid="{7E643B72-1F0C-4707-BBD1-D5349A5A8071}"/>
    <cellStyle name="Currency 2 4 3 6" xfId="1058" xr:uid="{8C6B4727-F34F-475C-842D-891F25A7B5E5}"/>
    <cellStyle name="Currency 2 4 3 7" xfId="1206" xr:uid="{E8B182AF-486E-4DBC-960C-14BE66B64203}"/>
    <cellStyle name="Currency 2 4 3 8" xfId="346" xr:uid="{9384223D-A1FB-4F2E-BFE5-6E9F142AA2F1}"/>
    <cellStyle name="Currency 2 4 3 9" xfId="1374" xr:uid="{64F1B053-BAC2-466A-860C-130C38623E72}"/>
    <cellStyle name="Currency 2 4 4" xfId="78" xr:uid="{9AE884FD-8E81-4F4A-8F91-BE6B07142B22}"/>
    <cellStyle name="Currency 2 4 4 2" xfId="492" xr:uid="{3DBA4C9A-F4E3-4C93-89B6-AC64128ECC7B}"/>
    <cellStyle name="Currency 2 4 4 3" xfId="638" xr:uid="{3A2E3B6A-F602-4257-B7BF-37C029EBD5F2}"/>
    <cellStyle name="Currency 2 4 4 4" xfId="784" xr:uid="{18B491DA-7868-43D0-95FE-BF891163A0E8}"/>
    <cellStyle name="Currency 2 4 4 5" xfId="930" xr:uid="{2E3C7958-519B-4688-AC09-E69383D485E9}"/>
    <cellStyle name="Currency 2 4 4 6" xfId="1076" xr:uid="{812931A3-2CED-4C6F-BCE1-A1A87F72DE89}"/>
    <cellStyle name="Currency 2 4 4 7" xfId="1224" xr:uid="{24B1AE29-C337-4F46-A479-A5DF583DEA7D}"/>
    <cellStyle name="Currency 2 4 4 8" xfId="364" xr:uid="{C48346C0-5538-4783-9A1D-153CC79D86AF}"/>
    <cellStyle name="Currency 2 4 4 9" xfId="1392" xr:uid="{069CBE1E-C0D1-4090-AC69-479AFB37F6DC}"/>
    <cellStyle name="Currency 2 4 5" xfId="96" xr:uid="{986D411A-A806-44DA-8B3B-839CC5681AAA}"/>
    <cellStyle name="Currency 2 4 5 2" xfId="510" xr:uid="{E5FD17E2-4E5F-4456-92AA-76CD49351147}"/>
    <cellStyle name="Currency 2 4 5 3" xfId="656" xr:uid="{4886DFA3-50A9-4F6D-B1EC-3EFC3A7FD0D2}"/>
    <cellStyle name="Currency 2 4 5 4" xfId="802" xr:uid="{58EF4587-B616-4971-9B66-3F94F5390A6A}"/>
    <cellStyle name="Currency 2 4 5 5" xfId="948" xr:uid="{A069E01B-9AEA-4CDA-AF7E-A5C5FCDCB1E5}"/>
    <cellStyle name="Currency 2 4 5 6" xfId="1094" xr:uid="{D38263D3-B7A6-45B4-8EF7-2338DAE3052E}"/>
    <cellStyle name="Currency 2 4 5 7" xfId="1242" xr:uid="{1EA079DF-6B6F-4277-8BA4-4C79FC7C058B}"/>
    <cellStyle name="Currency 2 4 5 8" xfId="382" xr:uid="{7BE6AC8C-E098-4D50-A24D-EDD45EF7D6CA}"/>
    <cellStyle name="Currency 2 4 5 9" xfId="1410" xr:uid="{F562FBE1-CB11-4021-8D8B-A55CDCFB2F8A}"/>
    <cellStyle name="Currency 2 4 6" xfId="114" xr:uid="{6E276DC7-D305-41AA-9A2B-BA09A71DD318}"/>
    <cellStyle name="Currency 2 4 6 2" xfId="528" xr:uid="{1B639A08-88ED-42E1-88CA-88BDE1A9BF74}"/>
    <cellStyle name="Currency 2 4 6 3" xfId="674" xr:uid="{9409961B-5C94-4BA9-86EB-4CE00D3763D7}"/>
    <cellStyle name="Currency 2 4 6 4" xfId="820" xr:uid="{F0B8B12B-A0EC-4553-ACA7-9D32BA0B70AB}"/>
    <cellStyle name="Currency 2 4 6 5" xfId="966" xr:uid="{DD028867-43C4-4694-A3C0-868B1787BB74}"/>
    <cellStyle name="Currency 2 4 6 6" xfId="1112" xr:uid="{D90807B4-0B07-488E-9CB1-D8501C8C1298}"/>
    <cellStyle name="Currency 2 4 6 7" xfId="1260" xr:uid="{402BBBEF-71FB-40E6-BCFF-67DAA580FB4D}"/>
    <cellStyle name="Currency 2 4 6 8" xfId="400" xr:uid="{9E40EA2F-9BCB-4CCB-99DA-14E335E84BCD}"/>
    <cellStyle name="Currency 2 4 6 9" xfId="1428" xr:uid="{92FE09F0-5EE8-48A7-ABCA-8A0457CDF5E0}"/>
    <cellStyle name="Currency 2 4 7" xfId="132" xr:uid="{E080D3B8-3028-4B7C-A82B-E8D2079B4DC7}"/>
    <cellStyle name="Currency 2 4 7 2" xfId="546" xr:uid="{CE382AC3-0AA7-4EDD-A538-A52D33BA03E7}"/>
    <cellStyle name="Currency 2 4 7 3" xfId="692" xr:uid="{C47C3CF6-5F30-4DE3-9C01-1269F3299ED0}"/>
    <cellStyle name="Currency 2 4 7 4" xfId="838" xr:uid="{45A20DE9-83D7-4E22-8F9C-F12DA2AA77EB}"/>
    <cellStyle name="Currency 2 4 7 5" xfId="984" xr:uid="{70D4FFEC-7210-4F51-85C5-0E868D10197D}"/>
    <cellStyle name="Currency 2 4 7 6" xfId="1130" xr:uid="{D62DA631-4AC2-482D-802F-508EC7BF6364}"/>
    <cellStyle name="Currency 2 4 7 7" xfId="1278" xr:uid="{863D5A35-44D5-4B00-8BF4-840302931465}"/>
    <cellStyle name="Currency 2 4 7 8" xfId="418" xr:uid="{ADE5830A-6DEE-496F-8A10-63A4A5F1929B}"/>
    <cellStyle name="Currency 2 4 7 9" xfId="1446" xr:uid="{E16A9C6D-726B-47F4-BCAB-75C4B1CCE1FC}"/>
    <cellStyle name="Currency 2 4 8" xfId="150" xr:uid="{4F557363-90EF-4FE7-83E7-C4295DBB34E3}"/>
    <cellStyle name="Currency 2 4 8 2" xfId="710" xr:uid="{03B3FC9B-F125-4BFD-8F79-3BA2AE360287}"/>
    <cellStyle name="Currency 2 4 8 3" xfId="856" xr:uid="{193465A4-1AD8-4B11-BEE5-250CFAF81282}"/>
    <cellStyle name="Currency 2 4 8 4" xfId="1002" xr:uid="{84F99034-79F5-4EEF-997B-D4A373E24EC1}"/>
    <cellStyle name="Currency 2 4 8 5" xfId="1148" xr:uid="{4F546D5C-A88C-4469-8D4C-9C09D159F87C}"/>
    <cellStyle name="Currency 2 4 8 6" xfId="1296" xr:uid="{AA37D6CD-EC28-40D8-AD4C-48D4DBB569D0}"/>
    <cellStyle name="Currency 2 4 8 7" xfId="564" xr:uid="{3C5AABDD-D28D-4B6D-AAFA-A40A3C9DCFF1}"/>
    <cellStyle name="Currency 2 4 8 8" xfId="1464" xr:uid="{B3F5A4C3-34CC-4AA2-B588-EA66015BE19A}"/>
    <cellStyle name="Currency 2 4 9" xfId="170" xr:uid="{704D82C0-D783-4BD0-9ED3-6E8F2E731B08}"/>
    <cellStyle name="Currency 2 4 9 2" xfId="1316" xr:uid="{6DE5CD0D-4767-49C3-9B6D-9FB82735DC70}"/>
    <cellStyle name="Currency 2 4 9 3" xfId="438" xr:uid="{AA14CBE8-7D30-458D-B2BA-B55B956A9605}"/>
    <cellStyle name="Currency 2 4 9 4" xfId="1484" xr:uid="{90386C34-65EC-4B46-8404-59024F4840E4}"/>
    <cellStyle name="Currency 2 5" xfId="30" xr:uid="{E1DF4410-8C66-426E-848D-B30C71FF59CB}"/>
    <cellStyle name="Currency 2 5 2" xfId="444" xr:uid="{FAB666DA-53C9-480C-BCAD-03FD34AAAB92}"/>
    <cellStyle name="Currency 2 5 3" xfId="590" xr:uid="{811CFEAC-2601-4249-AC04-25A8D35782C4}"/>
    <cellStyle name="Currency 2 5 4" xfId="736" xr:uid="{DD31EDB9-ACC0-44A1-B349-A8822510246D}"/>
    <cellStyle name="Currency 2 5 5" xfId="882" xr:uid="{E573D230-0EB0-469A-96E1-F5BE6FF98C5A}"/>
    <cellStyle name="Currency 2 5 6" xfId="1028" xr:uid="{E4220840-EFE2-43C5-A56D-FDE59ECDFE62}"/>
    <cellStyle name="Currency 2 5 7" xfId="1176" xr:uid="{6B6ABA96-E6B2-4AD3-8ED6-00144F794159}"/>
    <cellStyle name="Currency 2 5 8" xfId="316" xr:uid="{97473C25-04B2-4459-B1A9-B5292EC419CE}"/>
    <cellStyle name="Currency 2 5 9" xfId="1344" xr:uid="{E4DC1D63-F62C-4BC9-ABDB-A816544B4643}"/>
    <cellStyle name="Currency 2 6" xfId="48" xr:uid="{FCC648E4-B15B-45C2-8068-71B34E8D316C}"/>
    <cellStyle name="Currency 2 6 2" xfId="462" xr:uid="{E2CD9939-10D2-4982-A1FA-FA0322E84C1D}"/>
    <cellStyle name="Currency 2 6 3" xfId="608" xr:uid="{CAE4DD25-A09A-40BE-98CC-30CF5D83A810}"/>
    <cellStyle name="Currency 2 6 4" xfId="754" xr:uid="{932C998E-0B9C-4F94-A6FD-28AE1D17DABF}"/>
    <cellStyle name="Currency 2 6 5" xfId="900" xr:uid="{A93ABD3A-5262-413C-BC0E-28F3A5996CFC}"/>
    <cellStyle name="Currency 2 6 6" xfId="1046" xr:uid="{BB652A43-06D2-4682-B0D0-BF712888474D}"/>
    <cellStyle name="Currency 2 6 7" xfId="1194" xr:uid="{C611E265-A783-4D8E-8DAE-3250E4679960}"/>
    <cellStyle name="Currency 2 6 8" xfId="334" xr:uid="{D31FF91F-BE2F-4BD7-9FBA-51DECBBD0123}"/>
    <cellStyle name="Currency 2 6 9" xfId="1362" xr:uid="{A0257408-638C-48A2-B017-FB26381BB490}"/>
    <cellStyle name="Currency 2 7" xfId="66" xr:uid="{316A5CF7-738B-4A18-9B75-B30E650494E7}"/>
    <cellStyle name="Currency 2 7 2" xfId="480" xr:uid="{CA116BED-491F-4D5B-9A0B-FBB642F34939}"/>
    <cellStyle name="Currency 2 7 3" xfId="626" xr:uid="{D4DF4D8D-DB1C-4D3E-AC57-0D3AABEC323F}"/>
    <cellStyle name="Currency 2 7 4" xfId="772" xr:uid="{5E97B7F0-202A-4005-AAA0-0B0B924DCC2D}"/>
    <cellStyle name="Currency 2 7 5" xfId="918" xr:uid="{FDB6C30C-965D-4ACA-A10A-5EFBF9BA364C}"/>
    <cellStyle name="Currency 2 7 6" xfId="1064" xr:uid="{AE3FA375-A39E-4BA8-ACCC-F63042A2B549}"/>
    <cellStyle name="Currency 2 7 7" xfId="1212" xr:uid="{63C30B32-7261-42CB-9328-7835F949E115}"/>
    <cellStyle name="Currency 2 7 8" xfId="352" xr:uid="{03D20FDE-271B-4ABB-9B9C-EACC5E58FF13}"/>
    <cellStyle name="Currency 2 7 9" xfId="1380" xr:uid="{155F855C-E92E-4D6B-A493-A539D7149304}"/>
    <cellStyle name="Currency 2 8" xfId="84" xr:uid="{F316631B-B826-4917-8EAE-38BC47982422}"/>
    <cellStyle name="Currency 2 8 2" xfId="498" xr:uid="{DE95B163-3913-4E4E-9001-332A0E0F1F59}"/>
    <cellStyle name="Currency 2 8 3" xfId="644" xr:uid="{5A17B731-B20D-4169-B185-FFDF14128BD6}"/>
    <cellStyle name="Currency 2 8 4" xfId="790" xr:uid="{56D92706-CEA8-467F-A5BF-45C0697C3E25}"/>
    <cellStyle name="Currency 2 8 5" xfId="936" xr:uid="{2279C14D-407A-4776-80B2-4010BEFF8E6C}"/>
    <cellStyle name="Currency 2 8 6" xfId="1082" xr:uid="{1965CD14-9887-4C71-88D4-5CA2525AC1C5}"/>
    <cellStyle name="Currency 2 8 7" xfId="1230" xr:uid="{7441D451-8FEF-4FF6-9B16-DD8C3BB4E5B0}"/>
    <cellStyle name="Currency 2 8 8" xfId="370" xr:uid="{625C7B4E-D581-460A-AD8B-FBB6742401DF}"/>
    <cellStyle name="Currency 2 8 9" xfId="1398" xr:uid="{7BAB04D0-9647-41AA-96DA-DF5A9F21CB10}"/>
    <cellStyle name="Currency 2 9" xfId="102" xr:uid="{053E19B2-F553-4B41-ABF8-636ED8CD9806}"/>
    <cellStyle name="Currency 2 9 2" xfId="516" xr:uid="{C7C94B8F-E23C-47FA-8602-55B0938959CC}"/>
    <cellStyle name="Currency 2 9 3" xfId="662" xr:uid="{55593A0C-88AB-47F6-8C35-12F264E3CF6E}"/>
    <cellStyle name="Currency 2 9 4" xfId="808" xr:uid="{9A580B57-9E00-4E65-B135-9CB06C5CA83F}"/>
    <cellStyle name="Currency 2 9 5" xfId="954" xr:uid="{7FD86290-4DA7-41A6-BA47-92D705730637}"/>
    <cellStyle name="Currency 2 9 6" xfId="1100" xr:uid="{734D7AAB-AB92-479A-A1AB-358CA18648EB}"/>
    <cellStyle name="Currency 2 9 7" xfId="1248" xr:uid="{85FA6EF4-802E-4D8E-82D5-FC1669CD969A}"/>
    <cellStyle name="Currency 2 9 8" xfId="388" xr:uid="{57969191-5F83-452C-8787-877F970C2E39}"/>
    <cellStyle name="Currency 2 9 9" xfId="1416" xr:uid="{358708E4-6D5A-47B9-8C36-49EAC9CD7653}"/>
    <cellStyle name="Currency 20" xfId="191" xr:uid="{8B41209B-B59E-4EC9-84AD-8E4E6255F44D}"/>
    <cellStyle name="Currency 20 2" xfId="1153" xr:uid="{B22906E3-E880-4E7E-AA26-163730BAB70F}"/>
    <cellStyle name="Currency 21" xfId="238" xr:uid="{85A14277-00B8-4172-9376-04D00E6EF526}"/>
    <cellStyle name="Currency 22" xfId="223" xr:uid="{0DB4EDF5-544F-4AA9-9087-8DB966EBE5EB}"/>
    <cellStyle name="Currency 23" xfId="237" xr:uid="{1B074DE4-BAD1-467C-8AB0-73178E851700}"/>
    <cellStyle name="Currency 24" xfId="233" xr:uid="{92A90342-9C96-4525-991E-6121642CBDC0}"/>
    <cellStyle name="Currency 25" xfId="247" xr:uid="{F1073378-1BA1-4A3F-B4A8-128A87876812}"/>
    <cellStyle name="Currency 26" xfId="206" xr:uid="{C875A274-C86B-4F35-A1B3-96013755A729}"/>
    <cellStyle name="Currency 27" xfId="224" xr:uid="{56883932-3962-4BD2-973B-B539F294FA68}"/>
    <cellStyle name="Currency 28" xfId="229" xr:uid="{FAFFB53A-BB60-4F53-8A09-BC39ECC26EFA}"/>
    <cellStyle name="Currency 29" xfId="219" xr:uid="{E7E9A8F1-8B24-4C7F-83D7-C472B8C994ED}"/>
    <cellStyle name="Currency 3" xfId="11" xr:uid="{50462CB7-341B-4F27-9346-5EF5AEE09E00}"/>
    <cellStyle name="Currency 3 10" xfId="175" xr:uid="{420D5F01-C1E6-4B97-81E3-C595F830A645}"/>
    <cellStyle name="Currency 3 10 2" xfId="571" xr:uid="{179CC03B-FA86-43A9-940B-45849BB83117}"/>
    <cellStyle name="Currency 3 10 3" xfId="1489" xr:uid="{1931977D-F692-470A-BC1D-17A603FED39B}"/>
    <cellStyle name="Currency 3 11" xfId="717" xr:uid="{9E851290-1C10-4A8F-BB8C-71A386511D5E}"/>
    <cellStyle name="Currency 3 12" xfId="863" xr:uid="{B448142B-A044-4ABA-B29A-802FC41BB22D}"/>
    <cellStyle name="Currency 3 13" xfId="1009" xr:uid="{CE19AF9D-3C2E-4467-971B-DDE8A55E0091}"/>
    <cellStyle name="Currency 3 14" xfId="1157" xr:uid="{C3E6F53E-2EB7-4FF8-9FD7-51C4B2A23061}"/>
    <cellStyle name="Currency 3 15" xfId="297" xr:uid="{D52FFB9F-B64E-40EE-A08E-8A9B85D242FB}"/>
    <cellStyle name="Currency 3 16" xfId="1325" xr:uid="{30EEA158-7AF5-439C-B8AF-140877DB29CC}"/>
    <cellStyle name="Currency 3 2" xfId="29" xr:uid="{81DB9D2B-F8D4-4261-B208-BCD2604A73ED}"/>
    <cellStyle name="Currency 3 2 2" xfId="443" xr:uid="{28604FEF-A782-461D-99C8-3893AC9607C3}"/>
    <cellStyle name="Currency 3 2 3" xfId="589" xr:uid="{BAA56366-5CE2-429C-B369-8D74BCEAE767}"/>
    <cellStyle name="Currency 3 2 4" xfId="735" xr:uid="{69542F52-43E2-4C34-AE14-1ACFA8F40FA9}"/>
    <cellStyle name="Currency 3 2 5" xfId="881" xr:uid="{87AF7BAD-DCAF-4AD6-8F6B-F98112C20598}"/>
    <cellStyle name="Currency 3 2 6" xfId="1027" xr:uid="{E09D00D2-94E2-433B-84C8-56376356CA93}"/>
    <cellStyle name="Currency 3 2 7" xfId="1175" xr:uid="{8DE50A93-A9B2-4CA5-A4C5-9EF16DF5ABE3}"/>
    <cellStyle name="Currency 3 2 8" xfId="315" xr:uid="{595CD106-AB8F-4E70-BBA9-E2C9963A70F9}"/>
    <cellStyle name="Currency 3 2 9" xfId="1343" xr:uid="{4060BC2D-9687-497D-B39D-A59DA7320292}"/>
    <cellStyle name="Currency 3 3" xfId="47" xr:uid="{A907FBA8-80FE-4901-93A4-FF1B1BA36E7A}"/>
    <cellStyle name="Currency 3 3 2" xfId="461" xr:uid="{35FE89F3-6336-42DF-BA5B-1559AEB8BF27}"/>
    <cellStyle name="Currency 3 3 3" xfId="607" xr:uid="{DD030873-88C5-4708-96B6-6EE139ADB7A3}"/>
    <cellStyle name="Currency 3 3 4" xfId="753" xr:uid="{C68C96DF-53DA-4E47-8320-8448EB68696A}"/>
    <cellStyle name="Currency 3 3 5" xfId="899" xr:uid="{F6F881E0-D155-4C9F-BA93-3A269D153479}"/>
    <cellStyle name="Currency 3 3 6" xfId="1045" xr:uid="{89B27B85-D294-4FD8-89C6-4AA25AE96156}"/>
    <cellStyle name="Currency 3 3 7" xfId="1193" xr:uid="{3C2EAA33-17F4-4CD0-9F88-22D5F6033B6B}"/>
    <cellStyle name="Currency 3 3 8" xfId="333" xr:uid="{20E336FC-DB2A-4CED-80AC-53C0E75A0492}"/>
    <cellStyle name="Currency 3 3 9" xfId="1361" xr:uid="{3C7D2205-A8F8-433E-89DE-6BD6D4E9C07F}"/>
    <cellStyle name="Currency 3 4" xfId="65" xr:uid="{12E0CDF3-0B4F-43B9-816D-1CAAF3A76747}"/>
    <cellStyle name="Currency 3 4 2" xfId="479" xr:uid="{A2EBD15B-1A93-4D22-94C5-DE93B6D5AB86}"/>
    <cellStyle name="Currency 3 4 3" xfId="625" xr:uid="{CA610573-5300-45EC-82E3-4B02319E9F57}"/>
    <cellStyle name="Currency 3 4 4" xfId="771" xr:uid="{F8102DC7-BCFB-4560-8C3B-654361F86E23}"/>
    <cellStyle name="Currency 3 4 5" xfId="917" xr:uid="{9D969F18-EBD0-403F-9B2E-36D7432DEE85}"/>
    <cellStyle name="Currency 3 4 6" xfId="1063" xr:uid="{647493EC-9543-431E-AACA-DB08F3525758}"/>
    <cellStyle name="Currency 3 4 7" xfId="1211" xr:uid="{35FD7F97-4937-4189-BF64-2BEE5D046826}"/>
    <cellStyle name="Currency 3 4 8" xfId="351" xr:uid="{30DEA625-E1C3-4D0C-8E5F-5524E847205A}"/>
    <cellStyle name="Currency 3 4 9" xfId="1379" xr:uid="{99CB891D-E0B2-47EA-8BC6-596F8BF50340}"/>
    <cellStyle name="Currency 3 5" xfId="83" xr:uid="{DA0E9715-5A71-4DFF-A247-C7DD7702FC9E}"/>
    <cellStyle name="Currency 3 5 2" xfId="497" xr:uid="{B2AC2DD6-7691-40A3-B541-0314C9452FF6}"/>
    <cellStyle name="Currency 3 5 3" xfId="643" xr:uid="{D94AD581-F0D2-4C59-AD7E-4F6A083D20E0}"/>
    <cellStyle name="Currency 3 5 4" xfId="789" xr:uid="{1D64127E-FC4A-4719-9921-6A5438C81159}"/>
    <cellStyle name="Currency 3 5 5" xfId="935" xr:uid="{A9EBC439-515E-4030-BA8B-D8C708C48DC3}"/>
    <cellStyle name="Currency 3 5 6" xfId="1081" xr:uid="{966DAFD2-9F4B-439F-AF30-E7921219E1A1}"/>
    <cellStyle name="Currency 3 5 7" xfId="1229" xr:uid="{02DDA2C8-88A8-4EED-A8C2-951A98ABC1AA}"/>
    <cellStyle name="Currency 3 5 8" xfId="369" xr:uid="{472500D9-7C2E-4472-86A5-43AFBB6846F1}"/>
    <cellStyle name="Currency 3 5 9" xfId="1397" xr:uid="{58A31AB0-1D89-4433-9CF2-A67280A25FF2}"/>
    <cellStyle name="Currency 3 6" xfId="101" xr:uid="{7110F0BC-7649-4D36-8E02-BF74983EA100}"/>
    <cellStyle name="Currency 3 6 2" xfId="515" xr:uid="{D59D0FD9-83A0-4237-B3AF-8A71E1CCB40B}"/>
    <cellStyle name="Currency 3 6 3" xfId="661" xr:uid="{D467FFAF-2237-4D59-9778-6F449144EE01}"/>
    <cellStyle name="Currency 3 6 4" xfId="807" xr:uid="{9EEDF066-6EA4-485D-ACF7-73A394B85002}"/>
    <cellStyle name="Currency 3 6 5" xfId="953" xr:uid="{484F7AA3-3E65-45E1-8E04-D9253E0A3CA6}"/>
    <cellStyle name="Currency 3 6 6" xfId="1099" xr:uid="{F14C1497-E52E-4FEE-A1DE-3020BDFB7D1E}"/>
    <cellStyle name="Currency 3 6 7" xfId="1247" xr:uid="{7987D633-66A7-464E-A347-B69D51F9CCF0}"/>
    <cellStyle name="Currency 3 6 8" xfId="387" xr:uid="{3F4A1105-FC38-4995-8E32-476C71DB270D}"/>
    <cellStyle name="Currency 3 6 9" xfId="1415" xr:uid="{36C71990-359F-4F82-9E2F-421A3C89D5BC}"/>
    <cellStyle name="Currency 3 7" xfId="119" xr:uid="{16AF12DC-F5ED-4252-A7BC-DFDBCB11E6AA}"/>
    <cellStyle name="Currency 3 7 2" xfId="533" xr:uid="{DEB48314-7DB4-48E9-8D3B-7779F515C834}"/>
    <cellStyle name="Currency 3 7 3" xfId="679" xr:uid="{6A71F2EE-64CD-48D2-9C1C-8597E0D8456C}"/>
    <cellStyle name="Currency 3 7 4" xfId="825" xr:uid="{23AC2E77-1142-42E5-BEB5-339A6AB3962C}"/>
    <cellStyle name="Currency 3 7 5" xfId="971" xr:uid="{AA07CB24-89C8-4C30-AC1A-470B4BBA8559}"/>
    <cellStyle name="Currency 3 7 6" xfId="1117" xr:uid="{4D3F58D7-B5A3-4B08-AC3F-A42A6E9DCC26}"/>
    <cellStyle name="Currency 3 7 7" xfId="1265" xr:uid="{2F42A08D-8017-479E-A57D-EC092F72C195}"/>
    <cellStyle name="Currency 3 7 8" xfId="405" xr:uid="{C0573729-5EE7-493E-8635-AB5F97B7D30C}"/>
    <cellStyle name="Currency 3 7 9" xfId="1433" xr:uid="{4A440635-B93B-4C6C-AB35-59B9AB1C81E2}"/>
    <cellStyle name="Currency 3 8" xfId="137" xr:uid="{F20213BA-E0A4-45A3-B8E7-184EB51D540E}"/>
    <cellStyle name="Currency 3 8 2" xfId="697" xr:uid="{D8E5A0A8-84DF-4809-8086-06398742091C}"/>
    <cellStyle name="Currency 3 8 3" xfId="843" xr:uid="{82B28E91-F539-4486-932F-A14871799B88}"/>
    <cellStyle name="Currency 3 8 4" xfId="989" xr:uid="{412DF5EB-3131-4C61-B785-F1D9FF3FC524}"/>
    <cellStyle name="Currency 3 8 5" xfId="1135" xr:uid="{FBA45A6C-0A19-47F4-A1AF-7F5811763E75}"/>
    <cellStyle name="Currency 3 8 6" xfId="1283" xr:uid="{063514E0-E3BD-491B-B770-E943655E9436}"/>
    <cellStyle name="Currency 3 8 7" xfId="551" xr:uid="{371EBC75-A916-44BD-B5D1-3E5579EDCD6E}"/>
    <cellStyle name="Currency 3 8 8" xfId="1451" xr:uid="{BE27CB09-143C-48AF-A005-605C72889C28}"/>
    <cellStyle name="Currency 3 9" xfId="157" xr:uid="{8BE2CDEA-9542-454A-AD07-F79E41F75081}"/>
    <cellStyle name="Currency 3 9 2" xfId="1303" xr:uid="{EB33B2B4-76B3-44CD-A770-F7F2F8171334}"/>
    <cellStyle name="Currency 3 9 3" xfId="425" xr:uid="{4DF99C7C-B936-4000-94C0-E4D7296253D4}"/>
    <cellStyle name="Currency 3 9 4" xfId="1471" xr:uid="{1D5A86F1-A559-4FCC-82BC-D83706FF33CB}"/>
    <cellStyle name="Currency 30" xfId="232" xr:uid="{B053F04F-A575-4090-A79A-6964359484F0}"/>
    <cellStyle name="Currency 31" xfId="197" xr:uid="{A2074378-DEA0-4C06-8B71-6D0D73AF10CF}"/>
    <cellStyle name="Currency 32" xfId="235" xr:uid="{2E8D448F-59BF-4193-B6F2-9E2CE8E6CD64}"/>
    <cellStyle name="Currency 33" xfId="194" xr:uid="{68DC2E64-CF6E-48DB-AE2F-A5D890A4438B}"/>
    <cellStyle name="Currency 34" xfId="255" xr:uid="{2F78B371-036C-4244-A78D-708C5A700349}"/>
    <cellStyle name="Currency 35" xfId="5" xr:uid="{8FEEED44-3157-4629-82C9-0D5A2FA439CD}"/>
    <cellStyle name="Currency 36" xfId="200" xr:uid="{129DA858-AABD-403E-B93F-EB57B37D28CD}"/>
    <cellStyle name="Currency 37" xfId="241" xr:uid="{F4EA8EA8-2C31-4125-A57A-474612AA2404}"/>
    <cellStyle name="Currency 38" xfId="209" xr:uid="{29227AA1-5413-4E13-AA34-99DC1DE88F9B}"/>
    <cellStyle name="Currency 39" xfId="208" xr:uid="{A6A73874-9D2C-4DEE-826C-3AD6A23F8C3E}"/>
    <cellStyle name="Currency 4" xfId="15" xr:uid="{3052CAE3-AB5E-47E1-B98A-7547CAD5A90B}"/>
    <cellStyle name="Currency 4 10" xfId="179" xr:uid="{A8CC2DAA-3119-46A6-83BB-20381DC5C8BF}"/>
    <cellStyle name="Currency 4 10 2" xfId="575" xr:uid="{C44ACA33-0C75-42F6-A491-CA4A7DB6652A}"/>
    <cellStyle name="Currency 4 10 3" xfId="1493" xr:uid="{21631D7B-75E6-4B9B-B316-A0997E4A79A7}"/>
    <cellStyle name="Currency 4 11" xfId="721" xr:uid="{CE0CE260-308F-462A-BC7F-EBC871C8BD78}"/>
    <cellStyle name="Currency 4 12" xfId="867" xr:uid="{1C90BB5F-BBF8-4090-909A-0A30228364EC}"/>
    <cellStyle name="Currency 4 13" xfId="1013" xr:uid="{138CD2B3-15F5-4D11-A012-46B0443F4925}"/>
    <cellStyle name="Currency 4 14" xfId="1161" xr:uid="{BBB210A4-5402-4445-B83E-5C94CE1B2517}"/>
    <cellStyle name="Currency 4 15" xfId="301" xr:uid="{5955C3C1-FA9E-4C06-89D4-083EBEB5992F}"/>
    <cellStyle name="Currency 4 16" xfId="1329" xr:uid="{27910184-AFFD-470A-9E89-A4685EA86ACA}"/>
    <cellStyle name="Currency 4 2" xfId="33" xr:uid="{FF1B9AEC-0E9B-49AE-8017-E1474010F361}"/>
    <cellStyle name="Currency 4 2 2" xfId="447" xr:uid="{40630C76-D136-4903-8420-F2FEBEC7597E}"/>
    <cellStyle name="Currency 4 2 3" xfId="593" xr:uid="{1E61F76A-8AF8-4D5C-AFF6-38CF14AAE4B3}"/>
    <cellStyle name="Currency 4 2 4" xfId="739" xr:uid="{90CCA23D-105C-47A4-8795-53576708D457}"/>
    <cellStyle name="Currency 4 2 5" xfId="885" xr:uid="{59EE2976-C289-406B-B633-487235BB9D7B}"/>
    <cellStyle name="Currency 4 2 6" xfId="1031" xr:uid="{E16FCD55-9465-4970-8565-FF1B8CCADF78}"/>
    <cellStyle name="Currency 4 2 7" xfId="1179" xr:uid="{10E94FA1-90DD-434A-95D1-BE84857C3794}"/>
    <cellStyle name="Currency 4 2 8" xfId="319" xr:uid="{FFBE4893-4B6A-43DE-85AB-5248491518CB}"/>
    <cellStyle name="Currency 4 2 9" xfId="1347" xr:uid="{163B68C8-6EE4-4A35-BC1D-5C66FB6817D9}"/>
    <cellStyle name="Currency 4 3" xfId="51" xr:uid="{B8236358-CE6E-4DD8-AD90-7E74BB754B0C}"/>
    <cellStyle name="Currency 4 3 2" xfId="465" xr:uid="{D8D9AE2F-23F4-4149-9DBB-8624C35CF1CC}"/>
    <cellStyle name="Currency 4 3 3" xfId="611" xr:uid="{9DD94355-51CF-4EB8-B8F8-7F1DE707F99A}"/>
    <cellStyle name="Currency 4 3 4" xfId="757" xr:uid="{D31BC056-0E64-4D1F-B625-E5A4B31D5436}"/>
    <cellStyle name="Currency 4 3 5" xfId="903" xr:uid="{0734ACBC-9D49-42B0-A63E-D627B88D248F}"/>
    <cellStyle name="Currency 4 3 6" xfId="1049" xr:uid="{320C9E02-71CD-4D86-A1AD-9ACE5C735529}"/>
    <cellStyle name="Currency 4 3 7" xfId="1197" xr:uid="{916FBBF6-A161-4CF5-80F8-D395F2418953}"/>
    <cellStyle name="Currency 4 3 8" xfId="337" xr:uid="{D8822580-7C55-4DB0-A055-56BA9108BD97}"/>
    <cellStyle name="Currency 4 3 9" xfId="1365" xr:uid="{56D9E7F1-3237-45E6-9E09-B67A324A5C15}"/>
    <cellStyle name="Currency 4 4" xfId="69" xr:uid="{7C198570-966E-4BEA-9FFB-1F65160F43B0}"/>
    <cellStyle name="Currency 4 4 2" xfId="483" xr:uid="{DF5C3201-F2B4-4244-9EA1-F0671F6711E5}"/>
    <cellStyle name="Currency 4 4 3" xfId="629" xr:uid="{F1E192D3-E3E5-4158-B531-BB6FE9849327}"/>
    <cellStyle name="Currency 4 4 4" xfId="775" xr:uid="{AA8B47AB-4DBF-47FA-A9C3-531CFDC81E19}"/>
    <cellStyle name="Currency 4 4 5" xfId="921" xr:uid="{3EAB5632-56A9-480D-AD1E-4F1DCFAD30BF}"/>
    <cellStyle name="Currency 4 4 6" xfId="1067" xr:uid="{EE021C8B-60D0-4497-B31C-64F158E04579}"/>
    <cellStyle name="Currency 4 4 7" xfId="1215" xr:uid="{C1534000-620B-485F-B240-5BF64820796F}"/>
    <cellStyle name="Currency 4 4 8" xfId="355" xr:uid="{86842A20-AAAE-476E-A4CE-A2F4AF4EA7A5}"/>
    <cellStyle name="Currency 4 4 9" xfId="1383" xr:uid="{824D51B2-0050-403F-98A4-98BC0737AC2B}"/>
    <cellStyle name="Currency 4 5" xfId="87" xr:uid="{E9F070A2-5527-433A-9A34-D685A156AEA7}"/>
    <cellStyle name="Currency 4 5 2" xfId="501" xr:uid="{8EE3A8BD-43DD-4FB0-A086-1477F6AF4770}"/>
    <cellStyle name="Currency 4 5 3" xfId="647" xr:uid="{8F5AE879-9328-4D31-BC12-93481B6D3956}"/>
    <cellStyle name="Currency 4 5 4" xfId="793" xr:uid="{21E3054C-4049-4A1B-8ED4-0CED5E332FF5}"/>
    <cellStyle name="Currency 4 5 5" xfId="939" xr:uid="{8727DA47-CAAB-4596-9004-FD0F67685CA2}"/>
    <cellStyle name="Currency 4 5 6" xfId="1085" xr:uid="{13CCFA0B-1E46-417C-9467-73D8228369B0}"/>
    <cellStyle name="Currency 4 5 7" xfId="1233" xr:uid="{3507C2C5-823C-48D6-82A1-3F1E5674090B}"/>
    <cellStyle name="Currency 4 5 8" xfId="373" xr:uid="{894AE377-64E4-40D6-8B8A-23E0D957BBB1}"/>
    <cellStyle name="Currency 4 5 9" xfId="1401" xr:uid="{555582BC-D78A-4009-95BA-12FFF07C8E69}"/>
    <cellStyle name="Currency 4 6" xfId="105" xr:uid="{2A25789D-532A-4909-90CE-0D4A3B7BFE96}"/>
    <cellStyle name="Currency 4 6 2" xfId="519" xr:uid="{49ECC3DA-9E39-4826-A0BA-033A776C9BE0}"/>
    <cellStyle name="Currency 4 6 3" xfId="665" xr:uid="{2DDCCC81-7B7B-444E-BCE4-C7262F6EB6DD}"/>
    <cellStyle name="Currency 4 6 4" xfId="811" xr:uid="{A5DD601A-C257-42E0-B3CD-24F6372A4E42}"/>
    <cellStyle name="Currency 4 6 5" xfId="957" xr:uid="{7225E259-8613-4578-B46F-7D456637CDB8}"/>
    <cellStyle name="Currency 4 6 6" xfId="1103" xr:uid="{01E28A03-1519-405A-A08F-F97340765230}"/>
    <cellStyle name="Currency 4 6 7" xfId="1251" xr:uid="{FF4813E0-C4E3-4680-99FA-83A2E4CB504E}"/>
    <cellStyle name="Currency 4 6 8" xfId="391" xr:uid="{FACD0603-DBD0-49E6-8831-10B952085E8D}"/>
    <cellStyle name="Currency 4 6 9" xfId="1419" xr:uid="{B70D2F8B-FAB9-475C-A24D-A9FBAA63C530}"/>
    <cellStyle name="Currency 4 7" xfId="123" xr:uid="{9B4920A5-F5FF-42DA-92E5-8446B52329E4}"/>
    <cellStyle name="Currency 4 7 2" xfId="537" xr:uid="{C50F98CB-1DD5-460B-8504-DABE1B7A5229}"/>
    <cellStyle name="Currency 4 7 3" xfId="683" xr:uid="{4FF8D1F5-DD63-4FCA-85DF-610AEE4C6012}"/>
    <cellStyle name="Currency 4 7 4" xfId="829" xr:uid="{AEB02934-3EF2-4B50-BC2B-2432F12920BD}"/>
    <cellStyle name="Currency 4 7 5" xfId="975" xr:uid="{240EA81C-B027-462C-8E92-D499D5C458A4}"/>
    <cellStyle name="Currency 4 7 6" xfId="1121" xr:uid="{CC920529-3C43-4CCA-A4ED-3879EA8EC9F5}"/>
    <cellStyle name="Currency 4 7 7" xfId="1269" xr:uid="{F5403EDB-B82E-479B-AB32-2D07C2A96E77}"/>
    <cellStyle name="Currency 4 7 8" xfId="409" xr:uid="{9B25384E-C626-4A06-A878-2F19ED5E4AB8}"/>
    <cellStyle name="Currency 4 7 9" xfId="1437" xr:uid="{0B5A55DA-21A9-4E5F-856C-F9D8DC5925F8}"/>
    <cellStyle name="Currency 4 8" xfId="141" xr:uid="{7C41FB63-8693-46E2-B08D-18B175ADE5C0}"/>
    <cellStyle name="Currency 4 8 2" xfId="701" xr:uid="{F19617F7-9F4E-4E09-9E70-B89ADFAA9F38}"/>
    <cellStyle name="Currency 4 8 3" xfId="847" xr:uid="{0F814A40-9B90-48B5-8B1A-D4ADC6851EA1}"/>
    <cellStyle name="Currency 4 8 4" xfId="993" xr:uid="{C2E96C48-5B7D-437A-9288-728CFAAB9BDF}"/>
    <cellStyle name="Currency 4 8 5" xfId="1139" xr:uid="{0DAC90C0-8022-405E-BD87-D2A16F14B51A}"/>
    <cellStyle name="Currency 4 8 6" xfId="1287" xr:uid="{41206812-DDCB-4F56-960D-906EC3A9A453}"/>
    <cellStyle name="Currency 4 8 7" xfId="555" xr:uid="{E4014D7A-698D-486E-96B8-E8A47EE9D254}"/>
    <cellStyle name="Currency 4 8 8" xfId="1455" xr:uid="{53CD7108-087D-48FA-9C18-DF5095B4C0E4}"/>
    <cellStyle name="Currency 4 9" xfId="161" xr:uid="{4A349DA6-F964-4B92-84F8-481F2C0EBAF7}"/>
    <cellStyle name="Currency 4 9 2" xfId="1307" xr:uid="{D9392F56-2D56-4429-96F6-6C59FADE0985}"/>
    <cellStyle name="Currency 4 9 3" xfId="429" xr:uid="{B8E5E5A4-2D17-4DB4-849E-8A955DDAB930}"/>
    <cellStyle name="Currency 4 9 4" xfId="1475" xr:uid="{862FE9C2-D089-403F-9131-0FE7E2053E70}"/>
    <cellStyle name="Currency 40" xfId="213" xr:uid="{9D9274EE-9F95-4D91-9D80-7AB718C6387E}"/>
    <cellStyle name="Currency 41" xfId="216" xr:uid="{8D054D47-32EB-40D0-9BAE-DCCE73CCBBCE}"/>
    <cellStyle name="Currency 42" xfId="226" xr:uid="{9517E31A-3292-4051-9089-A807FD35BD07}"/>
    <cellStyle name="Currency 43" xfId="254" xr:uid="{E624CC94-FB0E-4B1E-B4B2-5C245AB99818}"/>
    <cellStyle name="Currency 44" xfId="8" xr:uid="{56E4362D-AD27-4227-A998-97379F5029FB}"/>
    <cellStyle name="Currency 45" xfId="192" xr:uid="{E112CCB8-7E06-42E2-B9C8-F27C17F5DBA2}"/>
    <cellStyle name="Currency 46" xfId="230" xr:uid="{E4C06121-3565-489C-9603-41E1932CA814}"/>
    <cellStyle name="Currency 47" xfId="215" xr:uid="{82818A2B-998C-4218-A59D-744B3AD08770}"/>
    <cellStyle name="Currency 48" xfId="242" xr:uid="{70367805-59A8-4AF7-9E1C-B4C1AA0208CE}"/>
    <cellStyle name="Currency 49" xfId="201" xr:uid="{CD6D79E6-E534-4BAC-8BAE-25DBE49D8CE0}"/>
    <cellStyle name="Currency 5" xfId="19" xr:uid="{25D28309-D48F-42F7-BCC6-495A98835EC9}"/>
    <cellStyle name="Currency 5 10" xfId="183" xr:uid="{EC8CDD80-AC7A-42C8-B034-D3D22DA26E4A}"/>
    <cellStyle name="Currency 5 10 2" xfId="579" xr:uid="{87C2C910-B9AB-4728-BF5F-24338A94CC90}"/>
    <cellStyle name="Currency 5 10 3" xfId="1497" xr:uid="{7E2A6AB4-6A6D-4090-AFDE-F0268F9E9891}"/>
    <cellStyle name="Currency 5 11" xfId="725" xr:uid="{B5F2B37D-39F8-4A71-8A67-37AA8CD971C6}"/>
    <cellStyle name="Currency 5 12" xfId="871" xr:uid="{199586FA-6907-4A02-B0B4-7189237B1411}"/>
    <cellStyle name="Currency 5 13" xfId="1017" xr:uid="{3CB42B3E-3360-4A5E-B4B1-B75CD413DB96}"/>
    <cellStyle name="Currency 5 14" xfId="1165" xr:uid="{93B897C6-F067-4660-B3C3-12EF45AF649A}"/>
    <cellStyle name="Currency 5 15" xfId="305" xr:uid="{8DB35080-F1BA-4D11-A5B3-0837E4C02565}"/>
    <cellStyle name="Currency 5 16" xfId="1333" xr:uid="{4AC29B72-1C51-441B-B7C9-CB69AC1F6E5F}"/>
    <cellStyle name="Currency 5 2" xfId="37" xr:uid="{0665B318-822F-4C94-A8B1-46838CA5EBD3}"/>
    <cellStyle name="Currency 5 2 2" xfId="451" xr:uid="{81E17E3B-FD25-4589-B8E2-7BBBE8379D03}"/>
    <cellStyle name="Currency 5 2 3" xfId="597" xr:uid="{D1CB82F7-89DC-47F8-9F88-0CB20E34737C}"/>
    <cellStyle name="Currency 5 2 4" xfId="743" xr:uid="{2AE319E8-0B74-48EB-A051-8B9EC9205ADC}"/>
    <cellStyle name="Currency 5 2 5" xfId="889" xr:uid="{417428DE-CD67-46C8-9085-E42ACABCC74F}"/>
    <cellStyle name="Currency 5 2 6" xfId="1035" xr:uid="{5FD4B133-864B-4EB6-9A49-6024FB145411}"/>
    <cellStyle name="Currency 5 2 7" xfId="1183" xr:uid="{51FAA080-EAE4-4E9A-8E13-C251F27FED97}"/>
    <cellStyle name="Currency 5 2 8" xfId="323" xr:uid="{8B440622-F8FF-4071-973C-78878F8713A6}"/>
    <cellStyle name="Currency 5 2 9" xfId="1351" xr:uid="{87D62545-E1C0-4BBF-B4CB-B3BA630D16F0}"/>
    <cellStyle name="Currency 5 3" xfId="55" xr:uid="{773F5867-F935-43AA-8B8B-12A7F97B81F2}"/>
    <cellStyle name="Currency 5 3 2" xfId="469" xr:uid="{05EBE1E2-4355-41D4-9C64-7596F4F7F010}"/>
    <cellStyle name="Currency 5 3 3" xfId="615" xr:uid="{ABBF5768-D2B2-4D3D-B6C1-DE7EFB901146}"/>
    <cellStyle name="Currency 5 3 4" xfId="761" xr:uid="{F2EAD532-EABC-4010-A1E5-8CFC382EA4BA}"/>
    <cellStyle name="Currency 5 3 5" xfId="907" xr:uid="{5E367FA5-CE9E-4D54-8245-E91ACB95BF44}"/>
    <cellStyle name="Currency 5 3 6" xfId="1053" xr:uid="{1A663E1B-817A-4ED0-9A25-7410CE3CAA8B}"/>
    <cellStyle name="Currency 5 3 7" xfId="1201" xr:uid="{941375AA-50DA-41E5-A5CB-99D93E796CD9}"/>
    <cellStyle name="Currency 5 3 8" xfId="341" xr:uid="{66101E54-1D6A-4A32-B8E1-7B913995FA0A}"/>
    <cellStyle name="Currency 5 3 9" xfId="1369" xr:uid="{BE066D9D-133D-46A0-9B41-6D742F5D91DE}"/>
    <cellStyle name="Currency 5 4" xfId="73" xr:uid="{DD44185F-4C0A-4024-B943-27E3019FC203}"/>
    <cellStyle name="Currency 5 4 2" xfId="487" xr:uid="{BCD15372-6F94-4E7F-9AE0-0439A7290B19}"/>
    <cellStyle name="Currency 5 4 3" xfId="633" xr:uid="{4958237E-A2AA-45CB-9688-B4F9337EF71C}"/>
    <cellStyle name="Currency 5 4 4" xfId="779" xr:uid="{6D21EBA2-82A3-460A-8300-AC58E6DB6353}"/>
    <cellStyle name="Currency 5 4 5" xfId="925" xr:uid="{C670943D-C4A3-4611-A1B7-22B4C0AACE78}"/>
    <cellStyle name="Currency 5 4 6" xfId="1071" xr:uid="{DEF725C5-574E-42FE-AE5B-E4F4DAB476C2}"/>
    <cellStyle name="Currency 5 4 7" xfId="1219" xr:uid="{5AF21678-4138-434D-9D84-D2F35BF38723}"/>
    <cellStyle name="Currency 5 4 8" xfId="359" xr:uid="{71F0F4C3-BB7A-4376-BCCD-8FA911E18A44}"/>
    <cellStyle name="Currency 5 4 9" xfId="1387" xr:uid="{AB688E2E-6E95-44EB-B989-70D7CC1AE3F4}"/>
    <cellStyle name="Currency 5 5" xfId="91" xr:uid="{68EB002E-530C-422C-AA56-6B4BA01A984D}"/>
    <cellStyle name="Currency 5 5 2" xfId="505" xr:uid="{B9E7EA6F-BD5A-4FF6-A1D6-F2819841C61D}"/>
    <cellStyle name="Currency 5 5 3" xfId="651" xr:uid="{CF81BD90-F996-46A1-B115-301D890207B6}"/>
    <cellStyle name="Currency 5 5 4" xfId="797" xr:uid="{660A2C01-99CD-460F-8C1D-4CC4066B8A28}"/>
    <cellStyle name="Currency 5 5 5" xfId="943" xr:uid="{7124C10F-9043-4650-A328-33C3F06FE051}"/>
    <cellStyle name="Currency 5 5 6" xfId="1089" xr:uid="{6353F14F-CE05-43CE-926F-164D6C39A90E}"/>
    <cellStyle name="Currency 5 5 7" xfId="1237" xr:uid="{87BCAE08-CDD3-48EA-8E87-9DFF9AB7B19A}"/>
    <cellStyle name="Currency 5 5 8" xfId="377" xr:uid="{501FE161-C670-4AB3-B803-C115C4C35350}"/>
    <cellStyle name="Currency 5 5 9" xfId="1405" xr:uid="{EB6BF3FC-7EF6-4281-AEB1-8C18558285EF}"/>
    <cellStyle name="Currency 5 6" xfId="109" xr:uid="{EB932459-9F2E-47E0-ADD8-A240951CDE58}"/>
    <cellStyle name="Currency 5 6 2" xfId="523" xr:uid="{7E491D14-2AB8-46CC-AAE6-14292F6F3D3A}"/>
    <cellStyle name="Currency 5 6 3" xfId="669" xr:uid="{140086D5-D420-47A7-B70E-E33F4F633E9D}"/>
    <cellStyle name="Currency 5 6 4" xfId="815" xr:uid="{2D702A70-A7E7-4719-9A3F-394C7709458D}"/>
    <cellStyle name="Currency 5 6 5" xfId="961" xr:uid="{C44B5D85-4231-4702-B633-2B49EDE946E4}"/>
    <cellStyle name="Currency 5 6 6" xfId="1107" xr:uid="{9A4162B6-6490-47A7-B4AC-F78025F3F53C}"/>
    <cellStyle name="Currency 5 6 7" xfId="1255" xr:uid="{D0727107-14E1-4004-BA5E-970DC35C0A8F}"/>
    <cellStyle name="Currency 5 6 8" xfId="395" xr:uid="{A2DFC3BE-ACF0-438B-89DF-88109BA08963}"/>
    <cellStyle name="Currency 5 6 9" xfId="1423" xr:uid="{B210BCEA-42DA-44B5-8120-00B22E8E464F}"/>
    <cellStyle name="Currency 5 7" xfId="127" xr:uid="{F4712446-79A5-479D-B568-A478F868589B}"/>
    <cellStyle name="Currency 5 7 2" xfId="541" xr:uid="{BFB6E432-AA64-42F7-8934-3365C7C45907}"/>
    <cellStyle name="Currency 5 7 3" xfId="687" xr:uid="{717E64FC-8E1A-4A9A-846F-B187D92EF1E8}"/>
    <cellStyle name="Currency 5 7 4" xfId="833" xr:uid="{9BFD0A12-35DA-4255-B968-0434F80FCBA4}"/>
    <cellStyle name="Currency 5 7 5" xfId="979" xr:uid="{0303EE17-FB96-431B-94FE-4681BBF27620}"/>
    <cellStyle name="Currency 5 7 6" xfId="1125" xr:uid="{E808867A-50D1-443D-8270-53F76C754457}"/>
    <cellStyle name="Currency 5 7 7" xfId="1273" xr:uid="{E5F92C98-EDFC-4E5D-A27D-305F3FE29AB8}"/>
    <cellStyle name="Currency 5 7 8" xfId="413" xr:uid="{1D614E80-7595-4930-AEE8-D83394D30F4A}"/>
    <cellStyle name="Currency 5 7 9" xfId="1441" xr:uid="{9B0A5CB4-725E-47D2-9308-1F7A0DD88AC7}"/>
    <cellStyle name="Currency 5 8" xfId="145" xr:uid="{A8CA79D2-D6E4-4411-951D-C89C8D4CF84F}"/>
    <cellStyle name="Currency 5 8 2" xfId="705" xr:uid="{786A759B-835A-4A3E-84D8-B9B1BE5D3C8F}"/>
    <cellStyle name="Currency 5 8 3" xfId="851" xr:uid="{D0E058DA-B53D-42E6-B599-BA068F64A9D3}"/>
    <cellStyle name="Currency 5 8 4" xfId="997" xr:uid="{C0426539-1384-4506-A36F-0AA0CC48DEAF}"/>
    <cellStyle name="Currency 5 8 5" xfId="1143" xr:uid="{F366FF33-3205-461E-8486-EE9CB1A164DB}"/>
    <cellStyle name="Currency 5 8 6" xfId="1291" xr:uid="{0C4EF3BB-97E7-45DC-B5F5-D0CDE94A1E70}"/>
    <cellStyle name="Currency 5 8 7" xfId="559" xr:uid="{7FB5F862-ECEB-48DE-B3F8-C875E355319B}"/>
    <cellStyle name="Currency 5 8 8" xfId="1459" xr:uid="{B7473F6D-FABA-4A81-8DD5-ECE12457109A}"/>
    <cellStyle name="Currency 5 9" xfId="165" xr:uid="{12ACA50A-95DA-429C-AE9A-2ADE73391589}"/>
    <cellStyle name="Currency 5 9 2" xfId="1311" xr:uid="{4EEA0247-2573-4883-8751-77BA77F0702E}"/>
    <cellStyle name="Currency 5 9 3" xfId="433" xr:uid="{AEA28B85-4E18-4230-BB5E-52C165ACF84C}"/>
    <cellStyle name="Currency 5 9 4" xfId="1479" xr:uid="{1450FC43-032F-4506-BB33-B98999A06C34}"/>
    <cellStyle name="Currency 50" xfId="214" xr:uid="{0D04AA43-0B89-4BA9-A03B-CD6CEE531136}"/>
    <cellStyle name="Currency 51" xfId="253" xr:uid="{C9A8012F-02BA-40A9-822D-AE02FB82BA0B}"/>
    <cellStyle name="Currency 52" xfId="218" xr:uid="{340A3AE3-0441-4576-9DFB-332DA9BC1EDD}"/>
    <cellStyle name="Currency 53" xfId="196" xr:uid="{A918487A-AA6B-4478-9C3D-8D0456335F2F}"/>
    <cellStyle name="Currency 54" xfId="249" xr:uid="{3BF4D4F7-8771-4B5F-869B-22CCBB30C42E}"/>
    <cellStyle name="Currency 55" xfId="234" xr:uid="{0419FBE7-D1F3-4C13-9CAF-8B36C3FEB51E}"/>
    <cellStyle name="Currency 56" xfId="202" xr:uid="{EAFF1847-0133-4708-82F5-AA51CEA78668}"/>
    <cellStyle name="Currency 57" xfId="210" xr:uid="{D3E045B7-8291-4086-9BC4-012F797F3163}"/>
    <cellStyle name="Currency 58" xfId="250" xr:uid="{FD4F306A-825D-4C83-B85C-100E8D842FBF}"/>
    <cellStyle name="Currency 59" xfId="203" xr:uid="{587B4AA3-A889-47FE-8EB8-2FCC7F4E169B}"/>
    <cellStyle name="Currency 6" xfId="23" xr:uid="{2F6D401F-F36A-40D6-B6D0-E4A13106F0F8}"/>
    <cellStyle name="Currency 6 10" xfId="187" xr:uid="{3330E400-CEFB-4250-BB0E-AF067C9205B2}"/>
    <cellStyle name="Currency 6 10 2" xfId="583" xr:uid="{EBE85730-3FC7-4038-89EF-B86B23E033D4}"/>
    <cellStyle name="Currency 6 10 3" xfId="1501" xr:uid="{92BA2738-A283-4D63-90A8-CE5537D09B63}"/>
    <cellStyle name="Currency 6 11" xfId="729" xr:uid="{1CF61214-90C6-44F7-996E-8A998D281454}"/>
    <cellStyle name="Currency 6 12" xfId="875" xr:uid="{6EE19159-0ED3-4D43-ABB6-42AB5059083A}"/>
    <cellStyle name="Currency 6 13" xfId="1021" xr:uid="{7BFB704D-3D3E-49B4-8B4D-E30DE5EB0576}"/>
    <cellStyle name="Currency 6 14" xfId="1169" xr:uid="{F07AE74F-4778-4F4C-9EAB-DF5A32071C79}"/>
    <cellStyle name="Currency 6 15" xfId="309" xr:uid="{443C504C-2E92-4161-B0D2-59DB0A31432D}"/>
    <cellStyle name="Currency 6 16" xfId="1337" xr:uid="{83AE2CE4-ECB9-4B9D-91F7-2DBB372AF878}"/>
    <cellStyle name="Currency 6 2" xfId="41" xr:uid="{D3E4B8C2-ADA4-4AED-9E51-4B59FAD8AE49}"/>
    <cellStyle name="Currency 6 2 2" xfId="455" xr:uid="{F3EAFF06-33A8-4A33-9B0D-3AADA6EEC166}"/>
    <cellStyle name="Currency 6 2 3" xfId="601" xr:uid="{FBB0937C-BAB8-44D4-9F95-F7B8378F6BB2}"/>
    <cellStyle name="Currency 6 2 4" xfId="747" xr:uid="{47692CF3-8ED2-4C35-A2B6-63307CD2B6D6}"/>
    <cellStyle name="Currency 6 2 5" xfId="893" xr:uid="{AFEAAA21-9B5A-4A9D-865A-4AE3B08CF50B}"/>
    <cellStyle name="Currency 6 2 6" xfId="1039" xr:uid="{1E844EC2-DA3B-4E74-BBD5-63E6C20585FC}"/>
    <cellStyle name="Currency 6 2 7" xfId="1187" xr:uid="{AC416B7A-DE59-40DE-9E85-02DFD0360761}"/>
    <cellStyle name="Currency 6 2 8" xfId="327" xr:uid="{3886ED5A-B8AE-4F8C-BE8F-5604E350E811}"/>
    <cellStyle name="Currency 6 2 9" xfId="1355" xr:uid="{5D0C4AD3-4CBE-47D1-B812-6194216E5F73}"/>
    <cellStyle name="Currency 6 3" xfId="59" xr:uid="{84A94305-AD85-4F2E-84AA-EC25636C0403}"/>
    <cellStyle name="Currency 6 3 2" xfId="473" xr:uid="{BECCAD5C-1983-4C2B-AD58-7C5C1943D9E6}"/>
    <cellStyle name="Currency 6 3 3" xfId="619" xr:uid="{CB358FD2-F94D-4257-8822-1B025CC0989A}"/>
    <cellStyle name="Currency 6 3 4" xfId="765" xr:uid="{6B9A33CF-179B-4AAE-82AF-68044A3BE6BB}"/>
    <cellStyle name="Currency 6 3 5" xfId="911" xr:uid="{280EB320-C308-49E5-B364-7B6B76D5E526}"/>
    <cellStyle name="Currency 6 3 6" xfId="1057" xr:uid="{1608EB14-E158-43D0-ACBD-ADE1434F5D78}"/>
    <cellStyle name="Currency 6 3 7" xfId="1205" xr:uid="{3CC78B52-1AC9-44CE-BE3D-AE4F8B90635D}"/>
    <cellStyle name="Currency 6 3 8" xfId="345" xr:uid="{4500DCE2-FBCE-47DA-8514-D855D416796A}"/>
    <cellStyle name="Currency 6 3 9" xfId="1373" xr:uid="{52597D8F-48E0-45F0-B22C-54E570AD5467}"/>
    <cellStyle name="Currency 6 4" xfId="77" xr:uid="{6713FC25-5ACA-4690-B245-F4AB3C1A2D6B}"/>
    <cellStyle name="Currency 6 4 2" xfId="491" xr:uid="{4BA8E33A-81D4-41E7-B0F1-70C3823A4F26}"/>
    <cellStyle name="Currency 6 4 3" xfId="637" xr:uid="{9F145571-3CE5-42D0-8FDB-7855CDFA18BB}"/>
    <cellStyle name="Currency 6 4 4" xfId="783" xr:uid="{D7EAE4A8-1696-4C40-ABE1-D002AA80347F}"/>
    <cellStyle name="Currency 6 4 5" xfId="929" xr:uid="{09C50022-8A2F-4CDB-84DE-8E3AB3150930}"/>
    <cellStyle name="Currency 6 4 6" xfId="1075" xr:uid="{256B54E1-7BE9-4952-9619-392EC035450C}"/>
    <cellStyle name="Currency 6 4 7" xfId="1223" xr:uid="{E5D6643B-515B-4BA3-92A1-5DEC727B036E}"/>
    <cellStyle name="Currency 6 4 8" xfId="363" xr:uid="{181E88B8-5CBC-4A36-8CCA-1A2DF009B188}"/>
    <cellStyle name="Currency 6 4 9" xfId="1391" xr:uid="{557241C9-4B96-4239-BB35-CA7FFAFA285D}"/>
    <cellStyle name="Currency 6 5" xfId="95" xr:uid="{5C5CABAF-4134-4F2F-BD8C-671ABB428D59}"/>
    <cellStyle name="Currency 6 5 2" xfId="509" xr:uid="{3005CE1B-4B78-4E69-95BC-0514F5640452}"/>
    <cellStyle name="Currency 6 5 3" xfId="655" xr:uid="{FC61DAA4-8257-4418-A742-B366107495F1}"/>
    <cellStyle name="Currency 6 5 4" xfId="801" xr:uid="{D5165C16-9956-44A3-8864-BDC0844FC375}"/>
    <cellStyle name="Currency 6 5 5" xfId="947" xr:uid="{1AEE7E6C-1C53-4E20-BFAE-FFA8B87C9E9E}"/>
    <cellStyle name="Currency 6 5 6" xfId="1093" xr:uid="{9EDF9EE3-8502-44AF-A98A-0C93D865DA9B}"/>
    <cellStyle name="Currency 6 5 7" xfId="1241" xr:uid="{1FD42D71-109E-494C-B571-DD70C97F4493}"/>
    <cellStyle name="Currency 6 5 8" xfId="381" xr:uid="{DAEA1C51-42E4-4E14-8474-05CD32851E7D}"/>
    <cellStyle name="Currency 6 5 9" xfId="1409" xr:uid="{FC6BF1D0-78C0-405E-B797-D422E1DEF88E}"/>
    <cellStyle name="Currency 6 6" xfId="113" xr:uid="{7EB444E2-D573-4854-ADAB-377528B73F9F}"/>
    <cellStyle name="Currency 6 6 2" xfId="527" xr:uid="{6F9C78F7-0FF9-4E58-B6EE-4A8FE6F9056B}"/>
    <cellStyle name="Currency 6 6 3" xfId="673" xr:uid="{EAFC5812-9E6E-4ECA-9CCA-477F33643468}"/>
    <cellStyle name="Currency 6 6 4" xfId="819" xr:uid="{2A16559A-0190-4DF2-895F-004EFCEB8305}"/>
    <cellStyle name="Currency 6 6 5" xfId="965" xr:uid="{C178745C-4FC6-4D8E-B7B3-D0A68F3D34AA}"/>
    <cellStyle name="Currency 6 6 6" xfId="1111" xr:uid="{15B31F67-E05F-4BAB-A76D-B67885AA4E3E}"/>
    <cellStyle name="Currency 6 6 7" xfId="1259" xr:uid="{A6BC57F0-6A39-4B4C-9DFD-802DA0C88080}"/>
    <cellStyle name="Currency 6 6 8" xfId="399" xr:uid="{F861BEE7-85E6-4EAF-A941-9937E634DCB9}"/>
    <cellStyle name="Currency 6 6 9" xfId="1427" xr:uid="{419A5E0A-38AE-4A86-B8E7-CEB5BF551F82}"/>
    <cellStyle name="Currency 6 7" xfId="131" xr:uid="{8BBAA68B-8AF7-44EF-8D12-6A1989440E16}"/>
    <cellStyle name="Currency 6 7 2" xfId="545" xr:uid="{4828E3B2-BDE7-492B-A0F5-2C7F38924AEE}"/>
    <cellStyle name="Currency 6 7 3" xfId="691" xr:uid="{4280AB0B-83A8-466B-B539-19B0F2D8D906}"/>
    <cellStyle name="Currency 6 7 4" xfId="837" xr:uid="{6F8D3BCC-0887-46A7-A995-CBC298266D53}"/>
    <cellStyle name="Currency 6 7 5" xfId="983" xr:uid="{B07CDCCC-2D3B-4577-9888-B3C3379F31E5}"/>
    <cellStyle name="Currency 6 7 6" xfId="1129" xr:uid="{87FB799D-392A-435A-9386-EF9284B461E5}"/>
    <cellStyle name="Currency 6 7 7" xfId="1277" xr:uid="{49DB0259-F4CE-40DF-8F81-BACFE3FEAE61}"/>
    <cellStyle name="Currency 6 7 8" xfId="417" xr:uid="{EA9238E9-52C7-4D98-BB31-CFCAB0D5AE71}"/>
    <cellStyle name="Currency 6 7 9" xfId="1445" xr:uid="{2A81B810-4B5B-4D47-95D9-5C119EB53026}"/>
    <cellStyle name="Currency 6 8" xfId="149" xr:uid="{FC8A141E-B50A-4E6F-BB80-732B81367AFB}"/>
    <cellStyle name="Currency 6 8 2" xfId="709" xr:uid="{1CA139F5-AFA1-42D7-9438-1CE2D0CE497C}"/>
    <cellStyle name="Currency 6 8 3" xfId="855" xr:uid="{31EFA4BE-6FBD-4BB6-A56C-175304EAF638}"/>
    <cellStyle name="Currency 6 8 4" xfId="1001" xr:uid="{08801227-09ED-4BD1-B8D2-D47632D73D92}"/>
    <cellStyle name="Currency 6 8 5" xfId="1147" xr:uid="{93E8E8FF-CCE1-473D-975F-1074798CE87E}"/>
    <cellStyle name="Currency 6 8 6" xfId="1295" xr:uid="{5EADD9C1-5120-4AB8-8810-616AB9BD108B}"/>
    <cellStyle name="Currency 6 8 7" xfId="563" xr:uid="{CFFF2749-19C7-4658-A181-1DE07F607330}"/>
    <cellStyle name="Currency 6 8 8" xfId="1463" xr:uid="{A90DCD2A-0D7A-4AE9-9921-E6AA31D2DFDB}"/>
    <cellStyle name="Currency 6 9" xfId="169" xr:uid="{9E6A805E-FF35-4468-B153-BB01F7EFA914}"/>
    <cellStyle name="Currency 6 9 2" xfId="1315" xr:uid="{EE3122AB-92EF-4146-B202-8DAA3DE244C3}"/>
    <cellStyle name="Currency 6 9 3" xfId="437" xr:uid="{6CDE7651-EA85-4165-8A77-C2DA8C926D4F}"/>
    <cellStyle name="Currency 6 9 4" xfId="1483" xr:uid="{5883D415-5CBA-46AE-8659-0A7DA31639B0}"/>
    <cellStyle name="Currency 60" xfId="195" xr:uid="{71303846-62FD-49BC-BF26-3875A6D18E7B}"/>
    <cellStyle name="Currency 61" xfId="199" xr:uid="{EE1007C5-3A83-40B8-912D-E0D372A6318B}"/>
    <cellStyle name="Currency 62" xfId="205" xr:uid="{4C9C094C-9495-4A4B-A4DB-BA633F798809}"/>
    <cellStyle name="Currency 63" xfId="240" xr:uid="{2F75EFCC-E4A2-4C57-8069-79F04440A27B}"/>
    <cellStyle name="Currency 64" xfId="193" xr:uid="{33B719C6-32E6-4A06-94F4-CDB026499DED}"/>
    <cellStyle name="Currency 65" xfId="222" xr:uid="{9C1AE981-5CCC-41A8-8108-8FB9B3B0C6DF}"/>
    <cellStyle name="Currency 66" xfId="211" xr:uid="{D80006EC-CAF4-4200-AF26-ADEF6D51FA0B}"/>
    <cellStyle name="Currency 67" xfId="244" xr:uid="{9AE9A34B-13D9-43E3-9C37-BCA12EAFE94F}"/>
    <cellStyle name="Currency 68" xfId="231" xr:uid="{4CDE032F-0060-409E-9E28-CD9CA0EBB82F}"/>
    <cellStyle name="Currency 69" xfId="204" xr:uid="{CC70D74A-AA4D-43D9-9979-C51074EB533D}"/>
    <cellStyle name="Currency 7" xfId="9" xr:uid="{6DD8B70B-224A-493A-8EE5-1E1587493505}"/>
    <cellStyle name="Currency 7 2" xfId="423" xr:uid="{885B7A56-7548-4DCC-91A5-2D7E06C083B5}"/>
    <cellStyle name="Currency 7 3" xfId="569" xr:uid="{D2B88DE3-C5E5-42B8-B761-99DD0419EF8D}"/>
    <cellStyle name="Currency 7 4" xfId="715" xr:uid="{E8AA10F1-23A8-4A3E-AF32-3EAA482901F3}"/>
    <cellStyle name="Currency 7 5" xfId="861" xr:uid="{C459D8AF-F591-46D7-BC5D-5E30A0C0D2B3}"/>
    <cellStyle name="Currency 7 6" xfId="1007" xr:uid="{A253E5F1-13A7-45A6-8BD6-D3FAEF7C71B7}"/>
    <cellStyle name="Currency 7 7" xfId="1155" xr:uid="{86A336E5-0075-40C1-B057-79035492F894}"/>
    <cellStyle name="Currency 7 8" xfId="295" xr:uid="{680EBC90-87B0-4A32-93F8-40324C182DFE}"/>
    <cellStyle name="Currency 7 9" xfId="1323" xr:uid="{D1D2C609-C3ED-4498-B835-3A1190798366}"/>
    <cellStyle name="Currency 70" xfId="246" xr:uid="{DF1DED1A-CD57-43FD-B2A6-3D1434D4EB86}"/>
    <cellStyle name="Currency 71" xfId="220" xr:uid="{E66BFEEF-4FEE-4BB6-B126-16BE0E3EBA70}"/>
    <cellStyle name="Currency 72" xfId="212" xr:uid="{3F0F4FA9-B254-4E16-A883-2F4FDF65469B}"/>
    <cellStyle name="Currency 73" xfId="236" xr:uid="{F301530B-B73D-4412-B59B-9129A26A6EB9}"/>
    <cellStyle name="Currency 74" xfId="245" xr:uid="{4B4BA51C-0DF5-4AB1-A30B-27CDAB41E065}"/>
    <cellStyle name="Currency 75" xfId="228" xr:uid="{72DCCD66-7CFD-4497-999E-16AF96FA8EE9}"/>
    <cellStyle name="Currency 76" xfId="227" xr:uid="{68964569-235C-47FB-872D-E86BF41DEA7E}"/>
    <cellStyle name="Currency 77" xfId="248" xr:uid="{4109BF14-0C74-4CF4-A92F-8107AFFB20E8}"/>
    <cellStyle name="Currency 78" xfId="243" xr:uid="{0784A1B2-08C2-41E1-B6CE-8C3472161804}"/>
    <cellStyle name="Currency 79" xfId="251" xr:uid="{3E3C1459-4713-41EA-BDCC-251578CB784F}"/>
    <cellStyle name="Currency 8" xfId="27" xr:uid="{2DD1DB64-1693-4819-8B78-0FEF834541D0}"/>
    <cellStyle name="Currency 8 2" xfId="441" xr:uid="{0A2FB8A1-E58F-47DF-A0AC-72FED12DF205}"/>
    <cellStyle name="Currency 8 3" xfId="587" xr:uid="{0053C613-C33B-4387-9712-03907A29C202}"/>
    <cellStyle name="Currency 8 4" xfId="733" xr:uid="{1CA1D5AB-FECE-4D0C-95B5-77BC2BF4F7BB}"/>
    <cellStyle name="Currency 8 5" xfId="879" xr:uid="{F06E464F-944B-4A53-A9B6-CF872FFA1BF4}"/>
    <cellStyle name="Currency 8 6" xfId="1025" xr:uid="{B897266B-AEE0-4538-9C11-5B04FA03E4A4}"/>
    <cellStyle name="Currency 8 7" xfId="1173" xr:uid="{E5024169-F7B2-49B1-B6DC-AD79786D38BD}"/>
    <cellStyle name="Currency 8 8" xfId="313" xr:uid="{D4B8D607-B75D-48A1-961A-C4007A701AF8}"/>
    <cellStyle name="Currency 8 9" xfId="1341" xr:uid="{DD613D41-8EF5-4A6E-AC63-8C3065C42C9D}"/>
    <cellStyle name="Currency 80" xfId="252" xr:uid="{87F076EF-B14F-4CBD-BD7D-B81BFE0FEFFD}"/>
    <cellStyle name="Currency 81" xfId="239" xr:uid="{F7EE0603-2DA9-43FA-AC4F-D13A653AA975}"/>
    <cellStyle name="Currency 82" xfId="207" xr:uid="{34BA1BC8-9BFF-4905-B5BA-AC60C51DB2DB}"/>
    <cellStyle name="Currency 83" xfId="225" xr:uid="{F1EF0E31-CAE5-4F0D-ACBC-B82F5F24B4C2}"/>
    <cellStyle name="Currency 84" xfId="221" xr:uid="{C47C4AA4-D6B0-4AB7-A1CF-F0F21EAAA734}"/>
    <cellStyle name="Currency 85" xfId="198" xr:uid="{E274338B-07ED-4F95-A5B0-06ED73F8F771}"/>
    <cellStyle name="Currency 86" xfId="217" xr:uid="{9FB8CF7E-91E6-49EA-AF04-D8747BB1A202}"/>
    <cellStyle name="Currency 87" xfId="256" xr:uid="{13D7450D-B1DC-4D9D-9BF2-C93CF5D60007}"/>
    <cellStyle name="Currency 88" xfId="257" xr:uid="{79EABF04-2137-42A8-8924-36EE34AFB647}"/>
    <cellStyle name="Currency 89" xfId="259" xr:uid="{03E2B209-115E-4297-B4D5-2F6429F6157A}"/>
    <cellStyle name="Currency 9" xfId="45" xr:uid="{497E2588-72A9-4101-B437-48851B796794}"/>
    <cellStyle name="Currency 9 2" xfId="459" xr:uid="{A6579DC0-D57B-4311-8AFC-82A4615CA416}"/>
    <cellStyle name="Currency 9 3" xfId="605" xr:uid="{5D7D61E0-50DE-4BD7-85AC-6F419B87F7AF}"/>
    <cellStyle name="Currency 9 4" xfId="751" xr:uid="{D7BE0EE4-6F63-4189-85F0-1DE62417705C}"/>
    <cellStyle name="Currency 9 5" xfId="897" xr:uid="{AE00E031-CB9F-4C59-BF39-512790B2D37E}"/>
    <cellStyle name="Currency 9 6" xfId="1043" xr:uid="{13AAB358-27BC-447A-9BF1-0BBD2160263D}"/>
    <cellStyle name="Currency 9 7" xfId="1191" xr:uid="{30C467AC-E28C-4EE4-8C6B-93EC9D96082C}"/>
    <cellStyle name="Currency 9 8" xfId="331" xr:uid="{05908054-C996-42DA-873E-EB0C72A53D57}"/>
    <cellStyle name="Currency 9 9" xfId="1359" xr:uid="{255FCEC5-566E-4250-926C-B5383165855B}"/>
    <cellStyle name="Currency 90" xfId="260" xr:uid="{4F961453-67AC-4CB5-81DA-EC6F15C60E5C}"/>
    <cellStyle name="Currency 91" xfId="261" xr:uid="{4C562C23-CFF2-49DA-8D48-576B697F3EB1}"/>
    <cellStyle name="Currency 92" xfId="262" xr:uid="{582A14AB-41A0-48C4-BCD2-38AF31FE980C}"/>
    <cellStyle name="Currency 93" xfId="263" xr:uid="{B9706633-E451-4F4A-8A15-D66BE35D74FB}"/>
    <cellStyle name="Currency 94" xfId="264" xr:uid="{E4BD3D55-15D3-466D-8AA2-FFF2DE09117C}"/>
    <cellStyle name="Currency 95" xfId="258" xr:uid="{C700A63C-A613-4374-AA0D-D88A93FB83EF}"/>
    <cellStyle name="Currency 96" xfId="265" xr:uid="{308A7D1C-DC95-418E-AD4A-D058D8A24ED6}"/>
    <cellStyle name="Currency 97" xfId="266" xr:uid="{2F2BFE8A-3FE2-47C3-A3AB-49ABAB59BE1A}"/>
    <cellStyle name="Currency 98" xfId="267" xr:uid="{5952D9D5-06CC-4AB3-B1F3-0A5EF63446F3}"/>
    <cellStyle name="Currency 99" xfId="268" xr:uid="{4B48FD2D-6986-4E23-8078-3BD207C890A5}"/>
    <cellStyle name="Hyperlink" xfId="288" builtinId="8"/>
    <cellStyle name="Normal" xfId="0" builtinId="0"/>
    <cellStyle name="Percent" xfId="1319" builtinId="5"/>
  </cellStyles>
  <dxfs count="1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top style="thin">
          <color indexed="64"/>
        </top>
        <bottom style="double">
          <color indexed="64"/>
        </bottom>
      </border>
    </dxf>
    <dxf>
      <border>
        <top style="thin">
          <color indexed="64"/>
        </top>
        <bottom style="double">
          <color indexed="64"/>
        </bottom>
      </border>
    </dxf>
    <dxf>
      <alignment horizontal="center"/>
    </dxf>
    <dxf>
      <alignment vertical="center"/>
    </dxf>
    <dxf>
      <alignment horizontal="center"/>
    </dxf>
    <dxf>
      <alignment vertical="center"/>
    </dxf>
    <dxf>
      <numFmt numFmtId="164" formatCode="_-&quot;RM&quot;* #,##0_-;\-&quot;RM&quot;* #,##0_-;_-&quot;RM&quot;* &quot;-&quot;??_-;_-@_-"/>
    </dxf>
    <dxf>
      <numFmt numFmtId="164" formatCode="_-&quot;RM&quot;* #,##0_-;\-&quot;RM&quot;* #,##0_-;_-&quot;RM&quot;* &quot;-&quot;??_-;_-@_-"/>
    </dxf>
    <dxf>
      <numFmt numFmtId="164" formatCode="_-&quot;RM&quot;* #,##0_-;\-&quot;RM&quot;* #,##0_-;_-&quot;RM&quot;* &quot;-&quot;??_-;_-@_-"/>
    </dxf>
    <dxf>
      <alignment horizontal="center"/>
    </dxf>
    <dxf>
      <alignment horizontal="center"/>
    </dxf>
    <dxf>
      <border>
        <top style="thin">
          <color indexed="64"/>
        </top>
        <bottom style="double">
          <color indexed="64"/>
        </bottom>
      </border>
    </dxf>
    <dxf>
      <border>
        <top style="thin">
          <color indexed="64"/>
        </top>
        <bottom style="double">
          <color indexed="64"/>
        </bottom>
      </border>
    </dxf>
    <dxf>
      <alignment vertical="center"/>
    </dxf>
    <dxf>
      <alignment vertical="center"/>
    </dxf>
    <dxf>
      <alignment wrapText="1"/>
    </dxf>
    <dxf>
      <alignment wrapText="1"/>
    </dxf>
    <dxf>
      <alignment horizontal="center"/>
    </dxf>
    <dxf>
      <alignment horizontal="center"/>
    </dxf>
    <dxf>
      <numFmt numFmtId="164" formatCode="_-&quot;RM&quot;* #,##0_-;\-&quot;RM&quot;* #,##0_-;_-&quot;RM&quot;* &quot;-&quot;??_-;_-@_-"/>
    </dxf>
    <dxf>
      <alignment horizontal="center"/>
    </dxf>
    <dxf>
      <alignment vertical="center"/>
    </dxf>
    <dxf>
      <alignment horizontal="center"/>
    </dxf>
    <dxf>
      <alignment horizontal="center"/>
    </dxf>
    <dxf>
      <border>
        <right style="thin">
          <color indexed="64"/>
        </right>
        <top style="thin">
          <color indexed="64"/>
        </top>
        <bottom style="thin">
          <color indexed="64"/>
        </bottom>
      </border>
    </dxf>
    <dxf>
      <fill>
        <patternFill patternType="solid">
          <bgColor rgb="FF00B050"/>
        </patternFill>
      </fill>
    </dxf>
    <dxf>
      <alignment vertical="center"/>
    </dxf>
    <dxf>
      <alignment vertical="center"/>
    </dxf>
    <dxf>
      <alignment horizontal="center"/>
    </dxf>
    <dxf>
      <alignment wrapText="1"/>
    </dxf>
    <dxf>
      <alignment wrapText="1"/>
    </dxf>
    <dxf>
      <alignment vertic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vertical="center"/>
    </dxf>
    <dxf>
      <alignment vertical="center"/>
    </dxf>
    <dxf>
      <alignment vertical="center"/>
    </dxf>
    <dxf>
      <alignment horizontal="cent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wrapText="1"/>
    </dxf>
    <dxf>
      <alignment vertical="center"/>
    </dxf>
    <dxf>
      <alignment wrapText="1"/>
    </dxf>
    <dxf>
      <alignment horizontal="center"/>
    </dxf>
    <dxf>
      <alignment wrapText="1"/>
    </dxf>
    <dxf>
      <alignment horizontal="center"/>
    </dxf>
    <dxf>
      <alignment wrapText="1"/>
    </dxf>
    <dxf>
      <alignment horizontal="center"/>
    </dxf>
    <dxf>
      <alignment wrapText="1"/>
    </dxf>
    <dxf>
      <alignment horizontal="center"/>
    </dxf>
    <dxf>
      <alignment wrapText="1"/>
    </dxf>
    <dxf>
      <alignment vertical="center"/>
    </dxf>
    <dxf>
      <alignment vertical="center"/>
    </dxf>
    <dxf>
      <alignment vertical="center"/>
    </dxf>
    <dxf>
      <alignment vertical="center"/>
    </dxf>
    <dxf>
      <alignment wrapText="0"/>
    </dxf>
    <dxf>
      <alignment horizontal="center"/>
    </dxf>
    <dxf>
      <alignment wrapText="1"/>
    </dxf>
    <dxf>
      <alignment wrapText="1"/>
    </dxf>
    <dxf>
      <alignment horizontal="center"/>
    </dxf>
    <dxf>
      <alignment horizontal="center"/>
    </dxf>
    <dxf>
      <alignment horizontal="center"/>
    </dxf>
    <dxf>
      <alignment horizontal="center"/>
    </dxf>
    <dxf>
      <alignment horizontal="center"/>
    </dxf>
    <dxf>
      <alignment wrapText="1"/>
    </dxf>
    <dxf>
      <alignment wrapText="1"/>
    </dxf>
    <dxf>
      <alignment wrapText="1"/>
    </dxf>
    <dxf>
      <border>
        <top style="thin">
          <color indexed="64"/>
        </top>
        <bottom style="double">
          <color indexed="64"/>
        </bottom>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8" tint="0.39997558519241921"/>
        </patternFill>
      </fill>
    </dxf>
    <dxf>
      <fill>
        <patternFill patternType="solid">
          <bgColor theme="8" tint="0.39997558519241921"/>
        </patternFill>
      </fill>
    </dxf>
    <dxf>
      <fill>
        <patternFill patternType="solid">
          <bgColor theme="8" tint="0.59999389629810485"/>
        </patternFill>
      </fill>
    </dxf>
    <dxf>
      <fill>
        <patternFill patternType="solid">
          <bgColor theme="8" tint="0.59999389629810485"/>
        </patternFill>
      </fill>
    </dxf>
    <dxf>
      <fill>
        <patternFill patternType="solid">
          <bgColor theme="7" tint="-0.249977111117893"/>
        </patternFill>
      </fill>
    </dxf>
    <dxf>
      <fill>
        <patternFill patternType="solid">
          <bgColor theme="7" tint="-0.249977111117893"/>
        </patternFill>
      </fill>
    </dxf>
    <dxf>
      <fill>
        <patternFill patternType="solid">
          <bgColor theme="7" tint="0.59999389629810485"/>
        </patternFill>
      </fill>
    </dxf>
    <dxf>
      <fill>
        <patternFill patternType="solid">
          <bgColor theme="7" tint="0.79998168889431442"/>
        </patternFill>
      </fill>
    </dxf>
    <dxf>
      <fill>
        <patternFill patternType="solid">
          <bgColor theme="5" tint="-0.249977111117893"/>
        </patternFill>
      </fill>
    </dxf>
    <dxf>
      <fill>
        <patternFill>
          <bgColor theme="5" tint="0.39997558519241921"/>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patternType="solid">
          <bgColor theme="5" tint="0.39997558519241921"/>
        </patternFill>
      </fill>
    </dxf>
    <dxf>
      <fill>
        <patternFill patternType="solid">
          <bgColor theme="5" tint="0.39997558519241921"/>
        </patternFill>
      </fill>
    </dxf>
    <dxf>
      <fill>
        <patternFill patternType="solid">
          <bgColor theme="5" tint="0.59999389629810485"/>
        </patternFill>
      </fill>
    </dxf>
    <dxf>
      <fill>
        <patternFill patternType="solid">
          <bgColor theme="5" tint="0.59999389629810485"/>
        </patternFill>
      </fill>
    </dxf>
    <dxf>
      <fill>
        <patternFill patternType="solid">
          <bgColor theme="5" tint="0.79998168889431442"/>
        </patternFill>
      </fill>
    </dxf>
    <dxf>
      <fill>
        <patternFill patternType="solid">
          <bgColor theme="5" tint="0.79998168889431442"/>
        </patternFill>
      </fill>
    </dxf>
    <dxf>
      <numFmt numFmtId="164" formatCode="_-&quot;RM&quot;* #,##0_-;\-&quot;RM&quot;* #,##0_-;_-&quot;RM&quot;* &quot;-&quot;??_-;_-@_-"/>
    </dxf>
    <dxf>
      <alignment wrapText="1"/>
    </dxf>
    <dxf>
      <alignment wrapText="1"/>
    </dxf>
    <dxf>
      <alignment horizontal="center"/>
    </dxf>
    <dxf>
      <numFmt numFmtId="164" formatCode="_-&quot;RM&quot;* #,##0_-;\-&quot;RM&quot;* #,##0_-;_-&quot;RM&quot;* &quot;-&quot;??_-;_-@_-"/>
    </dxf>
  </dxfs>
  <tableStyles count="0" defaultTableStyle="TableStyleMedium2" defaultPivotStyle="PivotStyleLight16"/>
  <colors>
    <mruColors>
      <color rgb="FFFF0066"/>
      <color rgb="FFFF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[Panel Geran 2023.xlsx]Belanja mengikut kluster!PivotTable4</c:name>
    <c:fmtId val="3"/>
  </c:pivotSource>
  <c:chart>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'Belanja mengikut kluster'!$F$18</c:f>
              <c:strCache>
                <c:ptCount val="1"/>
                <c:pt idx="0">
                  <c:v> T&amp;T</c:v>
                </c:pt>
              </c:strCache>
            </c:strRef>
          </c:tx>
          <c:spPr>
            <a:solidFill>
              <a:srgbClr val="C00000"/>
            </a:solidFill>
            <a:ln>
              <a:noFill/>
            </a:ln>
            <a:effectLst/>
            <a:sp3d/>
          </c:spPr>
          <c:invertIfNegative val="0"/>
          <c:cat>
            <c:strRef>
              <c:f>'Belanja mengikut kluster'!$E$19:$E$28</c:f>
              <c:strCache>
                <c:ptCount val="9"/>
                <c:pt idx="0">
                  <c:v>AP</c:v>
                </c:pt>
                <c:pt idx="1">
                  <c:v>BIOMED</c:v>
                </c:pt>
                <c:pt idx="2">
                  <c:v>CD</c:v>
                </c:pt>
                <c:pt idx="3">
                  <c:v>IHT</c:v>
                </c:pt>
                <c:pt idx="4">
                  <c:v>NCD</c:v>
                </c:pt>
                <c:pt idx="5">
                  <c:v>NHS</c:v>
                </c:pt>
                <c:pt idx="6">
                  <c:v>PM</c:v>
                </c:pt>
                <c:pt idx="7">
                  <c:v>SECC</c:v>
                </c:pt>
                <c:pt idx="8">
                  <c:v>UAQH</c:v>
                </c:pt>
              </c:strCache>
            </c:strRef>
          </c:cat>
          <c:val>
            <c:numRef>
              <c:f>'Belanja mengikut kluster'!$F$19:$F$28</c:f>
              <c:numCache>
                <c:formatCode>_-"RM"* #,##0_-;\-"RM"* #,##0_-;_-"RM"* "-"??_-;_-@_-</c:formatCode>
                <c:ptCount val="9"/>
                <c:pt idx="0">
                  <c:v>510090</c:v>
                </c:pt>
                <c:pt idx="1">
                  <c:v>132491</c:v>
                </c:pt>
                <c:pt idx="2">
                  <c:v>10837</c:v>
                </c:pt>
                <c:pt idx="3">
                  <c:v>5000</c:v>
                </c:pt>
                <c:pt idx="4">
                  <c:v>53519</c:v>
                </c:pt>
                <c:pt idx="5">
                  <c:v>2240998.04</c:v>
                </c:pt>
                <c:pt idx="6">
                  <c:v>0</c:v>
                </c:pt>
                <c:pt idx="7">
                  <c:v>1525</c:v>
                </c:pt>
                <c:pt idx="8">
                  <c:v>17500</c:v>
                </c:pt>
              </c:numCache>
            </c:numRef>
          </c:val>
          <c:extLst>
            <c:ext xmlns:c16="http://schemas.microsoft.com/office/drawing/2014/chart" uri="{C3380CC4-5D6E-409C-BE32-E72D297353CC}">
              <c16:uniqueId val="{00000000-5D1B-4591-BB91-B957C787499E}"/>
            </c:ext>
          </c:extLst>
        </c:ser>
        <c:ser>
          <c:idx val="1"/>
          <c:order val="1"/>
          <c:tx>
            <c:strRef>
              <c:f>'Belanja mengikut kluster'!$G$18</c:f>
              <c:strCache>
                <c:ptCount val="1"/>
                <c:pt idx="0">
                  <c:v>Utilities</c:v>
                </c:pt>
              </c:strCache>
            </c:strRef>
          </c:tx>
          <c:spPr>
            <a:solidFill>
              <a:schemeClr val="tx1"/>
            </a:solidFill>
            <a:ln>
              <a:noFill/>
            </a:ln>
            <a:effectLst/>
            <a:sp3d/>
          </c:spPr>
          <c:invertIfNegative val="0"/>
          <c:cat>
            <c:strRef>
              <c:f>'Belanja mengikut kluster'!$E$19:$E$28</c:f>
              <c:strCache>
                <c:ptCount val="9"/>
                <c:pt idx="0">
                  <c:v>AP</c:v>
                </c:pt>
                <c:pt idx="1">
                  <c:v>BIOMED</c:v>
                </c:pt>
                <c:pt idx="2">
                  <c:v>CD</c:v>
                </c:pt>
                <c:pt idx="3">
                  <c:v>IHT</c:v>
                </c:pt>
                <c:pt idx="4">
                  <c:v>NCD</c:v>
                </c:pt>
                <c:pt idx="5">
                  <c:v>NHS</c:v>
                </c:pt>
                <c:pt idx="6">
                  <c:v>PM</c:v>
                </c:pt>
                <c:pt idx="7">
                  <c:v>SECC</c:v>
                </c:pt>
                <c:pt idx="8">
                  <c:v>UAQH</c:v>
                </c:pt>
              </c:strCache>
            </c:strRef>
          </c:cat>
          <c:val>
            <c:numRef>
              <c:f>'Belanja mengikut kluster'!$G$19:$G$28</c:f>
              <c:numCache>
                <c:formatCode>_-"RM"* #,##0_-;\-"RM"* #,##0_-;_-"RM"* "-"??_-;_-@_-</c:formatCode>
                <c:ptCount val="9"/>
                <c:pt idx="0">
                  <c:v>0</c:v>
                </c:pt>
                <c:pt idx="1">
                  <c:v>13420</c:v>
                </c:pt>
                <c:pt idx="2">
                  <c:v>4800</c:v>
                </c:pt>
                <c:pt idx="3">
                  <c:v>0</c:v>
                </c:pt>
                <c:pt idx="4">
                  <c:v>1940</c:v>
                </c:pt>
                <c:pt idx="5">
                  <c:v>71000</c:v>
                </c:pt>
                <c:pt idx="6">
                  <c:v>0</c:v>
                </c:pt>
                <c:pt idx="7">
                  <c:v>0</c:v>
                </c:pt>
                <c:pt idx="8">
                  <c:v>0</c:v>
                </c:pt>
              </c:numCache>
            </c:numRef>
          </c:val>
          <c:extLst>
            <c:ext xmlns:c16="http://schemas.microsoft.com/office/drawing/2014/chart" uri="{C3380CC4-5D6E-409C-BE32-E72D297353CC}">
              <c16:uniqueId val="{00000001-5D1B-4591-BB91-B957C787499E}"/>
            </c:ext>
          </c:extLst>
        </c:ser>
        <c:ser>
          <c:idx val="2"/>
          <c:order val="2"/>
          <c:tx>
            <c:strRef>
              <c:f>'Belanja mengikut kluster'!$H$18</c:f>
              <c:strCache>
                <c:ptCount val="1"/>
                <c:pt idx="0">
                  <c:v> Rental</c:v>
                </c:pt>
              </c:strCache>
            </c:strRef>
          </c:tx>
          <c:spPr>
            <a:solidFill>
              <a:srgbClr val="FFC000"/>
            </a:solidFill>
            <a:ln>
              <a:noFill/>
            </a:ln>
            <a:effectLst/>
            <a:sp3d/>
          </c:spPr>
          <c:invertIfNegative val="0"/>
          <c:cat>
            <c:strRef>
              <c:f>'Belanja mengikut kluster'!$E$19:$E$28</c:f>
              <c:strCache>
                <c:ptCount val="9"/>
                <c:pt idx="0">
                  <c:v>AP</c:v>
                </c:pt>
                <c:pt idx="1">
                  <c:v>BIOMED</c:v>
                </c:pt>
                <c:pt idx="2">
                  <c:v>CD</c:v>
                </c:pt>
                <c:pt idx="3">
                  <c:v>IHT</c:v>
                </c:pt>
                <c:pt idx="4">
                  <c:v>NCD</c:v>
                </c:pt>
                <c:pt idx="5">
                  <c:v>NHS</c:v>
                </c:pt>
                <c:pt idx="6">
                  <c:v>PM</c:v>
                </c:pt>
                <c:pt idx="7">
                  <c:v>SECC</c:v>
                </c:pt>
                <c:pt idx="8">
                  <c:v>UAQH</c:v>
                </c:pt>
              </c:strCache>
            </c:strRef>
          </c:cat>
          <c:val>
            <c:numRef>
              <c:f>'Belanja mengikut kluster'!$H$19:$H$28</c:f>
              <c:numCache>
                <c:formatCode>_-"RM"* #,##0_-;\-"RM"* #,##0_-;_-"RM"* "-"??_-;_-@_-</c:formatCode>
                <c:ptCount val="9"/>
                <c:pt idx="0">
                  <c:v>0</c:v>
                </c:pt>
                <c:pt idx="1">
                  <c:v>41610</c:v>
                </c:pt>
                <c:pt idx="2">
                  <c:v>0</c:v>
                </c:pt>
                <c:pt idx="3">
                  <c:v>0</c:v>
                </c:pt>
                <c:pt idx="4">
                  <c:v>0</c:v>
                </c:pt>
                <c:pt idx="5">
                  <c:v>663800</c:v>
                </c:pt>
                <c:pt idx="6">
                  <c:v>0</c:v>
                </c:pt>
                <c:pt idx="7">
                  <c:v>86160</c:v>
                </c:pt>
                <c:pt idx="8">
                  <c:v>0</c:v>
                </c:pt>
              </c:numCache>
            </c:numRef>
          </c:val>
          <c:extLst>
            <c:ext xmlns:c16="http://schemas.microsoft.com/office/drawing/2014/chart" uri="{C3380CC4-5D6E-409C-BE32-E72D297353CC}">
              <c16:uniqueId val="{00000002-5D1B-4591-BB91-B957C787499E}"/>
            </c:ext>
          </c:extLst>
        </c:ser>
        <c:ser>
          <c:idx val="3"/>
          <c:order val="3"/>
          <c:tx>
            <c:strRef>
              <c:f>'Belanja mengikut kluster'!$I$18</c:f>
              <c:strCache>
                <c:ptCount val="1"/>
                <c:pt idx="0">
                  <c:v> Food &amp; Supplies</c:v>
                </c:pt>
              </c:strCache>
            </c:strRef>
          </c:tx>
          <c:spPr>
            <a:solidFill>
              <a:srgbClr val="0000FF"/>
            </a:solidFill>
            <a:ln>
              <a:noFill/>
            </a:ln>
            <a:effectLst/>
            <a:sp3d/>
          </c:spPr>
          <c:invertIfNegative val="0"/>
          <c:cat>
            <c:strRef>
              <c:f>'Belanja mengikut kluster'!$E$19:$E$28</c:f>
              <c:strCache>
                <c:ptCount val="9"/>
                <c:pt idx="0">
                  <c:v>AP</c:v>
                </c:pt>
                <c:pt idx="1">
                  <c:v>BIOMED</c:v>
                </c:pt>
                <c:pt idx="2">
                  <c:v>CD</c:v>
                </c:pt>
                <c:pt idx="3">
                  <c:v>IHT</c:v>
                </c:pt>
                <c:pt idx="4">
                  <c:v>NCD</c:v>
                </c:pt>
                <c:pt idx="5">
                  <c:v>NHS</c:v>
                </c:pt>
                <c:pt idx="6">
                  <c:v>PM</c:v>
                </c:pt>
                <c:pt idx="7">
                  <c:v>SECC</c:v>
                </c:pt>
                <c:pt idx="8">
                  <c:v>UAQH</c:v>
                </c:pt>
              </c:strCache>
            </c:strRef>
          </c:cat>
          <c:val>
            <c:numRef>
              <c:f>'Belanja mengikut kluster'!$I$19:$I$28</c:f>
              <c:numCache>
                <c:formatCode>_-"RM"* #,##0_-;\-"RM"* #,##0_-;_-"RM"* "-"??_-;_-@_-</c:formatCode>
                <c:ptCount val="9"/>
                <c:pt idx="0">
                  <c:v>0</c:v>
                </c:pt>
                <c:pt idx="1">
                  <c:v>4652</c:v>
                </c:pt>
                <c:pt idx="2">
                  <c:v>100</c:v>
                </c:pt>
                <c:pt idx="3">
                  <c:v>0</c:v>
                </c:pt>
                <c:pt idx="4">
                  <c:v>27000</c:v>
                </c:pt>
                <c:pt idx="5">
                  <c:v>0</c:v>
                </c:pt>
                <c:pt idx="6">
                  <c:v>0</c:v>
                </c:pt>
                <c:pt idx="7">
                  <c:v>0</c:v>
                </c:pt>
                <c:pt idx="8">
                  <c:v>0</c:v>
                </c:pt>
              </c:numCache>
            </c:numRef>
          </c:val>
          <c:extLst>
            <c:ext xmlns:c16="http://schemas.microsoft.com/office/drawing/2014/chart" uri="{C3380CC4-5D6E-409C-BE32-E72D297353CC}">
              <c16:uniqueId val="{00000003-5D1B-4591-BB91-B957C787499E}"/>
            </c:ext>
          </c:extLst>
        </c:ser>
        <c:ser>
          <c:idx val="4"/>
          <c:order val="4"/>
          <c:tx>
            <c:strRef>
              <c:f>'Belanja mengikut kluster'!$J$18</c:f>
              <c:strCache>
                <c:ptCount val="1"/>
                <c:pt idx="0">
                  <c:v> Raw Material</c:v>
                </c:pt>
              </c:strCache>
            </c:strRef>
          </c:tx>
          <c:spPr>
            <a:solidFill>
              <a:srgbClr val="92D050"/>
            </a:solidFill>
            <a:ln>
              <a:noFill/>
            </a:ln>
            <a:effectLst/>
            <a:sp3d/>
          </c:spPr>
          <c:invertIfNegative val="0"/>
          <c:cat>
            <c:strRef>
              <c:f>'Belanja mengikut kluster'!$E$19:$E$28</c:f>
              <c:strCache>
                <c:ptCount val="9"/>
                <c:pt idx="0">
                  <c:v>AP</c:v>
                </c:pt>
                <c:pt idx="1">
                  <c:v>BIOMED</c:v>
                </c:pt>
                <c:pt idx="2">
                  <c:v>CD</c:v>
                </c:pt>
                <c:pt idx="3">
                  <c:v>IHT</c:v>
                </c:pt>
                <c:pt idx="4">
                  <c:v>NCD</c:v>
                </c:pt>
                <c:pt idx="5">
                  <c:v>NHS</c:v>
                </c:pt>
                <c:pt idx="6">
                  <c:v>PM</c:v>
                </c:pt>
                <c:pt idx="7">
                  <c:v>SECC</c:v>
                </c:pt>
                <c:pt idx="8">
                  <c:v>UAQH</c:v>
                </c:pt>
              </c:strCache>
            </c:strRef>
          </c:cat>
          <c:val>
            <c:numRef>
              <c:f>'Belanja mengikut kluster'!$J$19:$J$28</c:f>
              <c:numCache>
                <c:formatCode>_-"RM"* #,##0_-;\-"RM"* #,##0_-;_-"RM"* "-"??_-;_-@_-</c:formatCode>
                <c:ptCount val="9"/>
                <c:pt idx="0">
                  <c:v>0</c:v>
                </c:pt>
                <c:pt idx="1">
                  <c:v>19910</c:v>
                </c:pt>
                <c:pt idx="2">
                  <c:v>0</c:v>
                </c:pt>
                <c:pt idx="3">
                  <c:v>0</c:v>
                </c:pt>
                <c:pt idx="4">
                  <c:v>0</c:v>
                </c:pt>
                <c:pt idx="5">
                  <c:v>174800</c:v>
                </c:pt>
                <c:pt idx="6">
                  <c:v>0</c:v>
                </c:pt>
                <c:pt idx="7">
                  <c:v>0</c:v>
                </c:pt>
                <c:pt idx="8">
                  <c:v>0</c:v>
                </c:pt>
              </c:numCache>
            </c:numRef>
          </c:val>
          <c:extLst>
            <c:ext xmlns:c16="http://schemas.microsoft.com/office/drawing/2014/chart" uri="{C3380CC4-5D6E-409C-BE32-E72D297353CC}">
              <c16:uniqueId val="{00000004-5D1B-4591-BB91-B957C787499E}"/>
            </c:ext>
          </c:extLst>
        </c:ser>
        <c:ser>
          <c:idx val="5"/>
          <c:order val="5"/>
          <c:tx>
            <c:strRef>
              <c:f>'Belanja mengikut kluster'!$K$18</c:f>
              <c:strCache>
                <c:ptCount val="1"/>
                <c:pt idx="0">
                  <c:v>Research material</c:v>
                </c:pt>
              </c:strCache>
            </c:strRef>
          </c:tx>
          <c:spPr>
            <a:solidFill>
              <a:srgbClr val="00B050"/>
            </a:solidFill>
            <a:ln>
              <a:noFill/>
            </a:ln>
            <a:effectLst/>
            <a:sp3d/>
          </c:spPr>
          <c:invertIfNegative val="0"/>
          <c:cat>
            <c:strRef>
              <c:f>'Belanja mengikut kluster'!$E$19:$E$28</c:f>
              <c:strCache>
                <c:ptCount val="9"/>
                <c:pt idx="0">
                  <c:v>AP</c:v>
                </c:pt>
                <c:pt idx="1">
                  <c:v>BIOMED</c:v>
                </c:pt>
                <c:pt idx="2">
                  <c:v>CD</c:v>
                </c:pt>
                <c:pt idx="3">
                  <c:v>IHT</c:v>
                </c:pt>
                <c:pt idx="4">
                  <c:v>NCD</c:v>
                </c:pt>
                <c:pt idx="5">
                  <c:v>NHS</c:v>
                </c:pt>
                <c:pt idx="6">
                  <c:v>PM</c:v>
                </c:pt>
                <c:pt idx="7">
                  <c:v>SECC</c:v>
                </c:pt>
                <c:pt idx="8">
                  <c:v>UAQH</c:v>
                </c:pt>
              </c:strCache>
            </c:strRef>
          </c:cat>
          <c:val>
            <c:numRef>
              <c:f>'Belanja mengikut kluster'!$K$19:$K$28</c:f>
              <c:numCache>
                <c:formatCode>_-"RM"* #,##0_-;\-"RM"* #,##0_-;_-"RM"* "-"??_-;_-@_-</c:formatCode>
                <c:ptCount val="9"/>
                <c:pt idx="0">
                  <c:v>324655.59999999998</c:v>
                </c:pt>
                <c:pt idx="1">
                  <c:v>3634544.77</c:v>
                </c:pt>
                <c:pt idx="2">
                  <c:v>1541178.1400000001</c:v>
                </c:pt>
                <c:pt idx="3">
                  <c:v>31000</c:v>
                </c:pt>
                <c:pt idx="4">
                  <c:v>726574</c:v>
                </c:pt>
                <c:pt idx="5">
                  <c:v>388410</c:v>
                </c:pt>
                <c:pt idx="6">
                  <c:v>1940570</c:v>
                </c:pt>
                <c:pt idx="7">
                  <c:v>265381</c:v>
                </c:pt>
                <c:pt idx="8">
                  <c:v>0</c:v>
                </c:pt>
              </c:numCache>
            </c:numRef>
          </c:val>
          <c:extLst>
            <c:ext xmlns:c16="http://schemas.microsoft.com/office/drawing/2014/chart" uri="{C3380CC4-5D6E-409C-BE32-E72D297353CC}">
              <c16:uniqueId val="{00000005-5D1B-4591-BB91-B957C787499E}"/>
            </c:ext>
          </c:extLst>
        </c:ser>
        <c:ser>
          <c:idx val="6"/>
          <c:order val="6"/>
          <c:tx>
            <c:strRef>
              <c:f>'Belanja mengikut kluster'!$L$18</c:f>
              <c:strCache>
                <c:ptCount val="1"/>
                <c:pt idx="0">
                  <c:v> Maintanance</c:v>
                </c:pt>
              </c:strCache>
            </c:strRef>
          </c:tx>
          <c:spPr>
            <a:solidFill>
              <a:srgbClr val="00B0F0"/>
            </a:solidFill>
            <a:ln>
              <a:noFill/>
            </a:ln>
            <a:effectLst/>
            <a:sp3d/>
          </c:spPr>
          <c:invertIfNegative val="0"/>
          <c:cat>
            <c:strRef>
              <c:f>'Belanja mengikut kluster'!$E$19:$E$28</c:f>
              <c:strCache>
                <c:ptCount val="9"/>
                <c:pt idx="0">
                  <c:v>AP</c:v>
                </c:pt>
                <c:pt idx="1">
                  <c:v>BIOMED</c:v>
                </c:pt>
                <c:pt idx="2">
                  <c:v>CD</c:v>
                </c:pt>
                <c:pt idx="3">
                  <c:v>IHT</c:v>
                </c:pt>
                <c:pt idx="4">
                  <c:v>NCD</c:v>
                </c:pt>
                <c:pt idx="5">
                  <c:v>NHS</c:v>
                </c:pt>
                <c:pt idx="6">
                  <c:v>PM</c:v>
                </c:pt>
                <c:pt idx="7">
                  <c:v>SECC</c:v>
                </c:pt>
                <c:pt idx="8">
                  <c:v>UAQH</c:v>
                </c:pt>
              </c:strCache>
            </c:strRef>
          </c:cat>
          <c:val>
            <c:numRef>
              <c:f>'Belanja mengikut kluster'!$L$19:$L$28</c:f>
              <c:numCache>
                <c:formatCode>_-"RM"* #,##0_-;\-"RM"* #,##0_-;_-"RM"* "-"??_-;_-@_-</c:formatCode>
                <c:ptCount val="9"/>
                <c:pt idx="0">
                  <c:v>0</c:v>
                </c:pt>
                <c:pt idx="1">
                  <c:v>1220</c:v>
                </c:pt>
                <c:pt idx="2">
                  <c:v>12600</c:v>
                </c:pt>
                <c:pt idx="3">
                  <c:v>0</c:v>
                </c:pt>
                <c:pt idx="4">
                  <c:v>0</c:v>
                </c:pt>
                <c:pt idx="5">
                  <c:v>44500</c:v>
                </c:pt>
                <c:pt idx="6">
                  <c:v>15000</c:v>
                </c:pt>
                <c:pt idx="7">
                  <c:v>0</c:v>
                </c:pt>
                <c:pt idx="8">
                  <c:v>0</c:v>
                </c:pt>
              </c:numCache>
            </c:numRef>
          </c:val>
          <c:extLst>
            <c:ext xmlns:c16="http://schemas.microsoft.com/office/drawing/2014/chart" uri="{C3380CC4-5D6E-409C-BE32-E72D297353CC}">
              <c16:uniqueId val="{00000006-5D1B-4591-BB91-B957C787499E}"/>
            </c:ext>
          </c:extLst>
        </c:ser>
        <c:ser>
          <c:idx val="7"/>
          <c:order val="7"/>
          <c:tx>
            <c:strRef>
              <c:f>'Belanja mengikut kluster'!$M$18</c:f>
              <c:strCache>
                <c:ptCount val="1"/>
                <c:pt idx="0">
                  <c:v>Special Services</c:v>
                </c:pt>
              </c:strCache>
            </c:strRef>
          </c:tx>
          <c:spPr>
            <a:solidFill>
              <a:schemeClr val="accent2">
                <a:lumMod val="60000"/>
              </a:schemeClr>
            </a:solidFill>
            <a:ln>
              <a:noFill/>
            </a:ln>
            <a:effectLst/>
            <a:sp3d/>
          </c:spPr>
          <c:invertIfNegative val="0"/>
          <c:cat>
            <c:strRef>
              <c:f>'Belanja mengikut kluster'!$E$19:$E$28</c:f>
              <c:strCache>
                <c:ptCount val="9"/>
                <c:pt idx="0">
                  <c:v>AP</c:v>
                </c:pt>
                <c:pt idx="1">
                  <c:v>BIOMED</c:v>
                </c:pt>
                <c:pt idx="2">
                  <c:v>CD</c:v>
                </c:pt>
                <c:pt idx="3">
                  <c:v>IHT</c:v>
                </c:pt>
                <c:pt idx="4">
                  <c:v>NCD</c:v>
                </c:pt>
                <c:pt idx="5">
                  <c:v>NHS</c:v>
                </c:pt>
                <c:pt idx="6">
                  <c:v>PM</c:v>
                </c:pt>
                <c:pt idx="7">
                  <c:v>SECC</c:v>
                </c:pt>
                <c:pt idx="8">
                  <c:v>UAQH</c:v>
                </c:pt>
              </c:strCache>
            </c:strRef>
          </c:cat>
          <c:val>
            <c:numRef>
              <c:f>'Belanja mengikut kluster'!$M$19:$M$28</c:f>
              <c:numCache>
                <c:formatCode>_-"RM"* #,##0_-;\-"RM"* #,##0_-;_-"RM"* "-"??_-;_-@_-</c:formatCode>
                <c:ptCount val="9"/>
                <c:pt idx="0">
                  <c:v>91840</c:v>
                </c:pt>
                <c:pt idx="1">
                  <c:v>368461.6</c:v>
                </c:pt>
                <c:pt idx="2">
                  <c:v>138355.1</c:v>
                </c:pt>
                <c:pt idx="3">
                  <c:v>170400</c:v>
                </c:pt>
                <c:pt idx="4">
                  <c:v>87200</c:v>
                </c:pt>
                <c:pt idx="5">
                  <c:v>1081341</c:v>
                </c:pt>
                <c:pt idx="6">
                  <c:v>46911.5</c:v>
                </c:pt>
                <c:pt idx="7">
                  <c:v>68650</c:v>
                </c:pt>
                <c:pt idx="8">
                  <c:v>10920</c:v>
                </c:pt>
              </c:numCache>
            </c:numRef>
          </c:val>
          <c:extLst>
            <c:ext xmlns:c16="http://schemas.microsoft.com/office/drawing/2014/chart" uri="{C3380CC4-5D6E-409C-BE32-E72D297353CC}">
              <c16:uniqueId val="{00000007-5D1B-4591-BB91-B957C787499E}"/>
            </c:ext>
          </c:extLst>
        </c:ser>
        <c:ser>
          <c:idx val="8"/>
          <c:order val="8"/>
          <c:tx>
            <c:strRef>
              <c:f>'Belanja mengikut kluster'!$N$18</c:f>
              <c:strCache>
                <c:ptCount val="1"/>
                <c:pt idx="0">
                  <c:v> MySTEP</c:v>
                </c:pt>
              </c:strCache>
            </c:strRef>
          </c:tx>
          <c:spPr>
            <a:solidFill>
              <a:schemeClr val="accent3">
                <a:lumMod val="60000"/>
              </a:schemeClr>
            </a:solidFill>
            <a:ln>
              <a:noFill/>
            </a:ln>
            <a:effectLst/>
            <a:sp3d/>
          </c:spPr>
          <c:invertIfNegative val="0"/>
          <c:cat>
            <c:strRef>
              <c:f>'Belanja mengikut kluster'!$E$19:$E$28</c:f>
              <c:strCache>
                <c:ptCount val="9"/>
                <c:pt idx="0">
                  <c:v>AP</c:v>
                </c:pt>
                <c:pt idx="1">
                  <c:v>BIOMED</c:v>
                </c:pt>
                <c:pt idx="2">
                  <c:v>CD</c:v>
                </c:pt>
                <c:pt idx="3">
                  <c:v>IHT</c:v>
                </c:pt>
                <c:pt idx="4">
                  <c:v>NCD</c:v>
                </c:pt>
                <c:pt idx="5">
                  <c:v>NHS</c:v>
                </c:pt>
                <c:pt idx="6">
                  <c:v>PM</c:v>
                </c:pt>
                <c:pt idx="7">
                  <c:v>SECC</c:v>
                </c:pt>
                <c:pt idx="8">
                  <c:v>UAQH</c:v>
                </c:pt>
              </c:strCache>
            </c:strRef>
          </c:cat>
          <c:val>
            <c:numRef>
              <c:f>'Belanja mengikut kluster'!$N$19:$N$28</c:f>
              <c:numCache>
                <c:formatCode>_-"RM"* #,##0_-;\-"RM"* #,##0_-;_-"RM"* "-"??_-;_-@_-</c:formatCode>
                <c:ptCount val="9"/>
                <c:pt idx="0">
                  <c:v>72200</c:v>
                </c:pt>
                <c:pt idx="1">
                  <c:v>423256.63</c:v>
                </c:pt>
                <c:pt idx="2">
                  <c:v>284136.76</c:v>
                </c:pt>
                <c:pt idx="3">
                  <c:v>73500</c:v>
                </c:pt>
                <c:pt idx="4">
                  <c:v>366041</c:v>
                </c:pt>
                <c:pt idx="5">
                  <c:v>1709060.96</c:v>
                </c:pt>
                <c:pt idx="6">
                  <c:v>92937.5</c:v>
                </c:pt>
                <c:pt idx="7">
                  <c:v>74187</c:v>
                </c:pt>
                <c:pt idx="8">
                  <c:v>50000</c:v>
                </c:pt>
              </c:numCache>
            </c:numRef>
          </c:val>
          <c:extLst>
            <c:ext xmlns:c16="http://schemas.microsoft.com/office/drawing/2014/chart" uri="{C3380CC4-5D6E-409C-BE32-E72D297353CC}">
              <c16:uniqueId val="{00000008-5D1B-4591-BB91-B957C787499E}"/>
            </c:ext>
          </c:extLst>
        </c:ser>
        <c:ser>
          <c:idx val="9"/>
          <c:order val="9"/>
          <c:tx>
            <c:strRef>
              <c:f>'Belanja mengikut kluster'!$O$18</c:f>
              <c:strCache>
                <c:ptCount val="1"/>
                <c:pt idx="0">
                  <c:v>Asset</c:v>
                </c:pt>
              </c:strCache>
            </c:strRef>
          </c:tx>
          <c:spPr>
            <a:solidFill>
              <a:schemeClr val="accent4">
                <a:lumMod val="60000"/>
              </a:schemeClr>
            </a:solidFill>
            <a:ln>
              <a:noFill/>
            </a:ln>
            <a:effectLst/>
            <a:sp3d/>
          </c:spPr>
          <c:invertIfNegative val="0"/>
          <c:cat>
            <c:strRef>
              <c:f>'Belanja mengikut kluster'!$E$19:$E$28</c:f>
              <c:strCache>
                <c:ptCount val="9"/>
                <c:pt idx="0">
                  <c:v>AP</c:v>
                </c:pt>
                <c:pt idx="1">
                  <c:v>BIOMED</c:v>
                </c:pt>
                <c:pt idx="2">
                  <c:v>CD</c:v>
                </c:pt>
                <c:pt idx="3">
                  <c:v>IHT</c:v>
                </c:pt>
                <c:pt idx="4">
                  <c:v>NCD</c:v>
                </c:pt>
                <c:pt idx="5">
                  <c:v>NHS</c:v>
                </c:pt>
                <c:pt idx="6">
                  <c:v>PM</c:v>
                </c:pt>
                <c:pt idx="7">
                  <c:v>SECC</c:v>
                </c:pt>
                <c:pt idx="8">
                  <c:v>UAQH</c:v>
                </c:pt>
              </c:strCache>
            </c:strRef>
          </c:cat>
          <c:val>
            <c:numRef>
              <c:f>'Belanja mengikut kluster'!$O$19:$O$28</c:f>
              <c:numCache>
                <c:formatCode>_-"RM"* #,##0_-;\-"RM"* #,##0_-;_-"RM"* "-"??_-;_-@_-</c:formatCode>
                <c:ptCount val="9"/>
                <c:pt idx="0">
                  <c:v>60549.4</c:v>
                </c:pt>
                <c:pt idx="1">
                  <c:v>135618</c:v>
                </c:pt>
                <c:pt idx="2">
                  <c:v>224589</c:v>
                </c:pt>
                <c:pt idx="3">
                  <c:v>10000</c:v>
                </c:pt>
                <c:pt idx="4">
                  <c:v>0</c:v>
                </c:pt>
                <c:pt idx="5">
                  <c:v>987000</c:v>
                </c:pt>
                <c:pt idx="6">
                  <c:v>18553</c:v>
                </c:pt>
                <c:pt idx="7">
                  <c:v>22340</c:v>
                </c:pt>
                <c:pt idx="8">
                  <c:v>1500</c:v>
                </c:pt>
              </c:numCache>
            </c:numRef>
          </c:val>
          <c:extLst>
            <c:ext xmlns:c16="http://schemas.microsoft.com/office/drawing/2014/chart" uri="{C3380CC4-5D6E-409C-BE32-E72D297353CC}">
              <c16:uniqueId val="{00000009-5D1B-4591-BB91-B957C787499E}"/>
            </c:ext>
          </c:extLst>
        </c:ser>
        <c:dLbls>
          <c:showLegendKey val="0"/>
          <c:showVal val="0"/>
          <c:showCatName val="0"/>
          <c:showSerName val="0"/>
          <c:showPercent val="0"/>
          <c:showBubbleSize val="0"/>
        </c:dLbls>
        <c:gapWidth val="0"/>
        <c:gapDepth val="97"/>
        <c:shape val="box"/>
        <c:axId val="82918152"/>
        <c:axId val="82919592"/>
        <c:axId val="0"/>
      </c:bar3DChart>
      <c:catAx>
        <c:axId val="82918152"/>
        <c:scaling>
          <c:orientation val="minMax"/>
        </c:scaling>
        <c:delete val="0"/>
        <c:axPos val="b"/>
        <c:numFmt formatCode="General" sourceLinked="1"/>
        <c:majorTickMark val="none"/>
        <c:minorTickMark val="none"/>
        <c:tickLblPos val="nextTo"/>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9592"/>
        <c:crosses val="autoZero"/>
        <c:auto val="1"/>
        <c:lblAlgn val="ctr"/>
        <c:lblOffset val="100"/>
        <c:noMultiLvlLbl val="0"/>
      </c:catAx>
      <c:valAx>
        <c:axId val="82919592"/>
        <c:scaling>
          <c:orientation val="minMax"/>
        </c:scaling>
        <c:delete val="0"/>
        <c:axPos val="l"/>
        <c:majorGridlines>
          <c:spPr>
            <a:ln w="9525" cap="flat" cmpd="sng" algn="ctr">
              <a:solidFill>
                <a:schemeClr val="tx1">
                  <a:lumMod val="15000"/>
                  <a:lumOff val="85000"/>
                </a:schemeClr>
              </a:solidFill>
              <a:round/>
            </a:ln>
            <a:effectLst/>
          </c:spPr>
        </c:majorGridlines>
        <c:numFmt formatCode="_-&quot;RM&quot;* #,##0_-;\-&quot;RM&quot;* #,##0_-;_-&quot;RM&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695325</xdr:colOff>
      <xdr:row>29</xdr:row>
      <xdr:rowOff>42861</xdr:rowOff>
    </xdr:from>
    <xdr:to>
      <xdr:col>14</xdr:col>
      <xdr:colOff>466725</xdr:colOff>
      <xdr:row>56</xdr:row>
      <xdr:rowOff>104774</xdr:rowOff>
    </xdr:to>
    <xdr:graphicFrame macro="">
      <xdr:nvGraphicFramePr>
        <xdr:cNvPr id="13" name="Chart 12">
          <a:extLst>
            <a:ext uri="{FF2B5EF4-FFF2-40B4-BE49-F238E27FC236}">
              <a16:creationId xmlns:a16="http://schemas.microsoft.com/office/drawing/2014/main" id="{1ADA42F7-5BA4-A9CF-7ECB-95C49B24B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my Suardi" refreshedDate="45258.42249247685" createdVersion="8" refreshedVersion="8" minRefreshableVersion="3" recordCount="142" xr:uid="{98F6846E-EC0A-40D3-9D78-BCD057B8D5DF}">
  <cacheSource type="worksheet">
    <worksheetSource ref="A1:S143" sheet="simple panel"/>
  </cacheSource>
  <cacheFields count="19">
    <cacheField name="NMRR" numFmtId="0">
      <sharedItems containsBlank="1"/>
    </cacheField>
    <cacheField name="KOD FAIL PROJEK" numFmtId="0">
      <sharedItems/>
    </cacheField>
    <cacheField name="TAJUK" numFmtId="0">
      <sharedItems longText="1"/>
    </cacheField>
    <cacheField name="KETUA" numFmtId="0">
      <sharedItems/>
    </cacheField>
    <cacheField name="PTJ" numFmtId="0">
      <sharedItems count="10">
        <s v="MOH"/>
        <s v="IMR"/>
        <s v="IKU"/>
        <s v="IPSK"/>
        <s v="ICR "/>
        <s v="IPTK"/>
        <s v="Pej. Pengurus"/>
        <s v="Engineering Div."/>
        <s v="IPK"/>
        <e v="#REF!" u="1"/>
      </sharedItems>
    </cacheField>
    <cacheField name="Cluster" numFmtId="0">
      <sharedItems containsMixedTypes="1" containsNumber="1" containsInteger="1" minValue="0" maxValue="0" count="11">
        <s v="NCD"/>
        <s v="AP"/>
        <s v="CD"/>
        <s v="BIOMED"/>
        <s v="NHS"/>
        <s v="SECC"/>
        <s v="IHT"/>
        <s v="PM"/>
        <s v="UAQH"/>
        <n v="0"/>
        <s v="CTH"/>
      </sharedItems>
    </cacheField>
    <cacheField name="SUMBER" numFmtId="0">
      <sharedItems containsMixedTypes="1" containsNumber="1" containsInteger="1" minValue="0" maxValue="0" count="6">
        <s v="KKM"/>
        <s v="CRM"/>
        <s v="MENTAL HEALTH"/>
        <n v="0"/>
        <s v="KKM "/>
        <s v=" "/>
      </sharedItems>
    </cacheField>
    <cacheField name="Tahun Mula" numFmtId="17">
      <sharedItems containsDate="1" containsMixedTypes="1" minDate="2019-09-01T00:00:00" maxDate="2023-09-02T00:00:00"/>
    </cacheField>
    <cacheField name="Tahun Tamat" numFmtId="17">
      <sharedItems containsDate="1" containsMixedTypes="1" minDate="2023-06-01T00:00:00" maxDate="2027-12-02T00:00:00"/>
    </cacheField>
    <cacheField name="ALAMAT" numFmtId="0">
      <sharedItems containsBlank="1"/>
    </cacheField>
    <cacheField name="PERUNTUKAN" numFmtId="164">
      <sharedItems containsSemiMixedTypes="0" containsString="0" containsNumber="1" minValue="0" maxValue="7160910"/>
    </cacheField>
    <cacheField name="PULANG BALIK" numFmtId="0">
      <sharedItems containsString="0" containsBlank="1" containsNumber="1" containsInteger="1" minValue="2000" maxValue="2000"/>
    </cacheField>
    <cacheField name="BELANJA" numFmtId="164">
      <sharedItems containsString="0" containsBlank="1" containsNumber="1" minValue="0" maxValue="4905644.9800000004"/>
    </cacheField>
    <cacheField name=" % BELANJA" numFmtId="9">
      <sharedItems containsBlank="1" containsMixedTypes="1" containsNumber="1" minValue="0" maxValue="1.4712757590058203"/>
    </cacheField>
    <cacheField name="BAKI" numFmtId="164">
      <sharedItems containsString="0" containsBlank="1" containsNumber="1" minValue="-59918" maxValue="2255265.0199999996"/>
    </cacheField>
    <cacheField name="TARIKH WARAN 2023" numFmtId="0">
      <sharedItems containsNonDate="0" containsDate="1" containsString="0" containsBlank="1" minDate="2023-01-16T00:00:00" maxDate="2023-08-17T00:00:00"/>
    </cacheField>
    <cacheField name="AKUJANJI" numFmtId="0">
      <sharedItems containsDate="1" containsBlank="1" containsMixedTypes="1" minDate="2017-10-27T00:00:00" maxDate="2023-11-02T00:00:00"/>
    </cacheField>
    <cacheField name="P.I CONTACT NUMBER" numFmtId="0">
      <sharedItems containsBlank="1"/>
    </cacheField>
    <cacheField name="EMAIL"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biatul Husna Ramly" refreshedDate="45279.642895370373" backgroundQuery="1" createdVersion="8" refreshedVersion="8" minRefreshableVersion="3" recordCount="0" supportSubquery="1" supportAdvancedDrill="1" xr:uid="{0BA13099-E392-4AF5-8E1F-2B4530647037}">
  <cacheSource type="external" connectionId="1"/>
  <cacheFields count="20">
    <cacheField name="[Range].[PTJ].[PTJ]" caption="PTJ" numFmtId="0" level="1">
      <sharedItems count="7">
        <s v="Engineering Div."/>
        <s v="ICR"/>
        <s v="IKU"/>
        <s v="IMR"/>
        <s v="IPSK"/>
        <s v="MOH"/>
        <s v="Pej. Pengurus"/>
      </sharedItems>
    </cacheField>
    <cacheField name="[Measures].[Sum of Budget T&amp;T]" caption="Sum of Budget T&amp;T" numFmtId="0" hierarchy="23" level="32767"/>
    <cacheField name="[Measures].[Sum of Exp. T&amp;T]" caption="Sum of Exp. T&amp;T" numFmtId="0" hierarchy="24" level="32767"/>
    <cacheField name="[Measures].[Sum of Budget Utilities]" caption="Sum of Budget Utilities" numFmtId="0" hierarchy="25" level="32767"/>
    <cacheField name="[Measures].[Sum of Exp. Utilities]" caption="Sum of Exp. Utilities" numFmtId="0" hierarchy="26" level="32767"/>
    <cacheField name="[Measures].[Sum of Budget Rental]" caption="Sum of Budget Rental" numFmtId="0" hierarchy="27" level="32767"/>
    <cacheField name="[Measures].[Sum of Exp. Rental]" caption="Sum of Exp. Rental" numFmtId="0" hierarchy="28" level="32767"/>
    <cacheField name="[Measures].[Sum of Budget F&amp;S]" caption="Sum of Budget F&amp;S" numFmtId="0" hierarchy="32" level="32767"/>
    <cacheField name="[Measures].[Sum of Exp. F&amp;S]" caption="Sum of Exp. F&amp;S" numFmtId="0" hierarchy="31" level="32767"/>
    <cacheField name="[Measures].[Sum of Budget Raw]" caption="Sum of Budget Raw" numFmtId="0" hierarchy="30" level="32767"/>
    <cacheField name="[Measures].[Sum of Exp. Raw]" caption="Sum of Exp. Raw" numFmtId="0" hierarchy="29" level="32767"/>
    <cacheField name="[Measures].[Sum of Budget Material]" caption="Sum of Budget Material" numFmtId="0" hierarchy="33" level="32767"/>
    <cacheField name="[Measures].[Sum of Exp. Material]" caption="Sum of Exp. Material" numFmtId="0" hierarchy="34" level="32767"/>
    <cacheField name="[Measures].[Sum of Budget Special]" caption="Sum of Budget Special" numFmtId="0" hierarchy="35" level="32767"/>
    <cacheField name="[Measures].[Sum of Budget Mystep]" caption="Sum of Budget Mystep" numFmtId="0" hierarchy="36" level="32767"/>
    <cacheField name="[Measures].[Sum of Exp. Mystep]" caption="Sum of Exp. Mystep" numFmtId="0" hierarchy="37" level="32767"/>
    <cacheField name="[Measures].[Sum of Budget Asset]" caption="Sum of Budget Asset" numFmtId="0" hierarchy="38" level="32767"/>
    <cacheField name="[Measures].[Sum of Exp. Asset]" caption="Sum of Exp. Asset" numFmtId="0" hierarchy="39" level="32767"/>
    <cacheField name="[Measures].[Sum of Budget maintainace]" caption="Sum of Budget maintainace" numFmtId="0" hierarchy="40" level="32767"/>
    <cacheField name="[Measures].[Sum of Exp. Maintainace]" caption="Sum of Exp. Maintainace" numFmtId="0" hierarchy="41" level="32767"/>
  </cacheFields>
  <cacheHierarchies count="42">
    <cacheHierarchy uniqueName="[Range].[PTJ]" caption="PTJ" attribute="1" defaultMemberUniqueName="[Range].[PTJ].[All]" allUniqueName="[Range].[PTJ].[All]" dimensionUniqueName="[Range]" displayFolder="" count="2" memberValueDatatype="130" unbalanced="0">
      <fieldsUsage count="2">
        <fieldUsage x="-1"/>
        <fieldUsage x="0"/>
      </fieldsUsage>
    </cacheHierarchy>
    <cacheHierarchy uniqueName="[Range].[Budget T&amp;T]" caption="Budget T&amp;T" attribute="1" defaultMemberUniqueName="[Range].[Budget T&amp;T].[All]" allUniqueName="[Range].[Budget T&amp;T].[All]" dimensionUniqueName="[Range]" displayFolder="" count="0" memberValueDatatype="5" unbalanced="0"/>
    <cacheHierarchy uniqueName="[Range].[Exp. T&amp;T]" caption="Exp. T&amp;T" attribute="1" defaultMemberUniqueName="[Range].[Exp. T&amp;T].[All]" allUniqueName="[Range].[Exp. T&amp;T].[All]" dimensionUniqueName="[Range]" displayFolder="" count="0" memberValueDatatype="5" unbalanced="0"/>
    <cacheHierarchy uniqueName="[Range].[Budget Utilities]" caption="Budget Utilities" attribute="1" defaultMemberUniqueName="[Range].[Budget Utilities].[All]" allUniqueName="[Range].[Budget Utilities].[All]" dimensionUniqueName="[Range]" displayFolder="" count="0" memberValueDatatype="20" unbalanced="0"/>
    <cacheHierarchy uniqueName="[Range].[Exp. Utilities]" caption="Exp. Utilities" attribute="1" defaultMemberUniqueName="[Range].[Exp. Utilities].[All]" allUniqueName="[Range].[Exp. Utilities].[All]" dimensionUniqueName="[Range]" displayFolder="" count="0" memberValueDatatype="5" unbalanced="0"/>
    <cacheHierarchy uniqueName="[Range].[Budget Rental]" caption="Budget Rental" attribute="1" defaultMemberUniqueName="[Range].[Budget Rental].[All]" allUniqueName="[Range].[Budget Rental].[All]" dimensionUniqueName="[Range]" displayFolder="" count="0" memberValueDatatype="20" unbalanced="0"/>
    <cacheHierarchy uniqueName="[Range].[Exp. Rental]" caption="Exp. Rental" attribute="1" defaultMemberUniqueName="[Range].[Exp. Rental].[All]" allUniqueName="[Range].[Exp. Rental].[All]" dimensionUniqueName="[Range]" displayFolder="" count="0" memberValueDatatype="20" unbalanced="0"/>
    <cacheHierarchy uniqueName="[Range].[Budget F&amp;S]" caption="Budget F&amp;S" attribute="1" defaultMemberUniqueName="[Range].[Budget F&amp;S].[All]" allUniqueName="[Range].[Budget F&amp;S].[All]" dimensionUniqueName="[Range]" displayFolder="" count="0" memberValueDatatype="20" unbalanced="0"/>
    <cacheHierarchy uniqueName="[Range].[Exp. F&amp;S]" caption="Exp. F&amp;S" attribute="1" defaultMemberUniqueName="[Range].[Exp. F&amp;S].[All]" allUniqueName="[Range].[Exp. F&amp;S].[All]" dimensionUniqueName="[Range]" displayFolder="" count="0" memberValueDatatype="20" unbalanced="0"/>
    <cacheHierarchy uniqueName="[Range].[Budget Raw]" caption="Budget Raw" attribute="1" defaultMemberUniqueName="[Range].[Budget Raw].[All]" allUniqueName="[Range].[Budget Raw].[All]" dimensionUniqueName="[Range]" displayFolder="" count="0" memberValueDatatype="5" unbalanced="0"/>
    <cacheHierarchy uniqueName="[Range].[Exp. Raw]" caption="Exp. Raw" attribute="1" defaultMemberUniqueName="[Range].[Exp. Raw].[All]" allUniqueName="[Range].[Exp. Raw].[All]" dimensionUniqueName="[Range]" displayFolder="" count="0" memberValueDatatype="5" unbalanced="0"/>
    <cacheHierarchy uniqueName="[Range].[Budget Material]" caption="Budget Material" attribute="1" defaultMemberUniqueName="[Range].[Budget Material].[All]" allUniqueName="[Range].[Budget Material].[All]" dimensionUniqueName="[Range]" displayFolder="" count="0" memberValueDatatype="5" unbalanced="0"/>
    <cacheHierarchy uniqueName="[Range].[Exp. Material]" caption="Exp. Material" attribute="1" defaultMemberUniqueName="[Range].[Exp. Material].[All]" allUniqueName="[Range].[Exp. Material].[All]" dimensionUniqueName="[Range]" displayFolder="" count="0" memberValueDatatype="5" unbalanced="0"/>
    <cacheHierarchy uniqueName="[Range].[Budget maintainace]" caption="Budget maintainace" attribute="1" defaultMemberUniqueName="[Range].[Budget maintainace].[All]" allUniqueName="[Range].[Budget maintainace].[All]" dimensionUniqueName="[Range]" displayFolder="" count="0" memberValueDatatype="20" unbalanced="0"/>
    <cacheHierarchy uniqueName="[Range].[Exp. Maintainace]" caption="Exp. Maintainace" attribute="1" defaultMemberUniqueName="[Range].[Exp. Maintainace].[All]" allUniqueName="[Range].[Exp. Maintainace].[All]" dimensionUniqueName="[Range]" displayFolder="" count="0" memberValueDatatype="5" unbalanced="0"/>
    <cacheHierarchy uniqueName="[Range].[Budget Special]" caption="Budget Special" attribute="1" defaultMemberUniqueName="[Range].[Budget Special].[All]" allUniqueName="[Range].[Budget Special].[All]" dimensionUniqueName="[Range]" displayFolder="" count="0" memberValueDatatype="5" unbalanced="0"/>
    <cacheHierarchy uniqueName="[Range].[Exp. Special]" caption="Exp. Special" attribute="1" defaultMemberUniqueName="[Range].[Exp. Special].[All]" allUniqueName="[Range].[Exp. Special].[All]" dimensionUniqueName="[Range]" displayFolder="" count="0" memberValueDatatype="5" unbalanced="0"/>
    <cacheHierarchy uniqueName="[Range].[Budget Mystep]" caption="Budget Mystep" attribute="1" defaultMemberUniqueName="[Range].[Budget Mystep].[All]" allUniqueName="[Range].[Budget Mystep].[All]" dimensionUniqueName="[Range]" displayFolder="" count="0" memberValueDatatype="5" unbalanced="0"/>
    <cacheHierarchy uniqueName="[Range].[Exp. Mystep]" caption="Exp. Mystep" attribute="1" defaultMemberUniqueName="[Range].[Exp. Mystep].[All]" allUniqueName="[Range].[Exp. Mystep].[All]" dimensionUniqueName="[Range]" displayFolder="" count="0" memberValueDatatype="5" unbalanced="0"/>
    <cacheHierarchy uniqueName="[Range].[Budget Asset]" caption="Budget Asset" attribute="1" defaultMemberUniqueName="[Range].[Budget Asset].[All]" allUniqueName="[Range].[Budget Asset].[All]" dimensionUniqueName="[Range]" displayFolder="" count="0" memberValueDatatype="5" unbalanced="0"/>
    <cacheHierarchy uniqueName="[Range].[Exp. Asset]" caption="Exp. Asset" attribute="1" defaultMemberUniqueName="[Range].[Exp. Asset].[All]" allUniqueName="[Range].[Exp. Asse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Budget T&amp;T]" caption="Sum of Budget T&amp;T"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Exp. T&amp;T]" caption="Sum of Exp. T&amp;T"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Budget Utilities]" caption="Sum of Budget Utilities"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Exp. Utilities]" caption="Sum of Exp. Utilities" measure="1" displayFolder="" measureGroup="Range"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Budget Rental]" caption="Sum of Budget Rental" measure="1" displayFolder="" measureGroup="Range"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Exp. Rental]" caption="Sum of Exp. Rental" measure="1" displayFolder="" measureGroup="Range"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Exp. Raw]" caption="Sum of Exp. Raw" measure="1" displayFolder="" measureGroup="Range"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Budget Raw]" caption="Sum of Budget Raw" measure="1" displayFolder="" measureGroup="Range"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Exp. F&amp;S]" caption="Sum of Exp. F&amp;S" measure="1" displayFolder="" measureGroup="Range"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Budget F&amp;S]" caption="Sum of Budget F&amp;S" measure="1" displayFolder="" measureGroup="Range"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Budget Material]" caption="Sum of Budget Material" measure="1" displayFolder="" measureGroup="Range"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Exp. Material]" caption="Sum of Exp. Material" measure="1" displayFolder="" measureGroup="Range" count="0" oneField="1" hidden="1">
      <fieldsUsage count="1">
        <fieldUsage x="12"/>
      </fieldsUsage>
      <extLst>
        <ext xmlns:x15="http://schemas.microsoft.com/office/spreadsheetml/2010/11/main" uri="{B97F6D7D-B522-45F9-BDA1-12C45D357490}">
          <x15:cacheHierarchy aggregatedColumn="12"/>
        </ext>
      </extLst>
    </cacheHierarchy>
    <cacheHierarchy uniqueName="[Measures].[Sum of Budget Special]" caption="Sum of Budget Special" measure="1" displayFolder="" measureGroup="Range" count="0" oneField="1" hidden="1">
      <fieldsUsage count="1">
        <fieldUsage x="13"/>
      </fieldsUsage>
      <extLst>
        <ext xmlns:x15="http://schemas.microsoft.com/office/spreadsheetml/2010/11/main" uri="{B97F6D7D-B522-45F9-BDA1-12C45D357490}">
          <x15:cacheHierarchy aggregatedColumn="15"/>
        </ext>
      </extLst>
    </cacheHierarchy>
    <cacheHierarchy uniqueName="[Measures].[Sum of Budget Mystep]" caption="Sum of Budget Mystep" measure="1" displayFolder="" measureGroup="Range" count="0" oneField="1" hidden="1">
      <fieldsUsage count="1">
        <fieldUsage x="14"/>
      </fieldsUsage>
      <extLst>
        <ext xmlns:x15="http://schemas.microsoft.com/office/spreadsheetml/2010/11/main" uri="{B97F6D7D-B522-45F9-BDA1-12C45D357490}">
          <x15:cacheHierarchy aggregatedColumn="17"/>
        </ext>
      </extLst>
    </cacheHierarchy>
    <cacheHierarchy uniqueName="[Measures].[Sum of Exp. Mystep]" caption="Sum of Exp. Mystep" measure="1" displayFolder="" measureGroup="Range" count="0" oneField="1" hidden="1">
      <fieldsUsage count="1">
        <fieldUsage x="15"/>
      </fieldsUsage>
      <extLst>
        <ext xmlns:x15="http://schemas.microsoft.com/office/spreadsheetml/2010/11/main" uri="{B97F6D7D-B522-45F9-BDA1-12C45D357490}">
          <x15:cacheHierarchy aggregatedColumn="18"/>
        </ext>
      </extLst>
    </cacheHierarchy>
    <cacheHierarchy uniqueName="[Measures].[Sum of Budget Asset]" caption="Sum of Budget Asset" measure="1" displayFolder="" measureGroup="Range" count="0" oneField="1" hidden="1">
      <fieldsUsage count="1">
        <fieldUsage x="16"/>
      </fieldsUsage>
      <extLst>
        <ext xmlns:x15="http://schemas.microsoft.com/office/spreadsheetml/2010/11/main" uri="{B97F6D7D-B522-45F9-BDA1-12C45D357490}">
          <x15:cacheHierarchy aggregatedColumn="19"/>
        </ext>
      </extLst>
    </cacheHierarchy>
    <cacheHierarchy uniqueName="[Measures].[Sum of Exp. Asset]" caption="Sum of Exp. Asset" measure="1" displayFolder="" measureGroup="Range" count="0" oneField="1" hidden="1">
      <fieldsUsage count="1">
        <fieldUsage x="17"/>
      </fieldsUsage>
      <extLst>
        <ext xmlns:x15="http://schemas.microsoft.com/office/spreadsheetml/2010/11/main" uri="{B97F6D7D-B522-45F9-BDA1-12C45D357490}">
          <x15:cacheHierarchy aggregatedColumn="20"/>
        </ext>
      </extLst>
    </cacheHierarchy>
    <cacheHierarchy uniqueName="[Measures].[Sum of Budget maintainace]" caption="Sum of Budget maintainace" measure="1" displayFolder="" measureGroup="Range" count="0" oneField="1" hidden="1">
      <fieldsUsage count="1">
        <fieldUsage x="18"/>
      </fieldsUsage>
      <extLst>
        <ext xmlns:x15="http://schemas.microsoft.com/office/spreadsheetml/2010/11/main" uri="{B97F6D7D-B522-45F9-BDA1-12C45D357490}">
          <x15:cacheHierarchy aggregatedColumn="13"/>
        </ext>
      </extLst>
    </cacheHierarchy>
    <cacheHierarchy uniqueName="[Measures].[Sum of Exp. Maintainace]" caption="Sum of Exp. Maintainace" measure="1" displayFolder="" measureGroup="Range" count="0" oneField="1" hidden="1">
      <fieldsUsage count="1">
        <fieldUsage x="19"/>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biatul Husna Ramly" refreshedDate="45279.642952662034" createdVersion="8" refreshedVersion="8" minRefreshableVersion="3" recordCount="82" xr:uid="{E5B5D731-20D8-4341-AC10-6EDA930CF55B}">
  <cacheSource type="worksheet">
    <worksheetSource ref="B145:L227" sheet="raw data"/>
  </cacheSource>
  <cacheFields count="11">
    <cacheField name="Kluster" numFmtId="165">
      <sharedItems count="9">
        <s v="NCD"/>
        <s v="AP"/>
        <s v="CD"/>
        <s v="BIOMED"/>
        <s v="NHS"/>
        <s v="SECC"/>
        <s v="IHT"/>
        <s v="PM"/>
        <s v="UAQH"/>
      </sharedItems>
    </cacheField>
    <cacheField name="Budget  for T&amp;T" numFmtId="164">
      <sharedItems containsSemiMixedTypes="0" containsString="0" containsNumber="1" minValue="0" maxValue="2236860"/>
    </cacheField>
    <cacheField name="Budget for Utilities" numFmtId="164">
      <sharedItems containsSemiMixedTypes="0" containsString="0" containsNumber="1" containsInteger="1" minValue="0" maxValue="71000"/>
    </cacheField>
    <cacheField name="Budget for Rental" numFmtId="164">
      <sharedItems containsSemiMixedTypes="0" containsString="0" containsNumber="1" containsInteger="1" minValue="0" maxValue="663800"/>
    </cacheField>
    <cacheField name="Budget for Food &amp; Supplies" numFmtId="164">
      <sharedItems containsSemiMixedTypes="0" containsString="0" containsNumber="1" containsInteger="1" minValue="0" maxValue="27000"/>
    </cacheField>
    <cacheField name="Budget for Raw Material" numFmtId="164">
      <sharedItems containsSemiMixedTypes="0" containsString="0" containsNumber="1" containsInteger="1" minValue="0" maxValue="174800"/>
    </cacheField>
    <cacheField name="Budget for Research material" numFmtId="164">
      <sharedItems containsSemiMixedTypes="0" containsString="0" containsNumber="1" minValue="0" maxValue="1177355"/>
    </cacheField>
    <cacheField name="Budget for Maintanance" numFmtId="164">
      <sharedItems containsSemiMixedTypes="0" containsString="0" containsNumber="1" containsInteger="1" minValue="0" maxValue="44500"/>
    </cacheField>
    <cacheField name="Budget for Special Services" numFmtId="164">
      <sharedItems containsSemiMixedTypes="0" containsString="0" containsNumber="1" minValue="0" maxValue="959340"/>
    </cacheField>
    <cacheField name="Budget for MySTEP" numFmtId="164">
      <sharedItems containsSemiMixedTypes="0" containsString="0" containsNumber="1" minValue="0" maxValue="1635200"/>
    </cacheField>
    <cacheField name="Budget for Asset" numFmtId="164">
      <sharedItems containsSemiMixedTypes="0" containsString="0" containsNumber="1" minValue="0" maxValue="987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s v="NMRR-16-1340-31177"/>
    <s v="MRG-2017-MOH-02"/>
    <s v="Asia Study Group of Prostate Cancer - Malaysian Cohort (M-CaP Study)"/>
    <s v="DATO DR ROHAN MALEK JOHAN"/>
    <x v="0"/>
    <x v="0"/>
    <x v="0"/>
    <s v="sept-16"/>
    <d v="2023-12-01T00:00:00"/>
    <s v="CRC, Hospital Selayang, Lebuhraya Selayang-Kepong, 68100 batu Caves, Selangor"/>
    <n v="42000"/>
    <m/>
    <n v="34831.01"/>
    <n v="0.82930976190476191"/>
    <n v="7168.989999999998"/>
    <d v="2023-01-16T00:00:00"/>
    <d v="2017-10-27T00:00:00"/>
    <s v="03-61263333"/>
    <s v="urologyselayang@gmail.com"/>
  </r>
  <r>
    <s v="NMRR-19-197-46172"/>
    <s v="MRG-2019-MOH-08"/>
    <s v="A Population-Based Survey On Cataract Blindness And Factors Influencing The Uptake Of Cataract Surgery In Sarawak And Eastern Zone Of Malaysia"/>
    <s v="DR MOHAMAD AZIZ SALOWI"/>
    <x v="0"/>
    <x v="1"/>
    <x v="0"/>
    <d v="2019-09-01T00:00:00"/>
    <d v="2023-12-01T00:00:00"/>
    <m/>
    <n v="721793"/>
    <m/>
    <n v="543533.56000000006"/>
    <n v="0.75303246221562148"/>
    <n v="178259.43999999994"/>
    <m/>
    <d v="2023-10-01T00:00:00"/>
    <s v="03-61263333"/>
    <s v="mohamadazizsalowi@gmail.com"/>
  </r>
  <r>
    <s v="NMRR-19-2223-49827"/>
    <s v="MRG-2020-MOH-04"/>
    <s v=" Feasibility study on treatment protocol of hyperinflammation in patients with severe dengue fever"/>
    <s v="DR ADIRATNA MAT RIPEN_x000a_"/>
    <x v="1"/>
    <x v="2"/>
    <x v="0"/>
    <d v="2019-11-01T00:00:00"/>
    <d v="2024-08-01T00:00:00"/>
    <m/>
    <n v="52500"/>
    <m/>
    <n v="52499.25"/>
    <n v="0.99998571428571426"/>
    <n v="0.75"/>
    <m/>
    <m/>
    <m/>
    <m/>
  </r>
  <r>
    <m/>
    <s v="MRG-2020-MOH-04"/>
    <s v=" Feasibility study on treatment protocol of hyperinflammation in patients with severe dengue fever"/>
    <s v="DATO' DR SURESH KUMAR CHIDAMBARAM"/>
    <x v="0"/>
    <x v="2"/>
    <x v="0"/>
    <d v="2019-11-01T00:00:00"/>
    <d v="2024-08-01T00:00:00"/>
    <m/>
    <n v="67333"/>
    <m/>
    <n v="205.7"/>
    <n v="3.0549656186416763E-3"/>
    <n v="67127.3"/>
    <m/>
    <d v="2023-10-01T00:00:00"/>
    <s v="03-61401696"/>
    <s v="crcsgbuloh@moh.gov.my"/>
  </r>
  <r>
    <s v="NMRR-19-2274-48525"/>
    <s v="MRG-2020-IMR-18"/>
    <s v="Genetic Variation Associated With Bortezomib Induced Peripheral Neuropathy In Adult Multiple Myeloma Patients"/>
    <s v="DR SUJATHA SUTHANDIRAM"/>
    <x v="1"/>
    <x v="3"/>
    <x v="0"/>
    <d v="2020-06-01T00:00:00"/>
    <d v="2023-12-01T00:00:00"/>
    <m/>
    <n v="80500"/>
    <m/>
    <n v="78821.5"/>
    <n v="0.97914906832298132"/>
    <n v="1678.5"/>
    <m/>
    <d v="2020-09-04T00:00:00"/>
    <s v="03-33627624"/>
    <s v="sujatha@moh.gov.my"/>
  </r>
  <r>
    <s v="NMRR-19-3108-50999"/>
    <s v="MRG-2020-IKU-01"/>
    <s v="Orang Asli Survey (OAHS) Penyakit berjangkit di kalangan orang asli "/>
    <s v="DR MUHAMMAD SOLIHIN BIN REZALI"/>
    <x v="2"/>
    <x v="4"/>
    <x v="1"/>
    <d v="2019-09-01T00:00:00"/>
    <d v="2023-06-01T00:00:00"/>
    <s v=" "/>
    <n v="0"/>
    <m/>
    <n v="0"/>
    <e v="#DIV/0!"/>
    <n v="0"/>
    <d v="2023-01-16T00:00:00"/>
    <d v="2022-11-01T00:00:00"/>
    <s v="03-22979400 ext 567"/>
    <s v="drnikadilah@moh.gov.my"/>
  </r>
  <r>
    <s v="NMRR-20-959-53329"/>
    <s v="MRG-2020-IKU-03"/>
    <s v="National Health &amp; Morbidity Survey (NHMS) 2021: Maternal &amp; Child Health"/>
    <s v="DR SHAIFUL AZLAN KASSIM"/>
    <x v="2"/>
    <x v="4"/>
    <x v="0"/>
    <d v="2020-07-01T00:00:00"/>
    <d v="2023-12-01T00:00:00"/>
    <m/>
    <n v="200000"/>
    <m/>
    <n v="186074.44"/>
    <n v="0.93037219999999998"/>
    <n v="13925.559999999998"/>
    <d v="2023-01-16T00:00:00"/>
    <d v="2020-09-30T00:00:00"/>
    <s v="03-33628702"/>
    <s v="shaiful.azlan@moh.gov.my"/>
  </r>
  <r>
    <s v="NMRR-20-29-52612"/>
    <s v="MRG-2021-IMR-01"/>
    <s v="Study on Southeast Asian Ovalocytosis with thalassaemia interaction among Sixteen-year-old Students Participating in National Thalassaemia Screening Programme in Kuala Lumpur"/>
    <s v="DR NORAFIZA MOHD YASIN"/>
    <x v="1"/>
    <x v="3"/>
    <x v="0"/>
    <d v="2020-10-01T00:00:00"/>
    <d v="2024-08-01T00:00:00"/>
    <m/>
    <n v="273620"/>
    <m/>
    <n v="269867.15000000002"/>
    <n v="0.98628444558146344"/>
    <n v="3752.8499999999767"/>
    <d v="2023-01-16T00:00:00"/>
    <m/>
    <s v="03-42892828"/>
    <s v="norafizayasin@gmail.com"/>
  </r>
  <r>
    <s v="NMRR-20-533-53776"/>
    <s v="MRG-2021-IMR-03"/>
    <s v="Identification and characterization of Mycobacterial LysM proteins towards the development of novel anti-TB drugs_x000a__x000a_"/>
    <s v="DR AZURA MOHD NOOR"/>
    <x v="1"/>
    <x v="3"/>
    <x v="0"/>
    <d v="2021-02-01T00:00:00"/>
    <d v="2023-12-01T00:00:00"/>
    <m/>
    <n v="121675"/>
    <m/>
    <n v="119354.06"/>
    <n v="0.98092508732278605"/>
    <n v="2320.9400000000023"/>
    <d v="2023-01-16T00:00:00"/>
    <d v="2021-01-27T00:00:00"/>
    <s v="03-33628971 "/>
    <s v="azura@imr.gov.my"/>
  </r>
  <r>
    <s v="NMRR-20-336-53523"/>
    <s v="MRG-2021-IMR-10"/>
    <s v="The characteristics of Malaysian honey from Peninsular Malaysia and their effect on digestive enzyme activities and the adipogenesis of the 3T3-L1 cells. "/>
    <s v="DR SURAIAMI BINTI MUSTAR"/>
    <x v="1"/>
    <x v="3"/>
    <x v="0"/>
    <d v="2021-02-01T00:00:00"/>
    <d v="2023-12-01T00:00:00"/>
    <m/>
    <n v="28100"/>
    <m/>
    <n v="24612.18"/>
    <n v="0.87587829181494659"/>
    <n v="3487.8199999999997"/>
    <d v="2023-01-16T00:00:00"/>
    <m/>
    <s v="03-33627904"/>
    <s v="suraiami@imr.gov.my"/>
  </r>
  <r>
    <s v="NMRR-20-1956-55005"/>
    <s v="MRG-2021-IMR -14"/>
    <s v="Development of Inactivated COVID-19 Vaccine"/>
    <s v="DR ROZAINANEE MOHD ZAIN"/>
    <x v="1"/>
    <x v="3"/>
    <x v="0"/>
    <d v="2021-01-01T00:00:00"/>
    <d v="2024-12-01T00:00:00"/>
    <m/>
    <n v="1042391"/>
    <m/>
    <n v="1013691.59"/>
    <n v="0.97246771125230358"/>
    <n v="28699.410000000033"/>
    <m/>
    <m/>
    <m/>
    <m/>
  </r>
  <r>
    <s v="NMRR-20-2387-56356 "/>
    <s v="MRG-2021-IMR -17"/>
    <s v="Identification of Genetic Landscape of Primary Immunodeficiency (PID) in Malaysia_x000a_"/>
    <s v="DR ADIRATNA MAT RIPEN_x000a_"/>
    <x v="1"/>
    <x v="3"/>
    <x v="0"/>
    <d v="2021-02-01T00:00:00"/>
    <d v="2023-12-01T00:00:00"/>
    <m/>
    <n v="146950"/>
    <m/>
    <n v="142130.6"/>
    <n v="0.96720381082000684"/>
    <n v="4819.3999999999942"/>
    <d v="2023-01-16T00:00:00"/>
    <m/>
    <s v="011-12140521"/>
    <s v="adiratna@moh.gov.my"/>
  </r>
  <r>
    <s v="NMRR-19-3938-45763"/>
    <s v="MRG-2021-IMR -18"/>
    <s v="In-vitro pharmacodynamics examination of clinical attainable antibiotic concentrations against different Malaysian strains of Burkholderia pseudomallei_x000a_"/>
    <s v="DR NUR ASYURA NOR AMDAN"/>
    <x v="1"/>
    <x v="3"/>
    <x v="0"/>
    <d v="2021-02-01T00:00:00"/>
    <d v="2023-12-01T00:00:00"/>
    <m/>
    <n v="47410"/>
    <m/>
    <n v="44882.15"/>
    <n v="0.94668107994094075"/>
    <n v="2527.8499999999985"/>
    <d v="2023-01-16T00:00:00"/>
    <d v="2021-03-16T00:00:00"/>
    <s v="03-26924949"/>
    <s v="hanafarizah@imr.gov.my"/>
  </r>
  <r>
    <s v="NMRR-20-2496-56353"/>
    <s v="MRG-2021-IMR -21"/>
    <s v="Molecular, Metabolomic and Nutritional Changes After Metabolic Surgery Among Obese Diabetic Patients and Biomarkers of Different Diabetes Status.  "/>
    <s v="DR. FAZLIANA MANSOR"/>
    <x v="1"/>
    <x v="0"/>
    <x v="0"/>
    <d v="2022-01-01T00:00:00"/>
    <d v="2024-12-01T00:00:00"/>
    <m/>
    <n v="151000"/>
    <m/>
    <n v="148382.45000000001"/>
    <n v="0.98266523178807952"/>
    <n v="2617.5499999999884"/>
    <d v="2023-01-16T00:00:00"/>
    <d v="2022-04-11T00:00:00"/>
    <s v="03-26167827/016-2280081"/>
    <s v="fazliana.m@moh.gov.my"/>
  </r>
  <r>
    <s v="NMRR-20-2798-57759"/>
    <s v="MRG-2021-IMR -23"/>
    <s v="Factors influencing patients' decision to receive or not treatment for latent tuberculosis infection"/>
    <s v="DR. YUVANESWARY A/P VELOO"/>
    <x v="1"/>
    <x v="5"/>
    <x v="0"/>
    <d v="2022-03-01T00:00:00"/>
    <d v="2023-12-01T00:00:00"/>
    <m/>
    <n v="83121"/>
    <m/>
    <n v="79556.45"/>
    <n v="0.95711613190409162"/>
    <n v="3564.5500000000029"/>
    <d v="2023-01-16T00:00:00"/>
    <m/>
    <s v="03-33627789"/>
    <s v="yuvanes@moh.gov.my"/>
  </r>
  <r>
    <s v="NMRR-21-107-58226"/>
    <s v="MRG-2021-IMR -24"/>
    <s v="Molecular Characterization of Antimicrobial Genes and Linkages Between Human, Animal and environment"/>
    <s v="DR. SYAHIDIAH BINTI SYED ABU THAHIR"/>
    <x v="1"/>
    <x v="5"/>
    <x v="0"/>
    <d v="2021-08-01T00:00:00"/>
    <d v="2024-06-01T00:00:00"/>
    <m/>
    <n v="106674"/>
    <m/>
    <n v="106659.01000000001"/>
    <n v="0.99985947841085931"/>
    <n v="14.989999999990687"/>
    <d v="2023-01-16T00:00:00"/>
    <d v="2021-06-24T00:00:00"/>
    <s v="03-33627765 /7758"/>
    <s v="syahidiah@moh.gov.my"/>
  </r>
  <r>
    <s v="NMRR-19-3747-52136"/>
    <s v="MRG-2021-IMR -25"/>
    <s v="Assessment of Human Exposure to Ambient PM 2.5 Pollution Using Smartphone Application"/>
    <s v="DR NORAISHAH MOHAMMAD SHAM"/>
    <x v="1"/>
    <x v="5"/>
    <x v="0"/>
    <d v="2021-01-01T00:00:00"/>
    <d v="2023-06-01T00:00:00"/>
    <m/>
    <n v="43700"/>
    <m/>
    <n v="43977.85"/>
    <n v="1.006358123569794"/>
    <n v="-277.84999999999854"/>
    <d v="2023-01-16T00:00:00"/>
    <d v="2021-06-24T00:00:00"/>
    <s v="03-33627785"/>
    <s v="ameerahsuad@moh.gov.my"/>
  </r>
  <r>
    <s v="NMRR-20-2408-56967"/>
    <s v="MRG-2021-IMR -27"/>
    <s v="Transcriptomic profiling for genetic characterization of multiple myeloma patients with drug resistance: A pilot study_x000a_"/>
    <s v="NOR SOLEHA BINTI MOHD DALI"/>
    <x v="1"/>
    <x v="0"/>
    <x v="0"/>
    <d v="2021-05-01T00:00:00"/>
    <d v="2023-12-01T00:00:00"/>
    <m/>
    <n v="117508"/>
    <m/>
    <n v="113101.97"/>
    <n v="0.96250442523062263"/>
    <n v="4406.0299999999988"/>
    <d v="2023-01-16T00:00:00"/>
    <d v="2021-07-30T00:00:00"/>
    <s v="012-2710345"/>
    <s v="norsoleha@moh.gov.my"/>
  </r>
  <r>
    <s v="NMRR-20-2593-57036"/>
    <s v="MRG-2021-IMR -28"/>
    <s v="Association of HLA-related pharmacogenomics markers and Dapsone-induced Severe Cutaneous Adverse Reactions (SCARs) / Liver Injury (DILI) in a multi-ethnic Malaysian population_x000a_"/>
    <s v="DR NURUL AAIN BINTI FAUZI"/>
    <x v="1"/>
    <x v="0"/>
    <x v="0"/>
    <d v="2021-06-01T00:00:00"/>
    <d v="2023-12-01T00:00:00"/>
    <m/>
    <n v="25000"/>
    <m/>
    <n v="22595.84"/>
    <n v="0.90383360000000001"/>
    <n v="2404.16"/>
    <d v="2023-01-16T00:00:00"/>
    <d v="2021-07-30T00:00:00"/>
    <s v="03-2616 2784"/>
    <s v="nurulaain.fauzi@moh.gov.my"/>
  </r>
  <r>
    <s v="NMRR-20-3072-57763"/>
    <s v="MRG-2021-IMR -29"/>
    <s v="Prevalence of Antimicrobial Resistance of Selected Bacterial Isolates among Personnel as well as Milk in Dairy Farms and Associated with the Presence of Antibiotic Residues_x000a_"/>
    <s v="DR SAKSHALENI RAJENDIRAN"/>
    <x v="1"/>
    <x v="5"/>
    <x v="0"/>
    <d v="2021-06-01T00:00:00"/>
    <d v="2023-12-01T00:00:00"/>
    <m/>
    <n v="19338"/>
    <m/>
    <n v="19753.599999999999"/>
    <n v="1.0214913641534802"/>
    <n v="-415.59999999999854"/>
    <d v="2023-01-16T00:00:00"/>
    <d v="2021-07-30T00:00:00"/>
    <s v="03-3363 8818"/>
    <s v="sakshaleni@moh.gov.my"/>
  </r>
  <r>
    <s v="NMRR-20-2490-57178"/>
    <s v="MRG-2021-IMR -34"/>
    <s v="MRGPRX2 variations and expression of Neuromuscular Blocking Agents (NMBA)-induced perioperative pseudo-allergic anaphylaxis for risk profiling: A pilot study"/>
    <s v="DR MOHAMMED FAIZAL BAKHTIAR"/>
    <x v="1"/>
    <x v="0"/>
    <x v="0"/>
    <d v="2021-05-01T00:00:00"/>
    <d v="2023-12-01T00:00:00"/>
    <m/>
    <n v="74000"/>
    <m/>
    <n v="69178.83"/>
    <n v="0.93484905405405405"/>
    <n v="4821.1699999999983"/>
    <d v="2023-01-16T00:00:00"/>
    <d v="2021-07-30T00:00:00"/>
    <s v="03-33627652"/>
    <s v="drfuzzy73@gmail.com"/>
  </r>
  <r>
    <s v="NMRR-21-73-58111"/>
    <s v="MRG-2021-IMR -35"/>
    <s v="Identification of drug-specific genetic basis and evaluation of clinical effectiveness in biologic DMARDs and targeted synthetic DMARDs for treatment stratification of rheumatoid arthritis_x000a_"/>
    <s v="DR TOO CHUN LAI"/>
    <x v="1"/>
    <x v="0"/>
    <x v="0"/>
    <d v="2021-06-01T00:00:00"/>
    <d v="2025-06-01T00:00:00"/>
    <m/>
    <n v="340300"/>
    <m/>
    <n v="325984.51"/>
    <n v="0.95793273582133409"/>
    <n v="14315.489999999991"/>
    <d v="2023-01-16T00:00:00"/>
    <d v="2021-07-30T00:00:00"/>
    <s v="03 3362 7752"/>
    <s v="toocl@moh.gov.my"/>
  </r>
  <r>
    <s v="NMRR-21-467-58076"/>
    <s v="MRG-2021-IPSK-02"/>
    <s v="Simulation of Long-term Care for Elderly in Malaysia_x000a_"/>
    <s v="DR FUN WENG HONG"/>
    <x v="3"/>
    <x v="1"/>
    <x v="0"/>
    <d v="2021-06-01T00:00:00"/>
    <d v="2024-06-01T00:00:00"/>
    <m/>
    <n v="97360"/>
    <m/>
    <n v="88849.33"/>
    <n v="0.91258555875102709"/>
    <n v="8510.6699999999983"/>
    <d v="2023-01-16T00:00:00"/>
    <d v="2021-09-09T00:00:00"/>
    <s v="013-9565822"/>
    <s v="fun.wh@moh.gov.my"/>
  </r>
  <r>
    <s v="NMRR-21-65-58212"/>
    <s v="MRG-2021-ICR-02"/>
    <s v="Post-COVID-19 Vaccination Immunogenicity Surveillance among_x000a_Healthcare Workers (VIGILANCE)_x000a_"/>
    <s v="YANG SU LAN"/>
    <x v="4"/>
    <x v="2"/>
    <x v="0"/>
    <d v="2021-03-01T00:00:00"/>
    <d v="2023-07-01T00:00:00"/>
    <m/>
    <n v="53200"/>
    <m/>
    <n v="53200"/>
    <n v="1"/>
    <n v="0"/>
    <d v="2023-01-16T00:00:00"/>
    <d v="2021-03-31T00:00:00"/>
    <s v="017-3059978"/>
    <s v="sulanyang218@gmail.com "/>
  </r>
  <r>
    <s v="NMRR-21-301-58977"/>
    <s v="MRG-2021-ICR-05"/>
    <s v="DEVELOPMENT OF A COUGH SOUND ARTIFICIAL INTELLIGENCE (AI) FOR THE DETECTION OF COVID-19_x000a_"/>
    <s v="WILLIAM LAW BOON KIAN"/>
    <x v="4"/>
    <x v="6"/>
    <x v="0"/>
    <d v="2021-03-01T00:00:00"/>
    <d v="2023-12-01T00:00:00"/>
    <m/>
    <n v="174400"/>
    <m/>
    <n v="171850.62"/>
    <n v="0.98538199541284399"/>
    <n v="2549.3800000000047"/>
    <d v="2023-01-16T00:00:00"/>
    <d v="2021-09-10T00:00:00"/>
    <s v="012-7040414"/>
    <s v="kblaw@crc.gov.my"/>
  </r>
  <r>
    <s v="NMRR-20-2154-55244"/>
    <s v="MRG-2021-MOH-04"/>
    <s v="A novel cloud-based computer-aided diagnosis for automated detection and classification of thyroid nodules: A Pilot Study"/>
    <s v="DR KASTURI NAIR TANGARAJU"/>
    <x v="0"/>
    <x v="6"/>
    <x v="0"/>
    <d v="2020-12-01T00:00:00"/>
    <d v="2023-08-01T00:00:00"/>
    <s v="Institut Kanser Negara, 4, Jalan P7, Presint 7, 62250 Putrajaya, Wilayah Persekutuan Putrajaya"/>
    <n v="27500"/>
    <m/>
    <n v="22679.65"/>
    <n v="0.82471454545454548"/>
    <n v="4820.3499999999985"/>
    <d v="2023-01-16T00:00:00"/>
    <d v="2021-04-02T00:00:00"/>
    <s v="03-88832353"/>
    <s v="nghao@moh.gov.my"/>
  </r>
  <r>
    <s v="NMRR-17-3004-35110"/>
    <s v="MRG-2021-MOH-09"/>
    <s v="Prediction for Cardiovascular Events, Diabetes and Hypertension from a Sarawak Cohort"/>
    <s v="DR TIONG XUN TING"/>
    <x v="0"/>
    <x v="0"/>
    <x v="0"/>
    <d v="2021-07-01T00:00:00"/>
    <d v="2023-12-01T00:00:00"/>
    <s v="CRC, Hospital Umum Sarawak, Jalan Tun Ahmad Zaidi Adruce,93586 Kuching Sarawak"/>
    <n v="199400"/>
    <m/>
    <n v="188211"/>
    <n v="0.94388665997993981"/>
    <n v="11189"/>
    <d v="2023-01-16T00:00:00"/>
    <d v="2022-04-01T00:00:00"/>
    <s v="016-8699050"/>
    <s v="tiongxt.crc@gmail.com"/>
  </r>
  <r>
    <s v="NMRR-19-3798-52441"/>
    <s v="MRG-2021-MOH-11"/>
    <s v="Prolonged Cardiac Patch Ambulatory Electrocardiogram Versus 24-Hour Holter Recording For Detection of Atrial Fibrillation After Cerebral Ischemic Event: A Comparative Analysis_x000a_"/>
    <s v="DR LINDA THEN YEE YEN"/>
    <x v="0"/>
    <x v="0"/>
    <x v="0"/>
    <d v="2021-01-01T00:00:00"/>
    <d v="2024-12-01T00:00:00"/>
    <s v="CRC, Hospital Umum Sarawak, Jalan Tun Ahmad Zaidi Adruce,93586 Kuching Sarawak"/>
    <n v="39200"/>
    <m/>
    <n v="36700"/>
    <n v="0.93622448979591832"/>
    <n v="2500"/>
    <d v="2023-01-16T00:00:00"/>
    <d v="2021-09-01T00:00:00"/>
    <s v="016-8966077"/>
    <s v="lindathen83@gmail.com"/>
  </r>
  <r>
    <s v="NMRR-20-1187-53192"/>
    <s v="MRG-2021-MOH-12"/>
    <s v="Whole Exome Sequencing of Childhood Interstitial Lung Disease In Malaysia"/>
    <s v="DR FATIMAH BINTI AZMAN"/>
    <x v="0"/>
    <x v="3"/>
    <x v="0"/>
    <d v="2021-05-01T00:00:00"/>
    <d v="2023-12-01T00:00:00"/>
    <s v="Hospital Tunku Azizah, lot 25, Jalan Raja Muda Abdul Aziz, Kampung Baru, 50300 Kuala Lumpur, Wilayah Persekutuan Kuala Lumpur"/>
    <n v="26827"/>
    <m/>
    <n v="23866"/>
    <n v="0.8896261229358482"/>
    <n v="2961"/>
    <d v="2023-01-16T00:00:00"/>
    <d v="2021-10-15T00:00:00"/>
    <s v="03-26003000"/>
    <s v="fatimahmuzammil8911@gmail.com"/>
  </r>
  <r>
    <s v="NMRR-20-2337-56904"/>
    <s v="MRG-2022-IMR-01"/>
    <s v="Evaluation of serum neurofilament light chain as a biomarker for disease activity in multiple sclerosis patients"/>
    <s v="DR SHUWAHIDA BINTI SHUIB"/>
    <x v="1"/>
    <x v="3"/>
    <x v="0"/>
    <d v="2022-01-01T00:00:00"/>
    <d v="2024-06-01T00:00:00"/>
    <m/>
    <n v="126622"/>
    <m/>
    <n v="120480"/>
    <n v="0.95149342136437587"/>
    <n v="6142"/>
    <d v="2023-01-16T00:00:00"/>
    <d v="2022-04-11T00:00:00"/>
    <s v="03-33627707"/>
    <s v="shuwahida@moh.gov.my"/>
  </r>
  <r>
    <s v="NMRR-20-2758-57508"/>
    <s v="MRG-2022-IMR-02"/>
    <s v="Evaluation of the Modified Slope Container (MoSCo) 2.0 for enhancing quality of sputum samples in TB diagnostic laboratories."/>
    <s v="DR SITI ROSZILAWATI RAMLI/DR PUNITHA A/P MAKESWARAN "/>
    <x v="1"/>
    <x v="6"/>
    <x v="0"/>
    <d v="2022-02-01T00:00:00"/>
    <d v="2023-12-01T00:00:00"/>
    <m/>
    <n v="58000"/>
    <m/>
    <n v="55608.15"/>
    <n v="0.95876120689655175"/>
    <n v="2391.8499999999985"/>
    <d v="2023-01-16T00:00:00"/>
    <d v="2022-04-11T00:00:00"/>
    <s v="012-2843813"/>
    <s v="m.punitha79@moh.gov.my"/>
  </r>
  <r>
    <s v="NMRR-20-2341-53827"/>
    <s v="MRG-2022-IMR-03"/>
    <s v="Plasma Acylcarnitines Profiling in Inborn errors of Metabolism (IEM); Fatty acid oxidation disorders and organic acidurias_x000a_"/>
    <s v="DR AZZAH HANA ABU YAMIN"/>
    <x v="1"/>
    <x v="3"/>
    <x v="0"/>
    <d v="2022-01-01T00:00:00"/>
    <d v="2023-06-01T00:00:00"/>
    <m/>
    <n v="38950"/>
    <m/>
    <n v="36296.75"/>
    <n v="0.93188061617458284"/>
    <n v="2653.25"/>
    <d v="2023-01-16T00:00:00"/>
    <d v="2022-04-11T00:00:00"/>
    <s v="03 - 26162666"/>
    <s v="azzahhana@moh.gov.my"/>
  </r>
  <r>
    <s v="NMRR-20-2612-56968 "/>
    <s v="MRG-2022-IMR-04"/>
    <s v="Detection of Mutations Associated with Drug Resistance in Mycobacterium tuberculosis Using in-house Multiplex PCR and Targeted Sequencing_x000a_"/>
    <s v="DR SITI ROSZILWATI RAMLI"/>
    <x v="1"/>
    <x v="3"/>
    <x v="0"/>
    <d v="2022-01-01T00:00:00"/>
    <d v="2024-12-01T00:00:00"/>
    <s v=" "/>
    <n v="151626"/>
    <m/>
    <n v="144305.65"/>
    <n v="0.95172101090841932"/>
    <n v="7320.3500000000058"/>
    <d v="2023-01-16T00:00:00"/>
    <d v="2022-09-01T00:00:00"/>
    <s v="013-3943014"/>
    <s v="roszilawati@imr.gov.my"/>
  </r>
  <r>
    <s v="NMRR-21-1106-60217"/>
    <s v="MRG-2022-IMR-05"/>
    <s v="Characterization of clinical grade CD19 chimeric antigen receptor T (CAR-T) cells for potential adoptive immunotherapy treatment in acute lymphoblastic leukemia using automated CliniMACS Prodigy® system"/>
    <s v="DR ADIRATNA MAT RIPEN_x000a_"/>
    <x v="1"/>
    <x v="7"/>
    <x v="0"/>
    <d v="2022-01-01T00:00:00"/>
    <d v="2024-12-01T00:00:00"/>
    <s v=" "/>
    <n v="1227335"/>
    <m/>
    <n v="1224925.25"/>
    <n v="0.9980365996243894"/>
    <n v="2409.75"/>
    <d v="2023-01-16T00:00:00"/>
    <d v="2022-08-01T00:00:00"/>
    <s v="03-33627744"/>
    <s v="adiratna@moh.gov.my"/>
  </r>
  <r>
    <s v="NMRR-20-3013-57079"/>
    <s v="MRG-2022-IMR-06"/>
    <s v="EPIGENETIC ALTERATIONS IN MALAYSIA PRIMARY ACUTE MYELOID LEUKEMIA (AML) PATIENTS: PROGNOSIS AND TREATMENT"/>
    <s v="NOR RIZAN BINTI KAMALUDDIN"/>
    <x v="1"/>
    <x v="3"/>
    <x v="0"/>
    <d v="2022-02-01T00:00:00"/>
    <d v="2023-12-01T00:00:00"/>
    <s v=" "/>
    <n v="15000"/>
    <m/>
    <n v="14887.59"/>
    <n v="0.992506"/>
    <n v="112.40999999999985"/>
    <d v="2023-01-16T00:00:00"/>
    <d v="2022-04-11T00:00:00"/>
    <s v="010-4034020"/>
    <s v="norizan.k@moh.gov.my"/>
  </r>
  <r>
    <s v="NMRR-21-452-58907"/>
    <s v="MRG-2022-IMR-07"/>
    <s v="Sequencing of Circulating Tumour DNA in Malaysian Patients with Diffuse Large B Cell Lymphoma using Liquid Biopsy Approach"/>
    <s v="DR YUSLINA MAT YUSOFF"/>
    <x v="1"/>
    <x v="3"/>
    <x v="0"/>
    <d v="2021-02-01T00:00:00"/>
    <d v="2023-12-01T00:00:00"/>
    <m/>
    <n v="40000"/>
    <m/>
    <n v="36477.15"/>
    <n v="0.91192875000000007"/>
    <n v="3522.8499999999985"/>
    <d v="2023-01-16T00:00:00"/>
    <d v="2022-04-11T00:00:00"/>
    <s v="03-33627806"/>
    <s v="zmfarid@imr.gov.my"/>
  </r>
  <r>
    <s v="NMRR-21-1238-60040"/>
    <s v="MRG-2022-IMR-08"/>
    <s v="Molecular characterization of multidrug resistant Salmonella enterica serovar Typhi"/>
    <s v="PN NOR HAZRIN BINTI ABD HAZIS"/>
    <x v="1"/>
    <x v="7"/>
    <x v="0"/>
    <d v="2022-02-01T00:00:00"/>
    <d v="2023-12-01T00:00:00"/>
    <m/>
    <n v="50500"/>
    <m/>
    <n v="50471.4"/>
    <n v="0.99943366336633666"/>
    <n v="28.599999999998545"/>
    <d v="2023-01-16T00:00:00"/>
    <d v="2022-08-01T00:00:00"/>
    <s v="03-33627493"/>
    <s v="norhazrin@moh.gov.my"/>
  </r>
  <r>
    <s v="NMRR-21-1148-60175"/>
    <s v="MRG-2022-IMR-09"/>
    <s v="Immunomodulatory Effects of Labisia pumila Standardised Extract in Alzheimer's Disease: An In Vitro Study of Microglia"/>
    <s v="PN NOR AZRINA BINTI NORAHMAD"/>
    <x v="1"/>
    <x v="1"/>
    <x v="0"/>
    <d v="2022-01-01T00:00:00"/>
    <d v="2023-12-01T00:00:00"/>
    <m/>
    <n v="77150"/>
    <m/>
    <n v="77150"/>
    <n v="1"/>
    <n v="0"/>
    <d v="2023-01-16T00:00:00"/>
    <d v="2022-04-11T00:00:00"/>
    <s v="03-26162423"/>
    <s v="azrina@imr.gov.my"/>
  </r>
  <r>
    <s v="NMRR-21-1114-60268"/>
    <s v="MRG-2022-IMR-10"/>
    <s v="SKF7® FOR IMPROVEMENT OF MENOPAUSE-ASSOCIATED HEPATIC LIPID METABOLIC DISORDER ON OVARIECTOMIZED RATS"/>
    <s v="DR HUSSIN BIN MUHAMMAD"/>
    <x v="1"/>
    <x v="1"/>
    <x v="0"/>
    <d v="2022-01-01T00:00:00"/>
    <d v="2023-06-01T00:00:00"/>
    <m/>
    <n v="73017"/>
    <m/>
    <n v="72959"/>
    <n v="0.9992056644343098"/>
    <n v="58"/>
    <m/>
    <d v="2022-04-11T00:00:00"/>
    <s v="03-26162692"/>
    <s v="hussin.m@moh.gov.my"/>
  </r>
  <r>
    <s v="NMRR-21-1104-60281"/>
    <s v="MRG-2022-IMR-11"/>
    <s v="Polymeric nanoparticles of xanthones/anthocyanins from Garcinia mangostana for drug delivery with antimicrobial potential."/>
    <s v="DR MAIZATUL HASYIMA OMAR"/>
    <x v="1"/>
    <x v="2"/>
    <x v="0"/>
    <d v="2022-02-01T00:00:00"/>
    <d v="2023-12-01T00:00:00"/>
    <m/>
    <n v="99066"/>
    <m/>
    <n v="93327.5"/>
    <n v="0.94207397088809486"/>
    <n v="5738.5"/>
    <d v="2023-01-16T00:00:00"/>
    <d v="2022-04-11T00:00:00"/>
    <s v="03-33627994"/>
    <s v="maizatul@imr.gov.my"/>
  </r>
  <r>
    <s v="NMRR-21-668-59501"/>
    <s v="MRG-2022-IMR-12"/>
    <s v="In vitro evaluation of potential immunomodulatory activities of Eurycoma longifolia standardized water extract niosome formulation and its bioavailability"/>
    <s v="EN MUHAMMAD NOR FARHAN SAAT"/>
    <x v="1"/>
    <x v="3"/>
    <x v="0"/>
    <d v="2022-02-01T00:00:00"/>
    <d v="2023-12-01T00:00:00"/>
    <m/>
    <n v="129835"/>
    <m/>
    <n v="129787"/>
    <n v="0.99963029999614894"/>
    <n v="48"/>
    <d v="2023-01-16T00:00:00"/>
    <d v="2022-04-11T00:00:00"/>
    <s v="012-3177069"/>
    <s v="mnfarhan@moh.gov.my"/>
  </r>
  <r>
    <s v="NMRR-21-1266-60272"/>
    <s v="MRG-2022-IMR-13"/>
    <s v="Evaluation of senotherapeutics properties of Orthosiphon stamineus extracts on senescence-induced mammalian cells"/>
    <s v="DR WAN NURUL NADIA BINTI WAN SEMAN"/>
    <x v="1"/>
    <x v="1"/>
    <x v="0"/>
    <d v="2022-02-01T00:00:00"/>
    <d v="2023-12-01T00:00:00"/>
    <m/>
    <n v="90015"/>
    <m/>
    <n v="90003"/>
    <n v="0.99986668888518582"/>
    <n v="12"/>
    <d v="2023-01-16T00:00:00"/>
    <d v="2022-04-11T00:00:00"/>
    <s v="03-26162633"/>
    <s v="syedasyraf@moh.gov.my"/>
  </r>
  <r>
    <s v="NMRR-20-2315-53818"/>
    <s v="MRG-2022-IMR-14"/>
    <s v="Biochemical and molecular characterization of Multiple acyl-CoA dehydrogenase deficiency (MADD)"/>
    <s v="DR WAN NURUL NADIA BINTI WAN SEMAN"/>
    <x v="1"/>
    <x v="3"/>
    <x v="0"/>
    <d v="2022-02-01T00:00:00"/>
    <d v="2024-06-01T00:00:00"/>
    <m/>
    <n v="82650"/>
    <m/>
    <n v="57537.21"/>
    <n v="0.69615499092558986"/>
    <n v="25112.79"/>
    <d v="2023-01-16T00:00:00"/>
    <d v="2022-04-11T00:00:00"/>
    <s v="03-26162636"/>
    <s v="saraspine@gmail.com"/>
  </r>
  <r>
    <s v="NMRR-21-1267-60325"/>
    <s v="MRG-2022-IMR-15"/>
    <s v="Identification and Molecular Characterization of Protein Biomarkers from Mycobacterium tuberculosis Towards the Development of a Novel Rapid Point of Care Test (POCT) Kit for LTBI Detection"/>
    <s v="DR AZURA MOHD NOOR"/>
    <x v="1"/>
    <x v="3"/>
    <x v="0"/>
    <d v="2022-02-01T00:00:00"/>
    <d v="2025-06-01T00:00:00"/>
    <m/>
    <n v="221057"/>
    <m/>
    <n v="217081.63"/>
    <n v="0.98201653872078243"/>
    <n v="3975.3699999999953"/>
    <d v="2023-01-16T00:00:00"/>
    <d v="2022-08-01T00:00:00"/>
    <s v="03-33628971"/>
    <s v="azura.noor@moh.gov.my"/>
  </r>
  <r>
    <s v="NMRR-21-1175-60416"/>
    <s v="MRG-2022-IMR-16"/>
    <s v="Structural And Functional Studies of Kelch 13 Protein Function and Their Contribution to Antimalarial Drug Resistant"/>
    <s v="DR NOOR AZIAN BT MD NOOR"/>
    <x v="1"/>
    <x v="7"/>
    <x v="0"/>
    <d v="2022-02-01T00:00:00"/>
    <d v="2024-12-01T00:00:00"/>
    <m/>
    <n v="315159"/>
    <m/>
    <n v="310337.3"/>
    <n v="0.98470073835746397"/>
    <n v="4821.7000000000116"/>
    <d v="2023-01-16T00:00:00"/>
    <d v="2022-08-01T00:00:00"/>
    <s v="03-33627933"/>
    <s v="noorazian.y@nih.gov.my"/>
  </r>
  <r>
    <s v="NMRR-20-2847-57019"/>
    <s v="MRG-2022-IMR-17"/>
    <s v="A pilot study of genetic and immunological profiling of Type 1 Diabetes Mellitus of Malaysian children"/>
    <s v="NURHANANI BINTI MOHAMED NOR"/>
    <x v="1"/>
    <x v="0"/>
    <x v="0"/>
    <d v="2022-02-01T00:00:00"/>
    <d v="2023-12-01T00:00:00"/>
    <m/>
    <n v="25000"/>
    <m/>
    <n v="22679.65"/>
    <n v="0.90718600000000005"/>
    <n v="2320.3499999999985"/>
    <d v="2023-01-16T00:00:00"/>
    <d v="2022-04-11T00:00:00"/>
    <s v="03-33627738"/>
    <s v="nurhanani.mn@moh.gov.my"/>
  </r>
  <r>
    <s v="NMRR-21-1103-60199"/>
    <s v="MRG-2022-IMR-19"/>
    <s v="Determination of the in vitro and in vivo efficacy of palm-based curcumin nanoemulsion in dengue infection"/>
    <s v="DR MOHD RIDZUAN BIN MOHD ABD RAZAK"/>
    <x v="1"/>
    <x v="2"/>
    <x v="0"/>
    <d v="2022-01-01T00:00:00"/>
    <d v="2023-12-01T00:00:00"/>
    <m/>
    <n v="367114"/>
    <m/>
    <n v="55817"/>
    <n v="0.15204268973670304"/>
    <n v="311297"/>
    <d v="2023-01-16T00:00:00"/>
    <d v="2022-04-01T00:00:00"/>
    <s v="012-5305588"/>
    <s v="ridzuan.ar@moh.gov.my"/>
  </r>
  <r>
    <s v="NMRR-21-922-59874"/>
    <s v="MRG-2022-IMR-20"/>
    <s v="Isolation and Propagation of Orientia tsutsugamushi (strain Karp, Kato and Gilliam) and Rickettsia typhi in different types of mammalian cell lines"/>
    <s v="TAY BEE YONG"/>
    <x v="1"/>
    <x v="2"/>
    <x v="0"/>
    <d v="2022-02-01T00:00:00"/>
    <d v="2024-06-01T00:00:00"/>
    <m/>
    <n v="130965"/>
    <m/>
    <n v="130963.19999999998"/>
    <n v="0.99998625586988876"/>
    <n v="1.8000000000174623"/>
    <m/>
    <d v="2022-04-01T00:00:00"/>
    <s v="03-33628967"/>
    <s v="tayby@moh.gov.my"/>
  </r>
  <r>
    <s v="NMRR-21-1112-60265"/>
    <s v="MRG-2022-IMR-21"/>
    <s v="Biochemical and Molecular Characterization of Porphyrias in Malaysia"/>
    <s v="DR SOFWATUL MUKHTAROH BINTI NASOHAH "/>
    <x v="1"/>
    <x v="3"/>
    <x v="0"/>
    <d v="2022-03-01T00:00:00"/>
    <d v="2023-12-01T00:00:00"/>
    <m/>
    <n v="97245"/>
    <m/>
    <n v="97140"/>
    <n v="0.99892025296930431"/>
    <n v="105"/>
    <d v="2023-01-16T00:00:00"/>
    <d v="2022-04-01T00:00:00"/>
    <s v="012-3731477"/>
    <s v="sofwatul@moh.gov.my"/>
  </r>
  <r>
    <s v="NMRR-21-1180-60414"/>
    <s v="MRG-2022-IMR-22"/>
    <s v="Identification of a novel anti-malarial from natural compounds using computer aided drug design and in-vitro inhibition studies for the discovery of new malaria therapeutics"/>
    <s v="NURHAINIS OGU SALIM "/>
    <x v="1"/>
    <x v="2"/>
    <x v="0"/>
    <d v="2022-04-01T00:00:00"/>
    <d v="2023-12-01T00:00:00"/>
    <m/>
    <n v="144543"/>
    <m/>
    <n v="142133"/>
    <n v="0.98332676089468185"/>
    <n v="2410"/>
    <d v="2023-01-16T00:00:00"/>
    <d v="2022-04-01T00:00:00"/>
    <s v="019-7309105"/>
    <s v="nurhainis@moh.gov.my"/>
  </r>
  <r>
    <s v="NMRR-21-1162-60367"/>
    <s v="MRG-2022-IMR-24"/>
    <s v="Development of a multiplex real-time PCR assay for detection and identification of public health importance parasites in Malaysia."/>
    <s v="MOHD ADILIN BIN YAACOB"/>
    <x v="1"/>
    <x v="2"/>
    <x v="0"/>
    <d v="2022-06-01T00:00:00"/>
    <d v="2023-12-01T00:00:00"/>
    <m/>
    <n v="138305"/>
    <m/>
    <n v="138305"/>
    <n v="1"/>
    <n v="0"/>
    <d v="2023-01-16T00:00:00"/>
    <d v="2022-04-01T00:00:00"/>
    <s v="013-2456621"/>
    <s v="mohdadilin.y@moh.gov.my"/>
  </r>
  <r>
    <s v="NMRR-21-879-59651"/>
    <s v="MRG-2022-IMR-25"/>
    <s v="Design and Development of High Affinity DNA Aptamers for Detection of Corynebacterium diphtheriae Exotoxin for Future Point-of-Care Testing"/>
    <s v="DR SITI KHAIRANI BINTI MOHD HAFIZ NGOO"/>
    <x v="1"/>
    <x v="2"/>
    <x v="0"/>
    <d v="2022-07-01T00:00:00"/>
    <d v="2024-12-01T00:00:00"/>
    <m/>
    <n v="48330"/>
    <m/>
    <n v="48174"/>
    <n v="0.99677219118559901"/>
    <n v="156"/>
    <d v="2023-01-16T00:00:00"/>
    <d v="2022-04-01T00:00:00"/>
    <s v="019-3246893"/>
    <s v="sitikhairani@moh.gov.my"/>
  </r>
  <r>
    <s v="NMRR-21-02063-AVY"/>
    <s v="MRG-2022-IMR-26"/>
    <s v="Development of DNA aptamer targeting Borrelia afzelii Outer Surface Protein A (OspA) for direct detection of Lyme disease"/>
    <s v="NIK ABDUL AZIZ BIN NIK KAMARUDIN"/>
    <x v="1"/>
    <x v="2"/>
    <x v="0"/>
    <d v="2022-08-01T00:00:00"/>
    <d v="2024-06-01T00:00:00"/>
    <m/>
    <n v="104400"/>
    <m/>
    <n v="104385.27"/>
    <n v="0.9998589080459771"/>
    <n v="14.729999999995925"/>
    <m/>
    <d v="2022-04-01T00:00:00"/>
    <s v="03-33627808"/>
    <s v="nik.aziz@moh.gov.my"/>
  </r>
  <r>
    <s v="NMRR-21-1815-61436"/>
    <s v="MRG-2022-IMR-27"/>
    <s v="To Study The Antibiotic Resistance Mechanisms Involved In Defferent Colony Morphotypes Of Burkholderia Pseudomallei To Ceftazidime And Trimethoprim-sulfamethoxazole._x000a_"/>
    <s v="MS SHIRLEY HII YI FEN"/>
    <x v="1"/>
    <x v="2"/>
    <x v="0"/>
    <d v="2022-08-01T00:00:00"/>
    <d v="2023-12-01T00:00:00"/>
    <m/>
    <n v="138220"/>
    <m/>
    <n v="135835.65"/>
    <n v="0.98274960208363471"/>
    <n v="2384.3500000000058"/>
    <d v="2023-01-16T00:00:00"/>
    <d v="2022-04-01T00:00:00"/>
    <s v="03-33628966"/>
    <s v="shirley.hy@moh.gov.my"/>
  </r>
  <r>
    <s v="NMRR-21-1639-60288"/>
    <s v="MRG-2022-IMR-28"/>
    <s v="Development And Validation Of Multiplex Qpcr Assay For Simultaneous Detection Of Pathogens Associated With Pneumoniae Among Immunocompromised Patients In Malaysia (Legionella Pneumophila, Mycobacterium Tuberculosis And Histoplasma Capsulatum)_x000a_"/>
    <s v="DR. MOHAMMAD RIDHUAN MOHD ALI"/>
    <x v="1"/>
    <x v="2"/>
    <x v="0"/>
    <d v="2022-08-01T00:00:00"/>
    <d v="2024-06-01T00:00:00"/>
    <m/>
    <n v="172510"/>
    <m/>
    <n v="170094.08000000002"/>
    <n v="0.9859954785229843"/>
    <n v="2415.9199999999837"/>
    <d v="2023-01-16T00:00:00"/>
    <d v="2022-04-01T00:00:00"/>
    <s v="03-33627655"/>
    <s v="ridhuanali@moh.gov.my"/>
  </r>
  <r>
    <s v="NMRR-21-02425-DHW"/>
    <s v="MRG-2022-IMR-29"/>
    <s v="Development Of A High Quality Formulation Of Encapsulated Standardised Carica Papaya Freeze-dried Juice Extract As Potential Therapeutic Candidate For First-in-human Use In Dengue Infection_x000a_"/>
    <s v="EN TERENCE TAN YEW CHIN"/>
    <x v="1"/>
    <x v="2"/>
    <x v="0"/>
    <d v="2022-08-01T00:00:00"/>
    <d v="2025-06-01T00:00:00"/>
    <m/>
    <n v="304890"/>
    <m/>
    <n v="304777.90000000002"/>
    <n v="0.99963232641280464"/>
    <n v="112.09999999997672"/>
    <d v="2023-01-16T00:00:00"/>
    <d v="2022-04-01T00:00:00"/>
    <s v="03–33627955"/>
    <s v="terencetyc@moh.gov.my"/>
  </r>
  <r>
    <s v="NMRR-21-1283-60298"/>
    <s v="MRG-2022-IMR-35"/>
    <s v="A Pilot Study of Newborn Screening for Classical Congenital Adrenal Hyperplasia (CAH)"/>
    <s v="RAJA HASYIDAH RAJA BONGSU"/>
    <x v="1"/>
    <x v="3"/>
    <x v="0"/>
    <d v="2022-08-01T00:00:00"/>
    <d v="2024-12-01T00:00:00"/>
    <m/>
    <n v="70150"/>
    <m/>
    <n v="70000"/>
    <n v="0.99786172487526725"/>
    <n v="150"/>
    <d v="2023-01-16T00:00:00"/>
    <d v="2022-09-01T00:00:00"/>
    <s v="019-9597406"/>
    <s v="rajahasyidah@moh.gov.my"/>
  </r>
  <r>
    <s v="NMRR-21-1923-60512"/>
    <s v="MRG-2022-IMR-36"/>
    <s v="Detection of Orientia tsutsugamushi in chiggers and small mammals in scrub typhus cases areas in Sabah"/>
    <s v="SUHAILI BINTI ZAINAL ABIDIN"/>
    <x v="1"/>
    <x v="2"/>
    <x v="0"/>
    <d v="2022-06-01T00:00:00"/>
    <d v="2024-06-01T00:00:00"/>
    <m/>
    <n v="36000"/>
    <m/>
    <n v="36000"/>
    <n v="1"/>
    <n v="0"/>
    <m/>
    <d v="2022-08-01T00:00:00"/>
    <s v="013-6280062"/>
    <s v="suhaili.za@moh.gov.my"/>
  </r>
  <r>
    <s v="NMRR ID-22-00823-NED"/>
    <s v="MRG-2022-IMR-39"/>
    <s v="SARS-CoV-2, Its Variability and Mutation Detection in Wastewater to Track Community Infections Dynamics in Selangor"/>
    <s v="DR SITI AISHAH BT RASHID"/>
    <x v="1"/>
    <x v="5"/>
    <x v="0"/>
    <d v="2022-07-01T00:00:00"/>
    <d v="2024-07-01T00:00:00"/>
    <m/>
    <n v="265410"/>
    <m/>
    <n v="253862.08"/>
    <n v="0.95649026035190832"/>
    <n v="11547.920000000013"/>
    <m/>
    <s v="Okt-22"/>
    <s v="016-7672716"/>
    <s v="sitiaishah.r@moh.gov.my"/>
  </r>
  <r>
    <s v="NMRR ID-22-00187-DJU"/>
    <s v="MRG-2022-IPSK-03"/>
    <s v="Cervical Cancer Screening: Simulation of Best Practices to Achieve the Target"/>
    <s v="ANIS SYAKIRA JAILANI"/>
    <x v="3"/>
    <x v="8"/>
    <x v="0"/>
    <d v="2022-06-01T00:00:00"/>
    <d v="2024-06-01T00:00:00"/>
    <m/>
    <n v="79920"/>
    <m/>
    <n v="75391.81"/>
    <n v="0.94334096596596595"/>
    <n v="4528.1900000000023"/>
    <d v="2023-01-16T00:00:00"/>
    <d v="2022-10-21T00:00:00"/>
    <s v="03-3362 7500"/>
    <s v="anissyakira.j@moh.gov.my "/>
  </r>
  <r>
    <s v="NMRR-22-00545-XAC"/>
    <s v="MRG-2022-IKU-04"/>
    <s v="National Health and Morbidity Survey (NHMS) 2023: Non-Communicable Diseases and Healthcare Demand"/>
    <s v="DR HALIZAH BINTI MAT RIFIN"/>
    <x v="2"/>
    <x v="4"/>
    <x v="0"/>
    <d v="2022-06-01T00:00:00"/>
    <d v="2024-05-01T00:00:00"/>
    <m/>
    <n v="7160910"/>
    <m/>
    <n v="4905644.9800000004"/>
    <n v="0.68505887938823429"/>
    <n v="2255265.0199999996"/>
    <d v="2023-01-16T00:00:00"/>
    <d v="2023-03-09T00:00:00"/>
    <s v="03-3362 8720"/>
    <s v="halizah.matrifin@moh.gov.my"/>
  </r>
  <r>
    <s v="NMRR-21-684-59379"/>
    <s v="MRG-2022-MOH-02"/>
    <s v="Whole Exome Sequencing (WES) of Early Death in Malaysian Subcohort in LifeCare With Metabolic Syndrome (MetS)"/>
    <s v="DR TIONG XUN TING"/>
    <x v="0"/>
    <x v="3"/>
    <x v="0"/>
    <d v="2022-01-01T00:00:00"/>
    <d v="2023-12-01T00:00:00"/>
    <s v="CRC, Hospital Umum Sarawak, Jalan Tun Ahmad Zaidi Adruce,93586 Kuching Sarawak"/>
    <n v="28000"/>
    <m/>
    <n v="22500"/>
    <n v="0.8035714285714286"/>
    <n v="5500"/>
    <d v="2023-01-16T00:00:00"/>
    <d v="2022-04-01T00:00:00"/>
    <s v="016-8699050"/>
    <s v="tiongxt.crc@gmail.com"/>
  </r>
  <r>
    <s v="NMRR-21-31-58059"/>
    <s v="MRG-2022-MOH-03"/>
    <s v="Association of plasma concentration, clotting time, and pharmacogenetics with 1-year clinical outcome of atrial fibrillation patients taking NOACs in a cardiology tertiary referral centre"/>
    <s v="SHIRLEY TAN SIANG NING"/>
    <x v="0"/>
    <x v="0"/>
    <x v="0"/>
    <d v="2022-01-01T00:00:00"/>
    <d v="2023-12-01T00:00:00"/>
    <s v="CRC, Hospital Umum Sarawak, Jalan Tun Ahmad Zaidi Adruce,93586 Kuching Sarawak"/>
    <n v="209837.5"/>
    <m/>
    <n v="209837.5"/>
    <n v="1"/>
    <n v="0"/>
    <d v="2023-01-16T00:00:00"/>
    <d v="2023-03-01T00:00:00"/>
    <s v="016-8551220"/>
    <s v="tsnshirley@gmail.com"/>
  </r>
  <r>
    <s v="NMRR-19-4109-52172 "/>
    <s v="MRG-2022-MOH-04"/>
    <s v="Zoonotic malaria from Plasmodium knowlesi and P. cynomolgi: pathophysiology, clinical correlates, and diagnosis_x000a_"/>
    <s v="DR GIRI SHAN RAJAHRAM"/>
    <x v="0"/>
    <x v="2"/>
    <x v="0"/>
    <d v="2021-10-01T00:00:00"/>
    <d v="2023-12-01T00:00:00"/>
    <s v="Hospital Queen Elizabeth, Karung Berkunci No 2029, 88586 Kota Kinabalu, Sabah"/>
    <n v="50000"/>
    <m/>
    <n v="38085.64"/>
    <n v="0.76171279999999997"/>
    <n v="11914.36"/>
    <d v="2023-01-16T00:00:00"/>
    <d v="2022-04-01T00:00:00"/>
    <s v="012-2543499"/>
    <s v="studymonitor.idskks@gmail.com"/>
  </r>
  <r>
    <s v="NMRR-19-3229-49967 "/>
    <s v="MRG-2022-MOH-05"/>
    <s v="Longitudinal surveillance for zoonotic malaria and other causes of acute febrile illness in Malaysian Armed Forces personnel deployed in Sabah, Malaysia: a cohort study_x000a_"/>
    <s v="DR GIRI SHAN RAJAHRAM"/>
    <x v="0"/>
    <x v="2"/>
    <x v="0"/>
    <d v="2022-01-01T00:00:00"/>
    <d v="2024-12-01T00:00:00"/>
    <s v="Hospital Queen Elizabeth, Karung Berkunci No 2029, 88586 Kota Kinabalu, Sabah"/>
    <n v="81400"/>
    <m/>
    <n v="40705.14"/>
    <n v="0.50006314496314497"/>
    <n v="40694.86"/>
    <d v="2023-01-16T00:00:00"/>
    <d v="2022-10-13T00:00:00"/>
    <s v="012-2543499"/>
    <s v="tanangelica91@gmail.com"/>
  </r>
  <r>
    <s v="NMRR-21-630-59231"/>
    <s v="MRG-2022-MOH-09"/>
    <s v="Metabolomic and Electrophysiological Profiling and Identification of Significant Sleep Deprivation Biomarker(s)"/>
    <s v="DR LAI WEI HONG"/>
    <x v="0"/>
    <x v="3"/>
    <x v="0"/>
    <d v="2022-07-01T00:00:00"/>
    <d v="2024-06-01T00:00:00"/>
    <s v="CRC, Hospital Umum Sarawak, Jalan Tun Ahmad Zaidi Adruce,93586 Kuching Sarawak"/>
    <n v="65470"/>
    <m/>
    <n v="63015.479999999996"/>
    <n v="0.9625092408736825"/>
    <n v="2454.5200000000041"/>
    <d v="2023-01-16T00:00:00"/>
    <d v="2022-06-01T00:00:00"/>
    <s v="013-8006001"/>
    <s v="laiweihong@crc.moh.gov.,my"/>
  </r>
  <r>
    <s v="NMRR ID-22-01048-CI1"/>
    <s v="MRG-2022-MOH-11"/>
    <s v="Exploring Influences in Help-Seeking Behaviour Among Individuals With Lived Experience of Suicidal Behaviours in Malaysian Government Health Facilities  "/>
    <s v="MARIATUL UMEERA BINTI MUHAMMAD DAHABAN"/>
    <x v="5"/>
    <x v="0"/>
    <x v="2"/>
    <d v="2022-09-01T00:00:00"/>
    <d v="2023-08-01T00:00:00"/>
    <s v=" "/>
    <n v="0"/>
    <m/>
    <n v="0"/>
    <n v="0"/>
    <n v="0"/>
    <d v="2023-01-16T00:00:00"/>
    <m/>
    <s v="013-2768516"/>
    <s v="mariatul@moh.gov.my"/>
  </r>
  <r>
    <s v="NMRR ID-22-00916-WFS"/>
    <s v="MRG-2022-MOH-13"/>
    <s v="Use of Naltrexone for Stimulant Use Disorder (SUD) among Stimulant Users in Malaysia"/>
    <s v="DR NOR ASIAH MUHAMAD"/>
    <x v="6"/>
    <x v="0"/>
    <x v="2"/>
    <d v="2022-08-01T00:00:00"/>
    <d v="2023-12-01T00:00:00"/>
    <s v=" "/>
    <n v="0"/>
    <m/>
    <n v="0"/>
    <n v="0"/>
    <n v="0"/>
    <d v="2023-01-16T00:00:00"/>
    <m/>
    <s v="013-2102153"/>
    <s v="drarifrasat@gmail.com"/>
  </r>
  <r>
    <s v="NMRR-21-634-59445"/>
    <s v="MRG-2022-MOH-15"/>
    <s v="The Malaysian Study on Hemodialysis patients SARS-Cov-2 Vaccination Immune Response: A prospective observational cohort study"/>
    <s v="DR ONG LOKE MENG/ DR ADIRATNA"/>
    <x v="0"/>
    <x v="3"/>
    <x v="0"/>
    <d v="2021-04-01T00:00:00"/>
    <d v="2023-12-01T00:00:00"/>
    <s v="CRC Hospital Raja Perempuan ZaINAB II"/>
    <n v="262"/>
    <m/>
    <n v="0"/>
    <n v="0"/>
    <n v="262"/>
    <d v="2023-01-16T00:00:00"/>
    <m/>
    <s v="04-2002312"/>
    <s v="onglm@crc.gov.my"/>
  </r>
  <r>
    <m/>
    <s v="MRG-2022-MOH-15"/>
    <s v="The Malaysian Study on Hemodialysis patients SARS-Cov-2 Vaccination Immune Response: A prospective observational cohort study"/>
    <s v="DR ONG LOKE MENG/ DR ADIRATNA"/>
    <x v="0"/>
    <x v="3"/>
    <x v="0"/>
    <d v="2021-04-01T00:00:00"/>
    <d v="2023-12-01T00:00:00"/>
    <s v="CRC Hospital Pulau Pinang"/>
    <n v="692"/>
    <m/>
    <n v="0"/>
    <n v="0"/>
    <n v="692"/>
    <m/>
    <m/>
    <m/>
    <m/>
  </r>
  <r>
    <m/>
    <s v="MRG-2022-MOH-15"/>
    <s v="The Malaysian Study on Hemodialysis patients SARS-Cov-2 Vaccination Immune Response: A prospective observational cohort study"/>
    <s v="DR ONG LOKE MENG/ DR ADIRATNA"/>
    <x v="0"/>
    <x v="3"/>
    <x v="0"/>
    <d v="2021-04-01T00:00:00"/>
    <d v="2023-12-01T00:00:00"/>
    <s v="CRC Hospital Tengku Ampuan Rahimah"/>
    <n v="625"/>
    <m/>
    <n v="0"/>
    <n v="0"/>
    <n v="625"/>
    <m/>
    <m/>
    <m/>
    <m/>
  </r>
  <r>
    <m/>
    <s v="MRG-2022-MOH-15"/>
    <s v="The Malaysian Study on Hemodialysis patients SARS-Cov-2 Vaccination Immune Response: A prospective observational cohort study"/>
    <s v="DR ADIRATNA MAT RIPEN_x000a_"/>
    <x v="1"/>
    <x v="3"/>
    <x v="0"/>
    <d v="2021-04-01T00:00:00"/>
    <d v="2023-12-01T00:00:00"/>
    <m/>
    <n v="17500"/>
    <m/>
    <n v="15087.55"/>
    <n v="0.86214571428571429"/>
    <n v="2412.4500000000007"/>
    <m/>
    <m/>
    <m/>
    <m/>
  </r>
  <r>
    <s v="NMRR-21-964-59487"/>
    <s v="MRG-2022-ENG-01"/>
    <s v="DEVELOPMENT AND TESTING OF EARLY WARNING CONTINUOUS MONITORING DEVICE FOR AREAS AT RISK OF FUNGUS/MOLD GROWTH DUE TO SURFACE CONDENSATION IN HEALTHCARE FACILITIES"/>
    <s v="DR ABDUL MALIK ZAINAL ABIDIN"/>
    <x v="7"/>
    <x v="6"/>
    <x v="0"/>
    <d v="2022-01-01T00:00:00"/>
    <d v="2023-12-01T00:00:00"/>
    <s v="Bahagian Perkhidmatan Kejuruteraan, Kementerian Kesihatan Malaysia, Aras 3-7, Blok E3 Kompleks E, Presint 1, 62590, Putrajaya"/>
    <n v="30000"/>
    <m/>
    <n v="0"/>
    <n v="0"/>
    <n v="30000"/>
    <d v="2023-01-16T00:00:00"/>
    <d v="2023-04-06T00:00:00"/>
    <s v="012-6783560"/>
    <s v="abdul_malik@moh.gov.my"/>
  </r>
  <r>
    <s v="NMRR-20-322-52593 "/>
    <s v="MRG-2023-IMR-01"/>
    <s v="Seropositivity Study of Zika Virus Among Non-human Primates In Selected Areas In Kedah"/>
    <s v="MUHAMMAD AFIF AZIZAN"/>
    <x v="1"/>
    <x v="3"/>
    <x v="0"/>
    <d v="2023-02-01T00:00:00"/>
    <d v="2024-12-01T00:00:00"/>
    <m/>
    <n v="350000"/>
    <m/>
    <n v="288750.03000000003"/>
    <n v="0.82500008571428585"/>
    <n v="61249.969999999972"/>
    <d v="2023-01-16T00:00:00"/>
    <d v="2023-04-01T00:00:00"/>
    <s v="03 3362 7804"/>
    <s v="muhammad.afif@imr.gov.my"/>
  </r>
  <r>
    <s v="NMRR ID-22-00745-72C"/>
    <s v="MRG-2023-IMR-02"/>
    <s v="Feasibility of Acquiring Occupational Data for Cancer Patient in Oncology Centres in The Klang Valley"/>
    <s v="DR NADIA MOHAMAD"/>
    <x v="1"/>
    <x v="0"/>
    <x v="0"/>
    <d v="2023-01-01T00:00:00"/>
    <d v="2024-06-01T00:00:00"/>
    <m/>
    <n v="39629"/>
    <m/>
    <n v="39329.199999999997"/>
    <n v="0.99243483307678715"/>
    <n v="299.80000000000291"/>
    <d v="2023-01-16T00:00:00"/>
    <d v="2023-06-01T00:00:00"/>
    <s v="03-33627784"/>
    <s v="nadia@moh.gov.my"/>
  </r>
  <r>
    <s v="NMRR ID-22-00061-BFW"/>
    <s v="MRG-2023-IMR-03"/>
    <s v="Metabolomic Profiling of High Fat Diet Fed Rats In Response To Eucheuma denticulatum (Red Edible Seaweed) Supplementation Measured Using 1H NMR Spectroscopy"/>
    <s v="DR B. VIMALA RMT BALASUBRAMANIAM"/>
    <x v="1"/>
    <x v="3"/>
    <x v="0"/>
    <d v="2023-02-01T00:00:00"/>
    <d v="2024-12-01T00:00:00"/>
    <m/>
    <n v="60000"/>
    <m/>
    <n v="0"/>
    <n v="0"/>
    <n v="60000"/>
    <d v="2023-01-16T00:00:00"/>
    <m/>
    <s v="03-33627846"/>
    <s v="vimala.rmt@moh.gov.my"/>
  </r>
  <r>
    <s v="NMRR ID-22-01830-PGK"/>
    <s v="MRG-2023-IMR-04"/>
    <s v="PART 1: In vitro Anticancer and Human Bone Marrow Cells Protective Studies of Compounds for the Management of Nasopharyngeal Carcinoma and in vivo Establishment of Cancer Metastasis Model/s"/>
    <s v="DR SIVANANTHAN MANOHARAN"/>
    <x v="1"/>
    <x v="3"/>
    <x v="0"/>
    <d v="2023-02-01T00:00:00"/>
    <d v="2024-06-01T00:00:00"/>
    <m/>
    <n v="280562"/>
    <m/>
    <n v="278118.32"/>
    <n v="0.991290053535404"/>
    <n v="2443.679999999993"/>
    <d v="2023-01-16T00:00:00"/>
    <d v="2023-04-01T00:00:00"/>
    <s v="03-3362 7498"/>
    <s v="sivananthan@moh.gov.my"/>
  </r>
  <r>
    <s v="NMRR-21-902-58286"/>
    <s v="MRG-2023-IMR-05"/>
    <s v="Determination Vectorial Capacity and Incrimination of Culex tritaeniorhynchus As Vector for Zika Virus"/>
    <s v="ROZIAH ALI"/>
    <x v="1"/>
    <x v="3"/>
    <x v="0"/>
    <d v="2023-02-01T00:00:00"/>
    <d v="2024-12-01T00:00:00"/>
    <m/>
    <n v="281182"/>
    <m/>
    <n v="250873.96"/>
    <n v="0.89221201926154592"/>
    <n v="30308.040000000008"/>
    <d v="2023-01-16T00:00:00"/>
    <d v="2023-04-01T00:00:00"/>
    <s v="012-7059527"/>
    <s v="roziah@imr.gov.my"/>
  </r>
  <r>
    <s v="NMRR ID-21-02426-WU9"/>
    <s v="MRG-2023-IMR-06"/>
    <s v="Establishment of MALDI-TOF Mass Spectrometry for Congenital Disorders Glycosylation in Pediatric Samples"/>
    <s v="DR NURUL IZZATI HAMAZAN"/>
    <x v="1"/>
    <x v="3"/>
    <x v="0"/>
    <d v="2023-02-01T00:00:00"/>
    <d v="2024-06-01T00:00:00"/>
    <m/>
    <n v="121573"/>
    <m/>
    <n v="123898.52"/>
    <n v="1.0191285894071875"/>
    <n v="-2325.5200000000041"/>
    <d v="2023-01-16T00:00:00"/>
    <d v="2023-06-01T00:00:00"/>
    <s v="012-9096902"/>
    <s v="izzati_06@yahoo.com.sg"/>
  </r>
  <r>
    <s v="NMRR ID-22-00166-R82"/>
    <s v="MRG-2023-IMR-07"/>
    <s v="Pre-Clinical In Vitro Efficacy of Modified Mesenchymal Stem Cells Expressing Decoy ACE2 and IL-37 for Elimination of SARS-CoV-2 and Attenuation of Acute Respiratory Distress Syndrome"/>
    <s v="DR SHAIKH AHMAD KAMAL SHAIKH M FAKIRUDDIN"/>
    <x v="1"/>
    <x v="3"/>
    <x v="0"/>
    <d v="2022-02-01T00:00:00"/>
    <d v="2024-12-01T00:00:00"/>
    <m/>
    <n v="180000"/>
    <m/>
    <n v="179877"/>
    <n v="0.99931666666666663"/>
    <n v="123"/>
    <d v="2023-01-16T00:00:00"/>
    <d v="2023-04-01T00:00:00"/>
    <s v="03-33627880"/>
    <s v="kamal.shaik@moh.gov.my"/>
  </r>
  <r>
    <s v="NMRR-19-3887-52245"/>
    <s v="MRG-2023-IMR-08"/>
    <s v="Nasopharyngeal Carriage of Streptococcus pneumoniae in Healthy Population in Malaysia"/>
    <s v="DR ROHAIDAH HASHIM"/>
    <x v="1"/>
    <x v="2"/>
    <x v="0"/>
    <d v="2023-02-01T00:00:00"/>
    <d v="2025-06-01T00:00:00"/>
    <m/>
    <n v="227820"/>
    <m/>
    <n v="213500.1"/>
    <n v="0.93714379773505396"/>
    <n v="14319.899999999994"/>
    <d v="2023-01-16T00:00:00"/>
    <d v="2023-04-01T00:00:00"/>
    <s v="03-26162653"/>
    <s v="fairuz@imr.gov.my"/>
  </r>
  <r>
    <s v="NMRR ID-22-01162-PDE"/>
    <s v="MRG-2023-IMR-09"/>
    <s v="Whole-genome sequencing of Chikungunya Virus (CHIKV) from Malaysian 2020-2021 Chikungunya outbreak as blueprint for future diagnostics and therapeutics."/>
    <s v="DR JEEVANATHAN A/L KALYANASUNDRAM"/>
    <x v="1"/>
    <x v="7"/>
    <x v="0"/>
    <d v="2023-02-01T00:00:00"/>
    <d v="2023-12-01T00:00:00"/>
    <m/>
    <n v="213958"/>
    <m/>
    <n v="213958"/>
    <n v="1"/>
    <n v="0"/>
    <d v="2023-01-16T00:00:00"/>
    <d v="2023-04-01T00:00:00"/>
    <s v="016-8315104"/>
    <s v="jeevan@imr.gov.my"/>
  </r>
  <r>
    <s v="NMRR ID-22-02019-F6R"/>
    <s v="MRG-2023-IMR-10"/>
    <s v="STRUCTURE-BASED DESIGN AND EXPRESSION OF RESPIRATORY SYNCYTIAL VIRUS (RSV) ANTIGENIC PROTEIN"/>
    <s v="DR NOR AZIYAH BINTI MAT RAHIM"/>
    <x v="1"/>
    <x v="3"/>
    <x v="0"/>
    <d v="2023-02-01T00:00:00"/>
    <d v="2024-12-01T00:00:00"/>
    <m/>
    <n v="350060"/>
    <m/>
    <n v="337667.8"/>
    <n v="0.96459978289436088"/>
    <n v="12392.200000000012"/>
    <d v="2023-01-16T00:00:00"/>
    <d v="2023-04-01T00:00:00"/>
    <s v="03-33628945"/>
    <s v="noraziyah@moh.gov.my"/>
  </r>
  <r>
    <s v="NMRR-20-3009-57145"/>
    <s v="MRG-2023-IMR-11"/>
    <s v="Molecular Profiling and Risk Treatment Stratification of Acute Promyelocytic Leukaemia by Whole Exome Sequencing"/>
    <s v="DR ERMI NIEZA MOHD SAHID"/>
    <x v="1"/>
    <x v="7"/>
    <x v="0"/>
    <d v="2023-02-01T00:00:00"/>
    <d v="2024-12-01T00:00:00"/>
    <m/>
    <n v="307000"/>
    <m/>
    <n v="294512.28999999998"/>
    <n v="0.9593234201954397"/>
    <n v="12487.710000000021"/>
    <d v="2023-01-16T00:00:00"/>
    <d v="2023-04-01T00:00:00"/>
    <s v="03-26162666 ext 2724"/>
    <s v="ermineiza@imr.gov.my"/>
  </r>
  <r>
    <s v="NMRR-21-337-58223"/>
    <s v="MRG-2023-IMR-12"/>
    <s v="Development and Cost of Targeted Next Generation Sequencing Platform for Clinical Genotyping of Thalassaemia Syndrome"/>
    <s v="DR EZALIA ESA"/>
    <x v="1"/>
    <x v="3"/>
    <x v="0"/>
    <d v="2023-02-01T00:00:00"/>
    <d v="2023-12-01T00:00:00"/>
    <m/>
    <n v="298650"/>
    <m/>
    <n v="292274.32"/>
    <n v="0.97865166582956642"/>
    <n v="6375.679999999993"/>
    <d v="2023-01-16T00:00:00"/>
    <d v="2023-06-01T00:00:00"/>
    <s v="03-2616666, ext. no: 2310"/>
    <s v="ezalia@imr.gov.my"/>
  </r>
  <r>
    <s v="NMRR-21-1105-59953"/>
    <s v="MRG-2023-IMR-13"/>
    <s v="Brugada Syndrome-associated Genetic Variants in the Malaysian Adult Population: a Case Control Study"/>
    <s v="DR NORHASIMAH ABU SEMAN"/>
    <x v="1"/>
    <x v="7"/>
    <x v="0"/>
    <d v="2023-02-01T00:00:00"/>
    <d v="2024-12-01T00:00:00"/>
    <m/>
    <n v="262591"/>
    <m/>
    <n v="210750.07"/>
    <n v="0.8025791820740239"/>
    <n v="51840.929999999993"/>
    <d v="2023-01-16T00:00:00"/>
    <d v="2023-04-01T00:00:00"/>
    <s v="019-6125162"/>
    <s v="norhashimah.abuseman@gmail.com "/>
  </r>
  <r>
    <s v="NMRR ID-22-00733-SD7"/>
    <s v="MRG-2023-IMR-14"/>
    <s v="Characterizing COVID-19 Vaccine Responses using Host Genomics and Transcriptomics Analyses: A Pilot Study"/>
    <s v="DR NORFARHANA KHAIRUL FAHMY"/>
    <x v="1"/>
    <x v="3"/>
    <x v="0"/>
    <d v="2023-05-01T00:00:00"/>
    <d v="2025-12-01T00:00:00"/>
    <m/>
    <n v="861115"/>
    <m/>
    <n v="855473.35"/>
    <n v="0.99344843603932109"/>
    <n v="5641.6500000000233"/>
    <m/>
    <s v="Mei-23"/>
    <s v="03-33627743"/>
    <s v="norfarhana.kf@moh.gov.my"/>
  </r>
  <r>
    <s v="NMRR ID-22-01849-BGK"/>
    <s v="MRG-2023-IMR-15"/>
    <s v="Validation of the dengue outbreak forecast generated from the Ensemble Probabilistic model with the Gaussian method as a dengue early warning system and development of a web-based dengue endemic channel system in Malaysia."/>
    <s v="DR SARBHAN SINGH A/L LAKHA SINGH"/>
    <x v="1"/>
    <x v="2"/>
    <x v="0"/>
    <d v="2023-05-01T00:00:00"/>
    <d v="2024-06-01T00:00:00"/>
    <m/>
    <n v="17500"/>
    <m/>
    <n v="11435.86"/>
    <n v="0.65347771428571433"/>
    <n v="6064.1399999999994"/>
    <m/>
    <s v="Mei-23"/>
    <s v="03-33627454"/>
    <s v="lssarbhan@moh.gov.my"/>
  </r>
  <r>
    <s v="NMRR ID-22-00052-UOW"/>
    <s v="MRG-2023-IMR-16"/>
    <s v="Development of Induced Pluripotent Stem Cell (iPSC)-derived Neurodegenerative Disease Model for Studying Mitochondrial Disease for future biomarker and drug development studies"/>
    <s v="DR JULAINA BINTI ABDUL JALIL"/>
    <x v="1"/>
    <x v="3"/>
    <x v="0"/>
    <d v="2023-05-01T00:00:00"/>
    <d v="2025-06-01T00:00:00"/>
    <m/>
    <n v="495000"/>
    <m/>
    <n v="491336.85"/>
    <n v="0.99259969696969697"/>
    <n v="3663.1500000000233"/>
    <m/>
    <s v="Mei-23"/>
    <s v="03-33627791"/>
    <s v="julaina.jalil@moh.gov.my"/>
  </r>
  <r>
    <s v="NMRR ID-22-01257-WCO"/>
    <s v="MRG-2023-IMR-17"/>
    <s v="PROTEOMIC ANALYSIS ON IMPACT OF SARS-COV-2-INFECTED HUMAN MACROPHAGE CELL LINE (THP-1) TO DECIPHER INNATE IMMUNE RESPONSE"/>
    <s v="JEEVANATHAN A/L KALYANASUNDRAM"/>
    <x v="1"/>
    <x v="3"/>
    <x v="0"/>
    <d v="2023-05-01T00:00:00"/>
    <d v="2024-12-01T00:00:00"/>
    <m/>
    <n v="127140"/>
    <m/>
    <n v="187058"/>
    <n v="1.4712757590058203"/>
    <n v="-59918"/>
    <m/>
    <s v="Mei-23"/>
    <s v="03-33627803"/>
    <s v="jeevan@moh.gov.my"/>
  </r>
  <r>
    <s v="NMRR ID-22-02049-TB6"/>
    <s v="MRG-2023-IMR-18"/>
    <s v="Structure-guided development of novel antiviral peptides against SARS-CoV-2"/>
    <s v="DR MOHD ISHTIAQ BIN ANASIR"/>
    <x v="1"/>
    <x v="3"/>
    <x v="0"/>
    <d v="2023-05-01T00:00:00"/>
    <d v="2024-06-01T00:00:00"/>
    <m/>
    <n v="135200"/>
    <m/>
    <n v="135161"/>
    <n v="0.99971153846153848"/>
    <n v="39"/>
    <m/>
    <s v="Mei-23"/>
    <s v="03-33628913"/>
    <s v="ishtiaq@moh.gov.my"/>
  </r>
  <r>
    <s v="NMRR ID-22-02161-STX"/>
    <s v="MRG-2023-IMR-19"/>
    <s v="DEVELOPMENT OF A SELECTIVE ELECTROCHEMICAL SENSOR DETECTION OF VITAMIN D IN MILK AND SERUM USING MOLECULARLY-IMPRINTED POLYMERS (MIPs)"/>
    <s v="MOHD. AZERULAZREE BIN JAMILAN"/>
    <x v="1"/>
    <x v="3"/>
    <x v="0"/>
    <d v="2023-05-01T00:00:00"/>
    <d v="2025-12-01T00:00:00"/>
    <m/>
    <n v="251220"/>
    <m/>
    <n v="250585.71"/>
    <n v="0.99747516121327917"/>
    <n v="634.29000000000815"/>
    <m/>
    <s v="Mei-23"/>
    <s v="03-33627843"/>
    <s v="azerulazree@moh.gov.my"/>
  </r>
  <r>
    <s v="NMRR ID-22-01573-PGU"/>
    <s v="MRG-2023-IMR-20"/>
    <s v="Assessment of heavy metal risks for the optimization of nutrient benefits from fish and seafood in Malaysia."/>
    <s v="DR NURUL IZZAH BINTI AHMAD"/>
    <x v="1"/>
    <x v="5"/>
    <x v="0"/>
    <d v="2023-05-01T00:00:00"/>
    <d v="2025-06-01T00:00:00"/>
    <m/>
    <n v="388858"/>
    <m/>
    <n v="187309.65"/>
    <n v="0.48169164579358015"/>
    <n v="201548.35"/>
    <m/>
    <s v="Mei-23"/>
    <s v="03-33627769"/>
    <s v="nizzah.a@moh.gov.my"/>
  </r>
  <r>
    <s v="NMRR ID-22-02552-N0T"/>
    <s v="MRG-2023-IMR-21"/>
    <s v="Pre-Clinical In vitro Anti-Dengue Study of Repurposed Drug Candidates"/>
    <s v="DR MOHD RIDZUAN BIN MOHD ABDUL RAZAK"/>
    <x v="1"/>
    <x v="2"/>
    <x v="1"/>
    <s v="Dis-22"/>
    <d v="2023-06-01T00:00:00"/>
    <m/>
    <n v="241000"/>
    <m/>
    <n v="0"/>
    <n v="0"/>
    <n v="241000"/>
    <m/>
    <m/>
    <s v="03-33627982"/>
    <s v="ridzuan.ar@moh.gov.my"/>
  </r>
  <r>
    <s v="NMRR ID-22-02038-BIY"/>
    <s v="MRG-2023-IMR-22"/>
    <s v="Detection of Respiratory Bacterial and Viral Coinfections in Post-mortem Lower Respiratory Tract Specimens of COVID-19 Positive Brought-in-dead Cases in Malaysia"/>
    <s v="DR TAN CHIN LIONG"/>
    <x v="1"/>
    <x v="2"/>
    <x v="0"/>
    <s v="Mei-23"/>
    <d v="2024-06-01T00:00:00"/>
    <m/>
    <n v="364800"/>
    <m/>
    <n v="364760"/>
    <n v="0.99989035087719302"/>
    <n v="40"/>
    <m/>
    <d v="2023-07-01T00:00:00"/>
    <s v="03-33628560"/>
    <s v="tancl@moh.gov.my"/>
  </r>
  <r>
    <s v="NMRR ID-22-02658-KQQ"/>
    <s v="MRG-2023-IMR-23"/>
    <s v="Characterization of gut microbiota in resistant Aedes mosquito against pyrethroids and malathion"/>
    <s v=" ROSILAWATI BINTI RASLI"/>
    <x v="1"/>
    <x v="3"/>
    <x v="0"/>
    <d v="2023-01-01T00:00:00"/>
    <d v="2024-12-01T00:00:00"/>
    <m/>
    <n v="63000"/>
    <m/>
    <n v="52726.55"/>
    <n v="0.83692936507936511"/>
    <n v="10273.449999999997"/>
    <m/>
    <d v="2023-07-01T00:00:00"/>
    <s v="03-33628996"/>
    <s v="rosilawati.r@moh.gov.my"/>
  </r>
  <r>
    <s v="NMRR ID-22-02162-R4A"/>
    <s v="MRG-2023-IMR-24"/>
    <s v="Effect of Intermittent Fasting on Inflammatory Markers and Lipidomic Profiling in Overweight and Obese Malaysian Adults"/>
    <s v="RUZIANA MONA BINTI WAN MOHD ZIN"/>
    <x v="1"/>
    <x v="0"/>
    <x v="0"/>
    <s v="Mei-23"/>
    <d v="2024-12-01T00:00:00"/>
    <m/>
    <n v="220000"/>
    <m/>
    <n v="220000"/>
    <n v="1"/>
    <n v="0"/>
    <m/>
    <d v="2023-07-01T00:00:00"/>
    <s v="03-33627820"/>
    <s v="ruzianamona@moh.gov.my"/>
  </r>
  <r>
    <s v="NMRR ID-21-02354-QRG"/>
    <s v="MRG-2023-IMR-25"/>
    <s v="A pilot study on the effect of motivational interviewing and acceptance commitment therapy (mi-act) on type 2 diabetic patients in klang valley"/>
    <s v="DR AZIZAN BINTI ALI"/>
    <x v="1"/>
    <x v="9"/>
    <x v="3"/>
    <s v="Mei-22"/>
    <d v="2025-05-01T00:00:00"/>
    <m/>
    <n v="0"/>
    <m/>
    <n v="0"/>
    <e v="#DIV/0!"/>
    <n v="0"/>
    <m/>
    <m/>
    <s v="016-2061321"/>
    <s v="azizan@moh.gov.my"/>
  </r>
  <r>
    <s v="NMRR ID-22-02016-RND"/>
    <s v="MRG-2023-IMR-26"/>
    <s v="Genome-wide association study of first-onset myocardial infarction in the Malaysian population"/>
    <s v="DR SOPHIA RASHEEQA ISMAIL"/>
    <x v="1"/>
    <x v="7"/>
    <x v="0"/>
    <d v="2023-09-01T00:00:00"/>
    <d v="2025-12-01T00:00:00"/>
    <m/>
    <n v="479340"/>
    <m/>
    <n v="448057"/>
    <n v="0.93473734718571366"/>
    <n v="31283"/>
    <m/>
    <d v="2023-07-01T00:00:00"/>
    <s v="03-33627818"/>
    <s v="sophia.rasheeqa@moh.gov.my"/>
  </r>
  <r>
    <s v="NMRR ID-22-02135-XWU"/>
    <s v="MRG-2023-IMR-27"/>
    <s v="Construction of SARS-CoV-2 virus-like particles (VLP) for stable and functional production of multiple-antigens from locally circulating strains for use in rapid detection and vaccine antigen discovery"/>
    <s v="DR SITI NUR ZAWANI ROSLI"/>
    <x v="1"/>
    <x v="3"/>
    <x v="0"/>
    <s v="Mei-23"/>
    <d v="2025-05-01T00:00:00"/>
    <m/>
    <n v="276480"/>
    <m/>
    <n v="266812.39"/>
    <n v="0.96503323929398155"/>
    <n v="9667.609999999986"/>
    <m/>
    <d v="2023-07-01T00:00:00"/>
    <s v="03-33627490"/>
    <s v="sn.zawani@moh.gov.my"/>
  </r>
  <r>
    <s v="NMRR ID-23-00284-XRF"/>
    <s v="MRG-2023-IMR-28"/>
    <s v="Asessing Health Vulnerability to Climate Change Among small Island Communities"/>
    <s v="RAHEEL NAZAKAT"/>
    <x v="1"/>
    <x v="5"/>
    <x v="0"/>
    <d v="2023-06-01T00:00:00"/>
    <d v="2025-06-01T00:00:00"/>
    <m/>
    <n v="65799"/>
    <m/>
    <n v="57971.86"/>
    <n v="0.88104469672791386"/>
    <n v="7827.1399999999994"/>
    <d v="2023-07-27T00:00:00"/>
    <s v="Ogos-23"/>
    <m/>
    <s v="raheel@moh.gov.my"/>
  </r>
  <r>
    <s v="NMRR ID-22-02017-13D"/>
    <s v="MRG-2023-IMR-29"/>
    <s v="Exploratory of Plasma N-glycan Profiling as Signatures for Type 2 Diabetes Mellitus Patients and Healthy Individuals by Maldi TOF/TOF: A Pilot Study"/>
    <s v="DR SALINA ABDUL RAHMAN"/>
    <x v="1"/>
    <x v="3"/>
    <x v="0"/>
    <d v="2023-06-01T00:00:00"/>
    <d v="2025-06-01T00:00:00"/>
    <m/>
    <n v="84350"/>
    <m/>
    <n v="81208.7"/>
    <n v="0.96275874333135736"/>
    <n v="3141.3000000000029"/>
    <d v="2023-07-27T00:00:00"/>
    <s v="Ogos-23"/>
    <m/>
    <s v="sar@moh.gov.my"/>
  </r>
  <r>
    <s v="NMRR ID-23-00540-UHV"/>
    <s v="MRG-2023-IMR-30"/>
    <s v="Elucidation of the bioactive constituents of Eurycoma longifolia root and its underlying mechanism against SARS-CoV-2 virus"/>
    <s v="NORAZLAN MOHMAD MISNAN"/>
    <x v="1"/>
    <x v="3"/>
    <x v="0"/>
    <d v="2023-06-01T00:00:00"/>
    <d v="2025-06-01T00:00:00"/>
    <m/>
    <n v="120050"/>
    <m/>
    <n v="117708.5"/>
    <n v="0.98049562682215741"/>
    <n v="2341.5"/>
    <d v="2023-07-27T00:00:00"/>
    <s v="Ogos-23"/>
    <m/>
    <s v="norazlan.misnan@moh.gov.my"/>
  </r>
  <r>
    <s v="NMRR ID-23-02870-FAM"/>
    <s v="MRG-2023-IMR-31"/>
    <s v="IN VITRO ANTI-DIABETIC AND BIOAVAILABILITY STUDIES OF RED DRAGON FRUIT PEEL (HYLOCEREUS POLYRHIZUS L.) EXTRACT: NON-ENCAPSULATED AND NANOENCAPSULATED"/>
    <s v="ASWIR ABD RASHED"/>
    <x v="1"/>
    <x v="3"/>
    <x v="0"/>
    <d v="2023-07-01T00:00:00"/>
    <d v="2025-12-01T00:00:00"/>
    <m/>
    <n v="117950"/>
    <m/>
    <n v="83782"/>
    <n v="0.71031793132683341"/>
    <n v="34168"/>
    <d v="2023-08-16T00:00:00"/>
    <d v="2023-09-01T00:00:00"/>
    <m/>
    <s v="aswir@moh.gov.my"/>
  </r>
  <r>
    <s v="NMRR ID-23-00607-MNB"/>
    <s v="MRG-2023-IMR-32"/>
    <s v="In vitro characterization of SARS-CoV-2 mRNA construct and translational products"/>
    <s v="CHING YEE MING"/>
    <x v="1"/>
    <x v="3"/>
    <x v="0"/>
    <d v="2023-08-01T00:00:00"/>
    <d v="2025-06-01T00:00:00"/>
    <m/>
    <n v="134540"/>
    <m/>
    <n v="124533"/>
    <n v="0.9256206332689163"/>
    <n v="10007"/>
    <d v="2023-08-16T00:00:00"/>
    <d v="2023-09-01T00:00:00"/>
    <m/>
    <s v="chingym@moh.gov.my"/>
  </r>
  <r>
    <s v="NMRR ID-23-01040-JHL"/>
    <s v="MRG-2023-IMR-33"/>
    <s v="Characterization of ERG and FKS Genes Mutation in Candida spp."/>
    <s v="DR TAN XUE TING"/>
    <x v="1"/>
    <x v="7"/>
    <x v="4"/>
    <d v="2023-08-01T00:00:00"/>
    <d v="2025-06-01T00:00:00"/>
    <m/>
    <n v="137300"/>
    <m/>
    <n v="137300"/>
    <n v="1"/>
    <n v="0"/>
    <m/>
    <m/>
    <m/>
    <m/>
  </r>
  <r>
    <s v="NMRR ID-23-00627-A75"/>
    <s v="MRG-2023-P.PENGURUS-01"/>
    <s v="Identification of autoantibody-defined subgroups among the Malaysian systemic lupus erythematosus patients based on SLE-associated autoantibody profile"/>
    <s v="TAN LAY KIM"/>
    <x v="6"/>
    <x v="7"/>
    <x v="4"/>
    <d v="2023-09-01T00:00:00"/>
    <d v="2025-06-01T00:00:00"/>
    <m/>
    <n v="61405"/>
    <m/>
    <n v="0"/>
    <n v="0"/>
    <n v="61405"/>
    <d v="2023-08-16T00:00:00"/>
    <m/>
    <m/>
    <s v="tanlk@moh.gov.my"/>
  </r>
  <r>
    <s v="NMRR-21-1480-60316"/>
    <s v="MRG-2023-MOH-01"/>
    <s v="A therapeutic intervention via diet modification using Sabah Traditional Rice for type 2 Diabetes Mellitus patients."/>
    <s v="DR YEN CHIA HOW"/>
    <x v="0"/>
    <x v="0"/>
    <x v="0"/>
    <d v="2023-02-01T00:00:00"/>
    <d v="2025-12-01T00:00:00"/>
    <s v=" CRC Hospital Queen Elizabeth II,  Lorong Bersatu, Off, Jalan Damai, Luyang Commercial Centre, 88300 Kota Kinabalu, Sabah. "/>
    <n v="60958"/>
    <m/>
    <n v="59386.65"/>
    <n v="0.97422241543357724"/>
    <n v="1571.3499999999985"/>
    <d v="2023-01-16T00:00:00"/>
    <m/>
    <s v="016-8352325"/>
    <s v="chyen@moh.gov.my"/>
  </r>
  <r>
    <s v="NMRR-21-1647-60823"/>
    <s v="MRG-2023-MOH-02"/>
    <s v="Chemical Stability of Midazolam Injection Solution for Intranasal Use as Pediatric Home Rescue Medication by HPLC"/>
    <s v="DR TAN JING WEN"/>
    <x v="0"/>
    <x v="3"/>
    <x v="0"/>
    <d v="2023-02-01T00:00:00"/>
    <d v="2023-12-01T00:00:00"/>
    <s v="Jabatan Farmasi Hospital Tunku Azizah, Jalan Raja Muda Abdul Aziz, Kampung Baru"/>
    <n v="22741"/>
    <m/>
    <n v="0"/>
    <n v="0"/>
    <n v="22741"/>
    <d v="2023-01-16T00:00:00"/>
    <m/>
    <s v="012-2727922"/>
    <m/>
  </r>
  <r>
    <s v="NMRR ID-22-00343-8SR"/>
    <s v="MRG-2023-MOH-03"/>
    <s v="Thyroid function in hospitalised COVID-19 patient and the association with disease severity"/>
    <s v="DR RABEAH MD ZUKI"/>
    <x v="0"/>
    <x v="2"/>
    <x v="0"/>
    <d v="2023-01-01T00:00:00"/>
    <d v="2023-12-01T00:00:00"/>
    <s v="Jabatan Endokrinologi Hospital Pulau Pinang "/>
    <n v="14880"/>
    <m/>
    <n v="0"/>
    <n v="0"/>
    <n v="14880"/>
    <d v="2023-01-16T00:00:00"/>
    <m/>
    <s v="017-6859624"/>
    <s v="rabeahmdzuki@yahoo.com"/>
  </r>
  <r>
    <s v="NMRR ID-21-01937-QUG"/>
    <s v="MRG-2023-MOH-04"/>
    <s v="Prevalence of Sarcopenia, and its association factors among Community-Dwelling Older Adults attending to Government Health Clinics in Malaysia"/>
    <s v="DR NG CHAI CHEN"/>
    <x v="0"/>
    <x v="1"/>
    <x v="0"/>
    <d v="2023-01-01T00:00:00"/>
    <d v="2023-12-01T00:00:00"/>
    <s v="Jabatan Perubatan Hospital Sultan Ismail, Johor Baharu"/>
    <n v="4640"/>
    <m/>
    <n v="0"/>
    <n v="0"/>
    <n v="4640"/>
    <d v="2023-01-16T00:00:00"/>
    <m/>
    <s v="017-3769903"/>
    <s v="ngcc@hsi.gov.my"/>
  </r>
  <r>
    <s v="NMRR-21-689-59279"/>
    <s v="MRG-2023-MOH-05"/>
    <s v="QUALITY OF REFRACTIVE ERROR STUDY IN KLANG VALLEY MALAYSIA (Q.REC-M)"/>
    <s v="DR DURATUL AIN HUSSIN"/>
    <x v="0"/>
    <x v="8"/>
    <x v="0"/>
    <d v="2022-09-01T00:00:00"/>
    <d v="2023-12-01T00:00:00"/>
    <m/>
    <n v="87276"/>
    <m/>
    <n v="20000"/>
    <n v="0.22915807323892021"/>
    <n v="67276"/>
    <d v="2023-01-16T00:00:00"/>
    <d v="2023-05-01T00:00:00"/>
    <s v="016-3364293"/>
    <s v="duratulain.hussin@gmail.com"/>
  </r>
  <r>
    <s v="NMRR ID-22-00741-C75"/>
    <s v="MRG-2023-MOH-06"/>
    <s v="A Randomized Control Trial of the use of Virtual Reality as an adjunct in the treatment for generalized anxiety disorders"/>
    <s v="DR MOHD AIZUDDIN BIN ABDUL RAHMAN / DR NURUL NADIA ISMAIL"/>
    <x v="4"/>
    <x v="6"/>
    <x v="0"/>
    <d v="2023-01-01T00:00:00"/>
    <d v="2024-09-01T00:00:00"/>
    <m/>
    <n v="176100"/>
    <m/>
    <n v="127930.29000000001"/>
    <n v="0.72646388415672913"/>
    <n v="48169.709999999992"/>
    <d v="2023-01-16T00:00:00"/>
    <d v="2023-03-03T00:00:00"/>
    <s v="012-9857151"/>
    <s v="anam.psh@moh.gov.my"/>
  </r>
  <r>
    <s v="NMRR-21-1619-59916"/>
    <s v="MRG-2023-MOH-07"/>
    <s v="Collaboration of Oral Health Programme with Religious Organizations (KOA) Initiatives in Pahang, Malaysia: A Formative Qualitative Evaluation"/>
    <s v="DR KURUDEVEN A/L TAMIL CHELVAN"/>
    <x v="0"/>
    <x v="0"/>
    <x v="0"/>
    <d v="2023-01-01T00:00:00"/>
    <d v="2023-12-01T00:00:00"/>
    <s v="Pejabat kesihatan pergigian daerah cameron highlands"/>
    <n v="3000"/>
    <m/>
    <n v="3000"/>
    <n v="1"/>
    <n v="0"/>
    <d v="2023-01-16T00:00:00"/>
    <d v="2023-06-01T00:00:00"/>
    <s v="05-4911141"/>
    <s v="drkurudeven@moh.gov.my"/>
  </r>
  <r>
    <s v="NMRR ID-21-02074-Z7S"/>
    <s v="MRG-2023-MOH-08"/>
    <s v="Remote Monitoring of Vital Signs and Falls in Post Hospital Discharge Patients and Aging Community"/>
    <s v="DR DIANA FOO HUI PING"/>
    <x v="0"/>
    <x v="6"/>
    <x v="0"/>
    <d v="2023-01-01T00:00:00"/>
    <d v="2025-12-01T00:00:00"/>
    <s v="CRC, Hospital Umum Sarawak, Jalan Tun Ahmad Zaidi Adruce,93586 Kuching Sarawak"/>
    <n v="124000"/>
    <m/>
    <n v="124000"/>
    <n v="1"/>
    <n v="0"/>
    <d v="2023-01-16T00:00:00"/>
    <s v="Okt-23"/>
    <s v="08-2276 820"/>
    <s v="dianafoo.crc@gmail.com"/>
  </r>
  <r>
    <s v="NMRR ID-22-01795-FXI"/>
    <s v="MRG-2023-MOH-10"/>
    <s v="Estimating Umbilical Vein Catheter Insertion Length using Surface Anatomic Landmarks"/>
    <s v="DR LIEW CHUIN HEN"/>
    <x v="0"/>
    <x v="9"/>
    <x v="5"/>
    <d v="2022-07-01T00:00:00"/>
    <d v="2023-08-01T00:00:00"/>
    <m/>
    <n v="0"/>
    <m/>
    <m/>
    <m/>
    <m/>
    <m/>
    <m/>
    <m/>
    <s v="chuinhen@outlook.com"/>
  </r>
  <r>
    <s v="NMRR ID-22-01837-PAS"/>
    <s v="MRG-2023-MOH-11"/>
    <s v="A phase II, randomised controlled trial to evaluate the efficacy and safety of moisturising creams with or without palm-oil-derived vitamin E concentrate in addition to urea-based cream or urea-based cream alone in Capecitabine-associated Palmar-Plantar Erythrodysesthesia (ECaPPE)"/>
    <s v="DR VOON PEI JYE"/>
    <x v="0"/>
    <x v="10"/>
    <x v="0"/>
    <d v="2023-01-01T00:00:00"/>
    <d v="2024-12-01T00:00:00"/>
    <m/>
    <n v="12500"/>
    <m/>
    <n v="7395"/>
    <n v="0.59160000000000001"/>
    <n v="5105"/>
    <d v="2023-06-26T00:00:00"/>
    <d v="2023-11-01T00:00:00"/>
    <s v="016-8911615"/>
    <s v="voonpj@yahoo.com"/>
  </r>
  <r>
    <s v="NMRR ID-22-00639-M3J"/>
    <s v="MRG-2023-MOH-12"/>
    <s v="MEDICAL RADIATION EXPOSURE FOR THE DEVELOPMENT OF MALAYSIAN DIAGNOSTIC REFERENCE LEVEL (DRL) IN DIAGNOSTIC RADIOLOGY AND DENTAL RADIOLOGY"/>
    <s v="MS. NURMAZAINA BINTI MD ARIFFIN"/>
    <x v="0"/>
    <x v="8"/>
    <x v="0"/>
    <d v="2023-06-01T00:00:00"/>
    <d v="2024-03-01T00:00:00"/>
    <m/>
    <n v="36000"/>
    <m/>
    <n v="36000"/>
    <n v="1"/>
    <n v="0"/>
    <d v="2023-06-26T00:00:00"/>
    <s v="Okt-23"/>
    <s v="03-88924676"/>
    <s v="nurmazaina@moh.gov.my"/>
  </r>
  <r>
    <s v="NMRR ID-22-00003-6NQ"/>
    <s v="MRG-2023-MOH-13"/>
    <s v="Effect of high dose intravenous Vitamin C as an adjunct in the treatment of patients with severe pneumonia in Intensive Care Unit: a multi-center, double-blinded, two-arm, placebo-controlled, randomized trial."/>
    <s v="DR CALVIN WONG KE WEN"/>
    <x v="0"/>
    <x v="10"/>
    <x v="0"/>
    <s v="Mei-23"/>
    <s v="Dis-25"/>
    <m/>
    <n v="357100"/>
    <m/>
    <n v="234336.12"/>
    <n v="0.65621988238588624"/>
    <n v="122763.88"/>
    <d v="2023-06-26T00:00:00"/>
    <d v="2023-07-01T00:00:00"/>
    <s v="012-6277374"/>
    <s v="calvinwk85@gmail.com"/>
  </r>
  <r>
    <m/>
    <s v="MRG-2023-MOH-13"/>
    <s v="Effect of high dose intravenous Vitamin C as an adjunct in the treatment of patients with severe pneumonia in Intensive Care Unit: a multi-center, double-blinded, two-arm, placebo-controlled, randomized trial."/>
    <s v="DR CALVIN WONG KE WEN"/>
    <x v="0"/>
    <x v="10"/>
    <x v="0"/>
    <s v="Mei-23"/>
    <s v="Dis-25"/>
    <m/>
    <n v="19500"/>
    <m/>
    <m/>
    <m/>
    <m/>
    <d v="2023-06-26T00:00:00"/>
    <m/>
    <s v="012-6277375"/>
    <s v="calvinwk85@gmail.com"/>
  </r>
  <r>
    <m/>
    <s v="MRG-2023-MOH-13"/>
    <s v="Effect of high dose intravenous Vitamin C as an adjunct in the treatment of patients with severe pneumonia in Intensive Care Unit: a multi-center, double-blinded, two-arm, placebo-controlled, randomized trial."/>
    <s v="DR CALVIN WONG KE WEN"/>
    <x v="0"/>
    <x v="10"/>
    <x v="0"/>
    <s v="Mei-23"/>
    <s v="Dis-25"/>
    <m/>
    <n v="19500"/>
    <m/>
    <m/>
    <m/>
    <m/>
    <d v="2023-06-26T00:00:00"/>
    <m/>
    <s v="012-6277376"/>
    <s v="calvinwk85@gmail.com"/>
  </r>
  <r>
    <s v="NMRR ID-21-02109-DV5"/>
    <s v="MRG-2023-MOH-14"/>
    <s v="Intensive Low-Density Lipoprotein Cholesterol Lowering in Patients With Acute Myocardial Infarction"/>
    <s v="DR JOHN YEO JUI PING"/>
    <x v="0"/>
    <x v="10"/>
    <x v="0"/>
    <d v="2023-01-01T00:00:00"/>
    <d v="2027-12-01T00:00:00"/>
    <m/>
    <n v="126800"/>
    <n v="2000"/>
    <n v="117240"/>
    <n v="0.92460567823343853"/>
    <n v="9560"/>
    <d v="2023-06-26T00:00:00"/>
    <d v="2023-09-01T00:00:00"/>
    <s v="016-4108064"/>
    <s v="john.yeo@moh.gov.my"/>
  </r>
  <r>
    <s v="NMRR ID-23-00262-OKU"/>
    <s v="MRG-2023-MOH-15"/>
    <s v="Artificial Intelligence for the Diagnosis of Corneal Ulcer"/>
    <s v="DR IVAN CHENG EN YOO"/>
    <x v="0"/>
    <x v="6"/>
    <x v="0"/>
    <d v="2023-07-01T00:00:00"/>
    <d v="2025-12-01T00:00:00"/>
    <m/>
    <n v="193500"/>
    <m/>
    <n v="185640.36"/>
    <n v="0.95938170542635648"/>
    <n v="7859.640000000014"/>
    <d v="2023-06-26T00:00:00"/>
    <d v="2023-09-01T00:00:00"/>
    <s v="03-55263000"/>
    <s v="asyraf@moh.gov.my"/>
  </r>
  <r>
    <s v="NMRR ID-21-02048-CEI"/>
    <s v="MRG-2023-MOH-16"/>
    <s v="Predicting Presence and Progression of Left Ventricular Diastolic Dysfunction and Heart Failure in Type 2 Diabetic Patients"/>
    <s v="DR DIANA FOO HUI PING"/>
    <x v="0"/>
    <x v="10"/>
    <x v="0"/>
    <s v="Mei-23"/>
    <d v="2027-08-01T00:00:00"/>
    <m/>
    <n v="426200"/>
    <m/>
    <n v="418700"/>
    <n v="0.98240262787423749"/>
    <n v="7500"/>
    <d v="2023-06-26T00:00:00"/>
    <s v="Okt-23"/>
    <s v="016-8680633"/>
    <s v="dianafoo.crc@gmail.com"/>
  </r>
  <r>
    <s v="NMRR ID-23-00732-DGR"/>
    <s v="MRG-2023-MOH-17"/>
    <s v="Impact of molecular diagnostics accelerated access in managing children with central nervous system infections: A quasi-experimental study"/>
    <s v="DR TOH TECK HOCK"/>
    <x v="0"/>
    <x v="10"/>
    <x v="0"/>
    <d v="2023-07-01T00:00:00"/>
    <d v="2025-12-01T00:00:00"/>
    <m/>
    <n v="144058"/>
    <m/>
    <m/>
    <m/>
    <m/>
    <m/>
    <m/>
    <m/>
    <m/>
  </r>
  <r>
    <s v="NMRR ID-22-00938-2YN"/>
    <s v="MRG-2023-ICR-01"/>
    <s v="Real World Effectiveness of Oral Anti-Viral for treatment of COVID-19 in Ministry of Health Malaysia Institutions"/>
    <s v="DR LOW EE VIEN"/>
    <x v="4"/>
    <x v="2"/>
    <x v="0"/>
    <d v="2023-01-01T00:00:00"/>
    <d v="2023-11-01T00:00:00"/>
    <m/>
    <n v="84137"/>
    <m/>
    <n v="44726.38"/>
    <n v="0.53158990693749475"/>
    <n v="39410.620000000003"/>
    <d v="2023-01-16T00:00:00"/>
    <d v="2023-03-14T00:00:00"/>
    <s v="012-2802766"/>
    <s v="evienlow@gmail.com"/>
  </r>
  <r>
    <s v="NMRR ID-22-01042-SDM"/>
    <s v="MRG-2023-ICR-02"/>
    <s v="Real World Application of a Digital Health Solution: Cognitive Observational Diagnosis for Quantified Home Monitoring (CODIQ-My 2.0)"/>
    <s v="DR MOHAN DASS PATHMANATHAN"/>
    <x v="4"/>
    <x v="6"/>
    <x v="0"/>
    <d v="2023-01-01T00:00:00"/>
    <d v="2025-12-01T00:00:00"/>
    <m/>
    <n v="848804"/>
    <m/>
    <n v="16548.29"/>
    <n v="1.9496008501373698E-2"/>
    <n v="832255.71"/>
    <d v="2023-01-16T00:00:00"/>
    <d v="2023-03-02T00:00:00"/>
    <s v="012-9190794"/>
    <s v="drmohandass@moh.gov.my"/>
  </r>
  <r>
    <s v="NMRR ID-22-02743-GCO"/>
    <s v="MRG-2023-ICR-03"/>
    <s v="Development &amp; Validation of a Skin Mobile Aplication using Artificial Intelligence (A.I) for Screening of Leprosy in Malaysian Population"/>
    <s v="DR MOHAN DASS PATHMANATHAN"/>
    <x v="4"/>
    <x v="6"/>
    <x v="0"/>
    <d v="2023-04-01T00:00:00"/>
    <d v="2025-03-01T00:00:00"/>
    <m/>
    <n v="420400"/>
    <m/>
    <n v="16548.29"/>
    <n v="3.9363201712654616E-2"/>
    <n v="403851.71"/>
    <d v="2023-08-16T00:00:00"/>
    <d v="2023-04-01T00:00:00"/>
    <s v="012-9190794"/>
    <s v="drmohandass@moh.gov.my"/>
  </r>
  <r>
    <s v="NMRR ID-22-02616-I2I"/>
    <s v="MRG-2023-ICR-04"/>
    <s v="mHealth Behavioural Intervention to Increase Breast Cancer Screening Rates Among Members of the Public"/>
    <s v="NICHOLAS HING YEE LIANG"/>
    <x v="4"/>
    <x v="10"/>
    <x v="0"/>
    <d v="2023-05-01T00:00:00"/>
    <d v="2025-06-01T00:00:00"/>
    <m/>
    <n v="50092"/>
    <m/>
    <n v="24535.59"/>
    <n v="0.48981054859059331"/>
    <n v="25556.41"/>
    <m/>
    <m/>
    <m/>
    <s v="Nicholas.hingyl@gmail.com"/>
  </r>
  <r>
    <s v="NMRR ID-23-00001-9TO"/>
    <s v="MRG-2023-ICR-05"/>
    <s v="Development of Diabetic Retinopathy Risk Score for Primary Care"/>
    <s v="TEH XIN ROU"/>
    <x v="4"/>
    <x v="0"/>
    <x v="0"/>
    <d v="2022-08-01T00:00:00"/>
    <d v="2023-12-01T00:00:00"/>
    <m/>
    <n v="53798"/>
    <m/>
    <n v="5516.8"/>
    <n v="0.10254656306925908"/>
    <n v="48281.2"/>
    <m/>
    <m/>
    <m/>
    <s v="tehxinrou@crc.moh.gov.my"/>
  </r>
  <r>
    <s v="NMRR ID-21-02385-X4T"/>
    <s v="MRG-2023-IKU-01"/>
    <s v="MyEMaS: Malaysian Malnourished Intervention for the Older Adults"/>
    <s v="AZLI BIN BAHARUDIN@SHAHRUDDIN"/>
    <x v="2"/>
    <x v="1"/>
    <x v="0"/>
    <d v="2023-01-01T00:00:00"/>
    <d v="2024-09-01T00:00:00"/>
    <m/>
    <n v="172327"/>
    <m/>
    <n v="134466.99"/>
    <n v="0.78030134569742404"/>
    <n v="37860.010000000009"/>
    <d v="2023-01-16T00:00:00"/>
    <m/>
    <s v="03-33628888"/>
    <s v="ps_azlibaharudin@moh.gov.my"/>
  </r>
  <r>
    <s v="NMRR ID-22-02845-GUT"/>
    <s v="MRG-2023-IKU-02"/>
    <s v="Prevalence of Metabolic Syndrome and Metabolic Dysfunction-Associated Fatty Liver Disease in Malaysia 2023"/>
    <s v="DR WAN KIM SUI"/>
    <x v="2"/>
    <x v="4"/>
    <x v="0"/>
    <d v="2023-01-01T00:00:00"/>
    <d v="2024-04-01T00:00:00"/>
    <m/>
    <n v="114090"/>
    <m/>
    <n v="109509.6"/>
    <n v="0.9598527478306601"/>
    <n v="4580.3999999999942"/>
    <m/>
    <d v="2023-08-01T00:00:00"/>
    <s v="03-33628703"/>
    <s v="kimsui@moh.gov.my"/>
  </r>
  <r>
    <s v="NMRR-21-1894-60828"/>
    <s v="MRG-2023-IKU-03"/>
    <s v="EVALUATION OF TWO AI SOFTWARE FOR THE CXR SCREENING AND PULMONARY TUBERCULOSIS (PTB) DIAGNOSIS"/>
    <s v="MUHAMMAD FAIZ MOHD HISHAM"/>
    <x v="2"/>
    <x v="2"/>
    <x v="0"/>
    <d v="2023-07-01T00:00:00"/>
    <d v="2025-06-01T00:00:00"/>
    <m/>
    <n v="46668"/>
    <m/>
    <n v="31791.62"/>
    <n v="0.68122953629896288"/>
    <n v="14876.380000000001"/>
    <m/>
    <m/>
    <s v="03-3362 8722"/>
    <s v="muhammadfaiz.mh@moh.gov.my"/>
  </r>
  <r>
    <s v="NMRR ID-23-01542-RPR"/>
    <s v="MRG-2023-IKU-04"/>
    <s v="National Health and Morbidity Survey (NHMS) 2024: Nutrition Survey"/>
    <s v="DR AHMAD ALI HAJI ZAINUDDIN"/>
    <x v="2"/>
    <x v="4"/>
    <x v="0"/>
    <d v="2023-07-01T00:00:00"/>
    <d v="2025-06-01T00:00:00"/>
    <m/>
    <n v="500000"/>
    <m/>
    <n v="225278.58000000002"/>
    <n v="0.45055716000000001"/>
    <n v="274721.42"/>
    <m/>
    <m/>
    <s v="03 3362 8724"/>
    <s v="ahmadali@moh.gov.my"/>
  </r>
  <r>
    <s v="NMRR ID-22-00853-HGP"/>
    <s v="MRG-2023-IPSK-01"/>
    <s v="Virtual Clinic Implementation at Public Health Clinics in Malaysia: An Evaluation"/>
    <s v="DR TAY YEA LU"/>
    <x v="3"/>
    <x v="8"/>
    <x v="0"/>
    <d v="2022-09-01T00:00:00"/>
    <d v="2024-02-01T00:00:00"/>
    <m/>
    <n v="91295"/>
    <m/>
    <n v="88513.85"/>
    <n v="0.96953666684922513"/>
    <n v="2781.1499999999942"/>
    <d v="2023-01-16T00:00:00"/>
    <d v="2023-02-28T00:00:00"/>
    <s v="012-875 1008"/>
    <s v="tay.yl@moh.gov.my/yealu.tay@gmail.com"/>
  </r>
  <r>
    <s v="NMRR ID-22-01563-EN8"/>
    <s v="MRG-2023-IPSK-02"/>
    <s v="Coverage, Effectiveness and Cost-effectiveness of Non-communicable Disease Screening Programs in Malaysia"/>
    <s v="MOHD SHAIFUL JEFRI BIN MOHD NOR SHAM KUNUSAGARAN"/>
    <x v="3"/>
    <x v="8"/>
    <x v="0"/>
    <d v="2023-04-01T00:00:00"/>
    <d v="2024-06-01T00:00:00"/>
    <m/>
    <n v="15426"/>
    <m/>
    <n v="7945.85"/>
    <n v="0.51509464540386363"/>
    <n v="7480.15"/>
    <d v="2023-05-08T00:00:00"/>
    <m/>
    <m/>
    <s v="shaifuljefri@moh.gov.my"/>
  </r>
  <r>
    <s v="NMRR ID-22-02553-DXU"/>
    <s v="MRG-2023-IPSK-03"/>
    <s v="Exploring the Implementation and Acceptability of Home Visits in Adopted Village Oral Health Program (AVOHP) at Negeri Sembilan Oral Health Division (NSOHD)"/>
    <s v="DR KALVINA A/P CHELLADORAI"/>
    <x v="3"/>
    <x v="8"/>
    <x v="0"/>
    <d v="2023-01-01T00:00:00"/>
    <d v="2024-03-01T00:00:00"/>
    <m/>
    <n v="75850"/>
    <m/>
    <n v="56531.69"/>
    <n v="0.74530903098220169"/>
    <n v="19318.309999999998"/>
    <d v="2023-05-08T00:00:00"/>
    <d v="2023-07-01T00:00:00"/>
    <s v="03 33628542"/>
    <s v="drkalvina@moh.gov.my"/>
  </r>
  <r>
    <s v="NMRR ID-22-02543-INB"/>
    <s v="MRG-2023-IPSK-04"/>
    <s v="Cost-Effectiveness of AED Deployment in Selected Public Location in Penang (CAEDiP): A Modelling Approach"/>
    <s v="DR MOHD SHAHRI BIN BAHARI"/>
    <x v="3"/>
    <x v="0"/>
    <x v="0"/>
    <s v="Mac-23"/>
    <d v="2024-09-01T00:00:00"/>
    <m/>
    <n v="93265"/>
    <m/>
    <n v="33466.78"/>
    <n v="0.35883536160403151"/>
    <n v="59798.22"/>
    <m/>
    <m/>
    <m/>
    <s v="mohdshahri.b@moh.gov.my"/>
  </r>
  <r>
    <s v="NMRR ID-23-02149-TBZ"/>
    <s v="MRG-2023-IPSK-05"/>
    <s v="Exploring avoidable hospitalisations and their contributing factors in Malaysia"/>
    <s v="SHAKIRAH BINTI MD. SHARIF"/>
    <x v="3"/>
    <x v="8"/>
    <x v="0"/>
    <d v="2023-09-01T00:00:00"/>
    <d v="2025-09-01T00:00:00"/>
    <m/>
    <n v="127960"/>
    <m/>
    <m/>
    <m/>
    <m/>
    <m/>
    <m/>
    <m/>
    <m/>
  </r>
  <r>
    <s v="NMRR ID-22-02005-IZM"/>
    <s v="MRG-2023-MOH-09"/>
    <s v="Treatment costs for maxillofacial trauma among selected Ministry of Health hospitals in Malaysia"/>
    <s v="DR LING XIAO FENG"/>
    <x v="3"/>
    <x v="0"/>
    <x v="0"/>
    <d v="2023-04-01T00:00:00"/>
    <d v="2025-03-01T00:00:00"/>
    <m/>
    <n v="40350"/>
    <m/>
    <n v="23677.43"/>
    <n v="0.58680123915737303"/>
    <n v="16672.57"/>
    <d v="2023-06-26T00:00:00"/>
    <m/>
    <s v="04-4480161"/>
    <s v="xfeng@moh.gov.my"/>
  </r>
  <r>
    <s v="NMRR ID-22-01071-N8B"/>
    <s v="MRG-2023-IPK-01"/>
    <s v="Sustainability of Lean Implementations at MOH Hospitals"/>
    <s v="LUM KAH YEE"/>
    <x v="8"/>
    <x v="8"/>
    <x v="0"/>
    <d v="2023-01-01T00:00:00"/>
    <d v="2024-09-01T00:00:00"/>
    <m/>
    <n v="66220"/>
    <m/>
    <n v="37120.5"/>
    <n v="0.56056327393536698"/>
    <n v="29099.5"/>
    <d v="2023-01-16T00:00:00"/>
    <d v="2023-03-08T00:00:00"/>
    <s v="012-5658412"/>
    <s v="lkyee@moh.gov.my"/>
  </r>
  <r>
    <s v="NMRR ID-22-00689-JLC"/>
    <s v="MRG-2023-IPTK-01"/>
    <s v="Validation of Health Literacy Pertaining to Salt Instrument and Assessment of Health Literacy related to Salt Intake among Malaysians"/>
    <s v="KOMATHI PERIALATHAN"/>
    <x v="5"/>
    <x v="8"/>
    <x v="0"/>
    <d v="2023-01-01T00:00:00"/>
    <d v="2023-12-01T00:00:00"/>
    <m/>
    <n v="126800"/>
    <m/>
    <n v="123442.15"/>
    <n v="0.97351853312302838"/>
    <n v="3357.8500000000058"/>
    <d v="2023-01-16T00:00:00"/>
    <m/>
    <s v="03-33628614"/>
    <s v="komathi.p@moh.gov.m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n v="17000"/>
    <n v="0"/>
    <n v="0"/>
    <n v="0"/>
    <n v="0"/>
    <n v="0"/>
    <n v="0"/>
    <n v="0"/>
    <n v="25000"/>
    <n v="0"/>
  </r>
  <r>
    <x v="1"/>
    <n v="494690"/>
    <n v="0"/>
    <n v="0"/>
    <n v="0"/>
    <n v="0"/>
    <n v="84473.600000000006"/>
    <n v="0"/>
    <n v="75840"/>
    <n v="13800"/>
    <n v="52989.4"/>
  </r>
  <r>
    <x v="2"/>
    <n v="0"/>
    <n v="0"/>
    <n v="0"/>
    <n v="0"/>
    <n v="0"/>
    <n v="41532"/>
    <n v="0"/>
    <n v="0"/>
    <n v="10968"/>
    <n v="0"/>
  </r>
  <r>
    <x v="2"/>
    <n v="0"/>
    <n v="0"/>
    <n v="0"/>
    <n v="0"/>
    <n v="0"/>
    <n v="21785.14"/>
    <n v="0"/>
    <n v="1745.1"/>
    <n v="43802.76"/>
    <n v="0"/>
  </r>
  <r>
    <x v="3"/>
    <n v="3000"/>
    <n v="0"/>
    <n v="0"/>
    <n v="0"/>
    <n v="0"/>
    <n v="2000"/>
    <n v="0"/>
    <n v="75500"/>
    <n v="0"/>
    <n v="0"/>
  </r>
  <r>
    <x v="4"/>
    <n v="4138.04"/>
    <n v="0"/>
    <n v="0"/>
    <n v="0"/>
    <n v="0"/>
    <n v="0"/>
    <n v="0"/>
    <n v="122001"/>
    <n v="73860.960000000006"/>
    <n v="0"/>
  </r>
  <r>
    <x v="3"/>
    <n v="200"/>
    <n v="0"/>
    <n v="0"/>
    <n v="0"/>
    <n v="0"/>
    <n v="249534"/>
    <n v="0"/>
    <n v="0"/>
    <n v="23886"/>
    <n v="0"/>
  </r>
  <r>
    <x v="3"/>
    <n v="0"/>
    <n v="0"/>
    <n v="0"/>
    <n v="0"/>
    <n v="0"/>
    <n v="86675"/>
    <n v="0"/>
    <n v="10000"/>
    <n v="25000"/>
    <n v="0"/>
  </r>
  <r>
    <x v="3"/>
    <n v="0"/>
    <n v="0"/>
    <n v="0"/>
    <n v="0"/>
    <n v="0"/>
    <n v="4148"/>
    <n v="0"/>
    <n v="0"/>
    <n v="23952"/>
    <n v="0"/>
  </r>
  <r>
    <x v="3"/>
    <n v="22341"/>
    <n v="0"/>
    <n v="0"/>
    <n v="0"/>
    <n v="10000"/>
    <n v="992550"/>
    <n v="0"/>
    <n v="0"/>
    <n v="17500"/>
    <n v="0"/>
  </r>
  <r>
    <x v="3"/>
    <n v="0"/>
    <n v="0"/>
    <n v="0"/>
    <n v="0"/>
    <n v="0"/>
    <n v="100995"/>
    <n v="0"/>
    <n v="3000"/>
    <n v="42955"/>
    <n v="0"/>
  </r>
  <r>
    <x v="3"/>
    <n v="0"/>
    <n v="0"/>
    <n v="0"/>
    <n v="0"/>
    <n v="0"/>
    <n v="23410"/>
    <n v="0"/>
    <n v="0"/>
    <n v="24000"/>
    <n v="0"/>
  </r>
  <r>
    <x v="0"/>
    <n v="53"/>
    <n v="0"/>
    <n v="0"/>
    <n v="0"/>
    <n v="0"/>
    <n v="115983"/>
    <n v="0"/>
    <n v="12400"/>
    <n v="22564"/>
    <n v="0"/>
  </r>
  <r>
    <x v="5"/>
    <n v="448"/>
    <n v="0"/>
    <n v="0"/>
    <n v="0"/>
    <n v="0"/>
    <n v="65173"/>
    <n v="0"/>
    <n v="0"/>
    <n v="17500"/>
    <n v="0"/>
  </r>
  <r>
    <x v="5"/>
    <n v="0"/>
    <n v="0"/>
    <n v="0"/>
    <n v="0"/>
    <n v="0"/>
    <n v="46924"/>
    <n v="0"/>
    <n v="59750"/>
    <n v="0"/>
    <n v="0"/>
  </r>
  <r>
    <x v="5"/>
    <n v="0"/>
    <n v="0"/>
    <n v="28700"/>
    <n v="0"/>
    <n v="0"/>
    <n v="0"/>
    <n v="0"/>
    <n v="0"/>
    <n v="15000"/>
    <n v="0"/>
  </r>
  <r>
    <x v="0"/>
    <n v="2346"/>
    <n v="0"/>
    <n v="0"/>
    <n v="0"/>
    <n v="0"/>
    <n v="50906"/>
    <n v="0"/>
    <n v="42740"/>
    <n v="21516"/>
    <n v="0"/>
  </r>
  <r>
    <x v="0"/>
    <n v="0"/>
    <n v="0"/>
    <n v="0"/>
    <n v="0"/>
    <n v="0"/>
    <n v="2320"/>
    <n v="0"/>
    <n v="0"/>
    <n v="22680"/>
    <n v="0"/>
  </r>
  <r>
    <x v="5"/>
    <n v="161"/>
    <n v="0"/>
    <n v="0"/>
    <n v="0"/>
    <n v="0"/>
    <n v="1030"/>
    <n v="0"/>
    <n v="360"/>
    <n v="17787"/>
    <n v="0"/>
  </r>
  <r>
    <x v="0"/>
    <n v="0"/>
    <n v="0"/>
    <n v="0"/>
    <n v="0"/>
    <n v="0"/>
    <n v="10532"/>
    <n v="0"/>
    <n v="15000"/>
    <n v="48468"/>
    <n v="0"/>
  </r>
  <r>
    <x v="0"/>
    <n v="22901"/>
    <n v="0"/>
    <n v="0"/>
    <n v="0"/>
    <n v="0"/>
    <n v="276586"/>
    <n v="0"/>
    <n v="0"/>
    <n v="40813"/>
    <n v="0"/>
  </r>
  <r>
    <x v="1"/>
    <n v="15400"/>
    <n v="0"/>
    <n v="0"/>
    <n v="0"/>
    <n v="0"/>
    <n v="0"/>
    <n v="0"/>
    <n v="16000"/>
    <n v="58400"/>
    <n v="7560"/>
  </r>
  <r>
    <x v="2"/>
    <n v="0"/>
    <n v="3700"/>
    <n v="0"/>
    <n v="0"/>
    <n v="0"/>
    <n v="0"/>
    <n v="0"/>
    <n v="20000"/>
    <n v="29500"/>
    <n v="0"/>
  </r>
  <r>
    <x v="6"/>
    <n v="0"/>
    <n v="0"/>
    <n v="0"/>
    <n v="0"/>
    <n v="0"/>
    <n v="1000"/>
    <n v="0"/>
    <n v="150400"/>
    <n v="23000"/>
    <n v="0"/>
  </r>
  <r>
    <x v="6"/>
    <n v="0"/>
    <n v="0"/>
    <n v="0"/>
    <n v="0"/>
    <n v="0"/>
    <n v="0"/>
    <n v="0"/>
    <n v="0"/>
    <n v="27500"/>
    <n v="0"/>
  </r>
  <r>
    <x v="0"/>
    <n v="1000"/>
    <n v="1400"/>
    <n v="0"/>
    <n v="27000"/>
    <n v="0"/>
    <n v="55000"/>
    <n v="0"/>
    <n v="5000"/>
    <n v="110000"/>
    <n v="0"/>
  </r>
  <r>
    <x v="0"/>
    <n v="0"/>
    <n v="0"/>
    <n v="0"/>
    <n v="0"/>
    <n v="0"/>
    <n v="0"/>
    <n v="0"/>
    <n v="11700"/>
    <n v="27500"/>
    <n v="0"/>
  </r>
  <r>
    <x v="3"/>
    <n v="2000"/>
    <n v="0"/>
    <n v="0"/>
    <n v="0"/>
    <n v="0"/>
    <n v="24827"/>
    <n v="0"/>
    <n v="0"/>
    <n v="0"/>
    <n v="0"/>
  </r>
  <r>
    <x v="3"/>
    <n v="8772"/>
    <n v="0"/>
    <n v="0"/>
    <n v="0"/>
    <n v="0"/>
    <n v="0"/>
    <n v="0"/>
    <n v="117850"/>
    <n v="0"/>
    <n v="0"/>
  </r>
  <r>
    <x v="6"/>
    <n v="0"/>
    <n v="0"/>
    <n v="0"/>
    <n v="0"/>
    <n v="0"/>
    <n v="25000"/>
    <n v="0"/>
    <n v="0"/>
    <n v="23000"/>
    <n v="10000"/>
  </r>
  <r>
    <x v="3"/>
    <n v="1600"/>
    <n v="0"/>
    <n v="0"/>
    <n v="0"/>
    <n v="0"/>
    <n v="24850"/>
    <n v="0"/>
    <n v="0"/>
    <n v="12500"/>
    <n v="0"/>
  </r>
  <r>
    <x v="3"/>
    <n v="0"/>
    <n v="0"/>
    <n v="0"/>
    <n v="0"/>
    <n v="0"/>
    <n v="88137"/>
    <n v="0"/>
    <n v="38400"/>
    <n v="25089"/>
    <n v="0"/>
  </r>
  <r>
    <x v="7"/>
    <n v="0"/>
    <n v="0"/>
    <n v="0"/>
    <n v="0"/>
    <n v="0"/>
    <n v="1177355"/>
    <n v="0"/>
    <n v="24911.5"/>
    <n v="25088.5"/>
    <n v="0"/>
  </r>
  <r>
    <x v="3"/>
    <n v="0"/>
    <n v="0"/>
    <n v="0"/>
    <n v="0"/>
    <n v="0"/>
    <n v="1380"/>
    <n v="0"/>
    <n v="0"/>
    <n v="13620"/>
    <n v="0"/>
  </r>
  <r>
    <x v="3"/>
    <n v="0"/>
    <n v="0"/>
    <n v="0"/>
    <n v="0"/>
    <n v="0"/>
    <n v="1114"/>
    <n v="0"/>
    <n v="15000"/>
    <n v="23886"/>
    <n v="0"/>
  </r>
  <r>
    <x v="7"/>
    <n v="0"/>
    <n v="0"/>
    <n v="0"/>
    <n v="0"/>
    <n v="0"/>
    <n v="50500"/>
    <n v="0"/>
    <n v="0"/>
    <n v="0"/>
    <n v="0"/>
  </r>
  <r>
    <x v="1"/>
    <n v="0"/>
    <n v="0"/>
    <n v="0"/>
    <n v="0"/>
    <n v="0"/>
    <n v="77150"/>
    <n v="0"/>
    <n v="0"/>
    <n v="0"/>
    <n v="0"/>
  </r>
  <r>
    <x v="1"/>
    <n v="0"/>
    <n v="0"/>
    <n v="0"/>
    <n v="0"/>
    <n v="0"/>
    <n v="73017"/>
    <n v="0"/>
    <n v="0"/>
    <n v="0"/>
    <n v="0"/>
  </r>
  <r>
    <x v="2"/>
    <n v="3000"/>
    <n v="0"/>
    <n v="0"/>
    <n v="0"/>
    <n v="0"/>
    <n v="51783"/>
    <n v="12600"/>
    <n v="16530"/>
    <n v="15153"/>
    <n v="0"/>
  </r>
  <r>
    <x v="3"/>
    <n v="0"/>
    <n v="0"/>
    <n v="0"/>
    <n v="0"/>
    <n v="0"/>
    <n v="129835"/>
    <n v="0"/>
    <n v="0"/>
    <n v="0"/>
    <n v="0"/>
  </r>
  <r>
    <x v="1"/>
    <n v="0"/>
    <n v="0"/>
    <n v="0"/>
    <n v="0"/>
    <n v="0"/>
    <n v="90015"/>
    <n v="0"/>
    <n v="0"/>
    <n v="0"/>
    <n v="0"/>
  </r>
  <r>
    <x v="3"/>
    <n v="0"/>
    <n v="13000"/>
    <n v="0"/>
    <n v="0"/>
    <n v="0"/>
    <n v="29650"/>
    <n v="0"/>
    <n v="25000"/>
    <n v="15000"/>
    <n v="0"/>
  </r>
  <r>
    <x v="3"/>
    <n v="1600"/>
    <n v="0"/>
    <n v="0"/>
    <n v="0"/>
    <n v="0"/>
    <n v="190207"/>
    <n v="0"/>
    <n v="4250"/>
    <n v="25000"/>
    <n v="0"/>
  </r>
  <r>
    <x v="7"/>
    <n v="0"/>
    <n v="0"/>
    <n v="0"/>
    <n v="0"/>
    <n v="0"/>
    <n v="243679"/>
    <n v="0"/>
    <n v="22000"/>
    <n v="49480"/>
    <n v="0"/>
  </r>
  <r>
    <x v="0"/>
    <n v="0"/>
    <n v="0"/>
    <n v="0"/>
    <n v="0"/>
    <n v="0"/>
    <n v="0"/>
    <n v="0"/>
    <n v="0"/>
    <n v="25000"/>
    <n v="0"/>
  </r>
  <r>
    <x v="2"/>
    <n v="0"/>
    <n v="0"/>
    <n v="0"/>
    <n v="0"/>
    <n v="0"/>
    <n v="367114"/>
    <n v="0"/>
    <n v="0"/>
    <n v="0"/>
    <n v="0"/>
  </r>
  <r>
    <x v="2"/>
    <n v="0"/>
    <n v="0"/>
    <n v="0"/>
    <n v="0"/>
    <n v="0"/>
    <n v="65729"/>
    <n v="0"/>
    <n v="14600"/>
    <n v="21478"/>
    <n v="29158"/>
  </r>
  <r>
    <x v="3"/>
    <n v="0"/>
    <n v="0"/>
    <n v="0"/>
    <n v="0"/>
    <n v="0"/>
    <n v="77245"/>
    <n v="0"/>
    <n v="20000"/>
    <n v="0"/>
    <n v="0"/>
  </r>
  <r>
    <x v="2"/>
    <n v="0"/>
    <n v="0"/>
    <n v="0"/>
    <n v="0"/>
    <n v="0"/>
    <n v="89576"/>
    <n v="0"/>
    <n v="5300"/>
    <n v="23886"/>
    <n v="25781"/>
  </r>
  <r>
    <x v="2"/>
    <n v="0"/>
    <n v="0"/>
    <n v="0"/>
    <n v="0"/>
    <n v="0"/>
    <n v="132705"/>
    <n v="0"/>
    <n v="5600"/>
    <n v="0"/>
    <n v="0"/>
  </r>
  <r>
    <x v="2"/>
    <n v="0"/>
    <n v="0"/>
    <n v="0"/>
    <n v="0"/>
    <n v="0"/>
    <n v="48330"/>
    <n v="0"/>
    <n v="0"/>
    <n v="0"/>
    <n v="0"/>
  </r>
  <r>
    <x v="2"/>
    <n v="1184"/>
    <n v="0"/>
    <n v="0"/>
    <n v="0"/>
    <n v="0"/>
    <n v="103216"/>
    <n v="0"/>
    <n v="0"/>
    <n v="0"/>
    <n v="0"/>
  </r>
  <r>
    <x v="2"/>
    <n v="0"/>
    <n v="0"/>
    <n v="0"/>
    <n v="0"/>
    <n v="0"/>
    <n v="105720"/>
    <n v="0"/>
    <n v="7500"/>
    <n v="25000"/>
    <n v="0"/>
  </r>
  <r>
    <x v="2"/>
    <n v="4183"/>
    <n v="0"/>
    <n v="0"/>
    <n v="0"/>
    <n v="0"/>
    <n v="143778"/>
    <n v="0"/>
    <n v="0"/>
    <n v="24549"/>
    <n v="0"/>
  </r>
  <r>
    <x v="2"/>
    <n v="0"/>
    <n v="0"/>
    <n v="0"/>
    <n v="0"/>
    <n v="0"/>
    <n v="87890"/>
    <n v="0"/>
    <n v="59000"/>
    <n v="0"/>
    <n v="158000"/>
  </r>
  <r>
    <x v="3"/>
    <n v="0"/>
    <n v="0"/>
    <n v="0"/>
    <n v="0"/>
    <n v="0"/>
    <n v="66650"/>
    <n v="0"/>
    <n v="3500"/>
    <n v="0"/>
    <n v="0"/>
  </r>
  <r>
    <x v="2"/>
    <n v="0"/>
    <n v="1000"/>
    <n v="0"/>
    <n v="0"/>
    <n v="0"/>
    <n v="27000"/>
    <n v="0"/>
    <n v="8000"/>
    <n v="0"/>
    <n v="0"/>
  </r>
  <r>
    <x v="5"/>
    <n v="916"/>
    <n v="0"/>
    <n v="57460"/>
    <n v="0"/>
    <n v="0"/>
    <n v="152254"/>
    <n v="0"/>
    <n v="8540"/>
    <n v="23900"/>
    <n v="22340"/>
  </r>
  <r>
    <x v="8"/>
    <n v="17500"/>
    <n v="0"/>
    <n v="0"/>
    <n v="0"/>
    <n v="0"/>
    <n v="0"/>
    <n v="0"/>
    <n v="10920"/>
    <n v="50000"/>
    <n v="1500"/>
  </r>
  <r>
    <x v="4"/>
    <n v="2236860"/>
    <n v="71000"/>
    <n v="663800"/>
    <n v="0"/>
    <n v="174800"/>
    <n v="388410"/>
    <n v="44500"/>
    <n v="959340"/>
    <n v="1635200"/>
    <n v="987000"/>
  </r>
  <r>
    <x v="3"/>
    <n v="3000"/>
    <n v="0"/>
    <n v="0"/>
    <n v="0"/>
    <n v="0"/>
    <n v="0"/>
    <n v="0"/>
    <n v="0"/>
    <n v="25000"/>
    <n v="0"/>
  </r>
  <r>
    <x v="0"/>
    <n v="0"/>
    <n v="0"/>
    <n v="0"/>
    <n v="0"/>
    <n v="0"/>
    <n v="209837"/>
    <n v="0"/>
    <n v="0"/>
    <n v="0"/>
    <n v="0"/>
  </r>
  <r>
    <x v="2"/>
    <n v="0"/>
    <n v="0"/>
    <n v="0"/>
    <n v="0"/>
    <n v="0"/>
    <n v="0"/>
    <n v="0"/>
    <n v="0"/>
    <n v="50000"/>
    <n v="0"/>
  </r>
  <r>
    <x v="2"/>
    <n v="2400"/>
    <n v="0"/>
    <n v="0"/>
    <n v="0"/>
    <n v="0"/>
    <n v="54000"/>
    <n v="0"/>
    <n v="0"/>
    <n v="25000"/>
    <n v="0"/>
  </r>
  <r>
    <x v="3"/>
    <n v="0"/>
    <n v="0"/>
    <n v="0"/>
    <n v="0"/>
    <n v="0"/>
    <n v="23509.77"/>
    <n v="0"/>
    <n v="19067.599999999999"/>
    <n v="22892.63"/>
    <n v="0"/>
  </r>
  <r>
    <x v="3"/>
    <n v="0"/>
    <n v="0"/>
    <n v="0"/>
    <n v="0"/>
    <n v="0"/>
    <n v="262"/>
    <n v="0"/>
    <n v="0"/>
    <n v="0"/>
    <n v="0"/>
  </r>
  <r>
    <x v="3"/>
    <n v="0"/>
    <n v="0"/>
    <n v="0"/>
    <n v="0"/>
    <n v="0"/>
    <n v="692"/>
    <n v="0"/>
    <n v="0"/>
    <n v="0"/>
    <n v="0"/>
  </r>
  <r>
    <x v="3"/>
    <n v="0"/>
    <n v="0"/>
    <n v="0"/>
    <n v="0"/>
    <n v="0"/>
    <n v="625"/>
    <n v="0"/>
    <n v="0"/>
    <n v="0"/>
    <n v="0"/>
  </r>
  <r>
    <x v="3"/>
    <n v="0"/>
    <n v="0"/>
    <n v="0"/>
    <n v="0"/>
    <n v="0"/>
    <n v="3827"/>
    <n v="0"/>
    <n v="0"/>
    <n v="13673"/>
    <n v="0"/>
  </r>
  <r>
    <x v="6"/>
    <n v="5000"/>
    <n v="0"/>
    <n v="0"/>
    <n v="0"/>
    <n v="0"/>
    <n v="5000"/>
    <n v="0"/>
    <n v="20000"/>
    <n v="0"/>
    <n v="0"/>
  </r>
  <r>
    <x v="3"/>
    <n v="77628"/>
    <n v="0"/>
    <n v="32020"/>
    <n v="3000"/>
    <n v="4960"/>
    <n v="198328"/>
    <n v="920"/>
    <n v="644"/>
    <n v="0"/>
    <n v="32500"/>
  </r>
  <r>
    <x v="0"/>
    <n v="10219"/>
    <n v="540"/>
    <n v="0"/>
    <n v="0"/>
    <n v="0"/>
    <n v="5410"/>
    <n v="0"/>
    <n v="360"/>
    <n v="22500"/>
    <n v="0"/>
  </r>
  <r>
    <x v="3"/>
    <n v="0"/>
    <n v="0"/>
    <n v="0"/>
    <n v="0"/>
    <n v="0"/>
    <n v="50000"/>
    <n v="0"/>
    <n v="10000"/>
    <n v="0"/>
    <n v="0"/>
  </r>
  <r>
    <x v="3"/>
    <n v="0"/>
    <n v="0"/>
    <n v="0"/>
    <n v="0"/>
    <n v="4950"/>
    <n v="275312"/>
    <n v="300"/>
    <n v="0"/>
    <n v="0"/>
    <n v="0"/>
  </r>
  <r>
    <x v="3"/>
    <n v="11350"/>
    <n v="0"/>
    <n v="0"/>
    <n v="1652"/>
    <n v="0"/>
    <n v="163834"/>
    <n v="0"/>
    <n v="9000"/>
    <n v="43269"/>
    <n v="52077"/>
  </r>
  <r>
    <x v="3"/>
    <n v="1000"/>
    <n v="420"/>
    <n v="9590"/>
    <n v="0"/>
    <n v="0"/>
    <n v="110563"/>
    <n v="0"/>
    <n v="0"/>
    <n v="0"/>
    <n v="0"/>
  </r>
  <r>
    <x v="3"/>
    <n v="0"/>
    <n v="0"/>
    <n v="0"/>
    <n v="0"/>
    <n v="0"/>
    <n v="140000"/>
    <n v="0"/>
    <n v="0"/>
    <n v="0"/>
    <n v="40000"/>
  </r>
  <r>
    <x v="2"/>
    <n v="70"/>
    <n v="100"/>
    <n v="0"/>
    <n v="100"/>
    <n v="0"/>
    <n v="201020"/>
    <n v="0"/>
    <n v="80"/>
    <n v="14800"/>
    <n v="11650"/>
  </r>
  <r>
    <x v="7"/>
    <n v="0"/>
    <n v="0"/>
    <n v="0"/>
    <n v="0"/>
    <n v="0"/>
    <n v="198958"/>
    <n v="15000"/>
    <n v="0"/>
    <n v="0"/>
    <n v="0"/>
  </r>
  <r>
    <x v="3"/>
    <n v="0"/>
    <n v="0"/>
    <n v="0"/>
    <n v="0"/>
    <n v="0"/>
    <n v="296769"/>
    <n v="0"/>
    <n v="17250"/>
    <n v="25000"/>
    <n v="11041"/>
  </r>
  <r>
    <x v="7"/>
    <n v="0"/>
    <n v="0"/>
    <n v="0"/>
    <n v="0"/>
    <n v="0"/>
    <n v="270078"/>
    <n v="0"/>
    <n v="0"/>
    <n v="18369"/>
    <n v="18553"/>
  </r>
  <r>
    <x v="3"/>
    <n v="0"/>
    <n v="0"/>
    <n v="0"/>
    <n v="0"/>
    <n v="0"/>
    <n v="277616"/>
    <n v="0"/>
    <n v="0"/>
    <n v="2103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7A45A1-32EB-40E5-A6C6-19FF05B23E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Kluster">
  <location ref="A3:C78" firstHeaderRow="0" firstDataRow="1" firstDataCol="1"/>
  <pivotFields count="19">
    <pivotField showAll="0"/>
    <pivotField showAll="0"/>
    <pivotField showAll="0"/>
    <pivotField showAll="0"/>
    <pivotField axis="axisRow" showAll="0">
      <items count="11">
        <item x="7"/>
        <item x="4"/>
        <item x="2"/>
        <item x="1"/>
        <item x="8"/>
        <item x="3"/>
        <item x="5"/>
        <item x="0"/>
        <item x="6"/>
        <item m="1" x="9"/>
        <item t="default"/>
      </items>
    </pivotField>
    <pivotField axis="axisRow" showAll="0">
      <items count="12">
        <item x="1"/>
        <item x="3"/>
        <item x="2"/>
        <item x="6"/>
        <item x="0"/>
        <item x="4"/>
        <item x="7"/>
        <item x="5"/>
        <item x="8"/>
        <item sd="0" x="9"/>
        <item x="10"/>
        <item t="default"/>
      </items>
    </pivotField>
    <pivotField axis="axisRow" showAll="0">
      <items count="7">
        <item x="0"/>
        <item x="2"/>
        <item x="3"/>
        <item x="1"/>
        <item x="4"/>
        <item x="5"/>
        <item t="default"/>
      </items>
    </pivotField>
    <pivotField showAll="0"/>
    <pivotField numFmtId="17" showAll="0"/>
    <pivotField showAll="0"/>
    <pivotField dataField="1" numFmtId="164" showAll="0"/>
    <pivotField showAll="0"/>
    <pivotField dataField="1" numFmtId="164" showAll="0"/>
    <pivotField showAll="0"/>
    <pivotField showAll="0"/>
    <pivotField showAll="0"/>
    <pivotField showAll="0"/>
    <pivotField showAll="0"/>
    <pivotField showAll="0"/>
  </pivotFields>
  <rowFields count="3">
    <field x="5"/>
    <field x="4"/>
    <field x="6"/>
  </rowFields>
  <rowItems count="75">
    <i>
      <x/>
    </i>
    <i r="1">
      <x v="2"/>
    </i>
    <i r="2">
      <x/>
    </i>
    <i r="1">
      <x v="3"/>
    </i>
    <i r="2">
      <x/>
    </i>
    <i r="1">
      <x v="5"/>
    </i>
    <i r="2">
      <x/>
    </i>
    <i r="1">
      <x v="7"/>
    </i>
    <i r="2">
      <x/>
    </i>
    <i>
      <x v="1"/>
    </i>
    <i r="1">
      <x v="3"/>
    </i>
    <i r="2">
      <x/>
    </i>
    <i r="1">
      <x v="7"/>
    </i>
    <i r="2">
      <x/>
    </i>
    <i>
      <x v="2"/>
    </i>
    <i r="1">
      <x v="1"/>
    </i>
    <i r="2">
      <x/>
    </i>
    <i r="1">
      <x v="2"/>
    </i>
    <i r="2">
      <x/>
    </i>
    <i r="1">
      <x v="3"/>
    </i>
    <i r="2">
      <x/>
    </i>
    <i r="2">
      <x v="3"/>
    </i>
    <i r="1">
      <x v="7"/>
    </i>
    <i r="2">
      <x/>
    </i>
    <i>
      <x v="3"/>
    </i>
    <i r="1">
      <x/>
    </i>
    <i r="2">
      <x/>
    </i>
    <i r="1">
      <x v="1"/>
    </i>
    <i r="2">
      <x/>
    </i>
    <i r="1">
      <x v="3"/>
    </i>
    <i r="2">
      <x/>
    </i>
    <i r="1">
      <x v="7"/>
    </i>
    <i r="2">
      <x/>
    </i>
    <i>
      <x v="4"/>
    </i>
    <i r="1">
      <x v="1"/>
    </i>
    <i r="2">
      <x/>
    </i>
    <i r="1">
      <x v="3"/>
    </i>
    <i r="2">
      <x/>
    </i>
    <i r="1">
      <x v="5"/>
    </i>
    <i r="2">
      <x/>
    </i>
    <i r="1">
      <x v="6"/>
    </i>
    <i r="2">
      <x v="1"/>
    </i>
    <i r="1">
      <x v="7"/>
    </i>
    <i r="2">
      <x/>
    </i>
    <i r="1">
      <x v="8"/>
    </i>
    <i r="2">
      <x v="1"/>
    </i>
    <i>
      <x v="5"/>
    </i>
    <i r="1">
      <x v="2"/>
    </i>
    <i r="2">
      <x/>
    </i>
    <i r="2">
      <x v="3"/>
    </i>
    <i>
      <x v="6"/>
    </i>
    <i r="1">
      <x v="3"/>
    </i>
    <i r="2">
      <x/>
    </i>
    <i r="2">
      <x v="4"/>
    </i>
    <i r="1">
      <x v="8"/>
    </i>
    <i r="2">
      <x v="4"/>
    </i>
    <i>
      <x v="7"/>
    </i>
    <i r="1">
      <x v="3"/>
    </i>
    <i r="2">
      <x/>
    </i>
    <i>
      <x v="8"/>
    </i>
    <i r="1">
      <x v="4"/>
    </i>
    <i r="2">
      <x/>
    </i>
    <i r="1">
      <x v="5"/>
    </i>
    <i r="2">
      <x/>
    </i>
    <i r="1">
      <x v="6"/>
    </i>
    <i r="2">
      <x/>
    </i>
    <i r="1">
      <x v="7"/>
    </i>
    <i r="2">
      <x/>
    </i>
    <i>
      <x v="9"/>
    </i>
    <i>
      <x v="10"/>
    </i>
    <i r="1">
      <x v="1"/>
    </i>
    <i r="2">
      <x/>
    </i>
    <i r="1">
      <x v="7"/>
    </i>
    <i r="2">
      <x/>
    </i>
    <i t="grand">
      <x/>
    </i>
  </rowItems>
  <colFields count="1">
    <field x="-2"/>
  </colFields>
  <colItems count="2">
    <i>
      <x/>
    </i>
    <i i="1">
      <x v="1"/>
    </i>
  </colItems>
  <dataFields count="2">
    <dataField name="PERUNTUKAN 2023" fld="10" baseField="0" baseItem="0" numFmtId="164"/>
    <dataField name=" BELANJA 2023" fld="12" baseField="0" baseItem="0" numFmtId="164"/>
  </dataFields>
  <formats count="9">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1"/>
          </reference>
        </references>
      </pivotArea>
    </format>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2">
            <x v="0"/>
            <x v="1"/>
          </reference>
        </references>
      </pivotArea>
    </format>
    <format dxfId="10">
      <pivotArea field="5" type="button" dataOnly="0" labelOnly="1" outline="0" axis="axisRow" fieldPosition="0"/>
    </format>
    <format dxfId="9">
      <pivotArea field="5" type="button" dataOnly="0" labelOnly="1" outline="0" axis="axisRow" fieldPosition="0"/>
    </format>
    <format dxfId="8">
      <pivotArea dataOnly="0" labelOnly="1" outline="0" fieldPosition="0">
        <references count="1">
          <reference field="4294967294" count="1">
            <x v="0"/>
          </reference>
        </references>
      </pivotArea>
    </format>
    <format dxfId="7">
      <pivotArea grandRow="1" outline="0" collapsedLevelsAreSubtotals="1" fieldPosition="0"/>
    </format>
    <format dxfId="6">
      <pivotArea dataOnly="0" labelOnly="1" grandRow="1" outline="0"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5F4D7-7E24-4708-9A81-3FB2F5ADC19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Kluster">
  <location ref="E18:O28" firstHeaderRow="0" firstDataRow="1" firstDataCol="1"/>
  <pivotFields count="11">
    <pivotField axis="axisRow" showAll="0">
      <items count="10">
        <item x="1"/>
        <item x="3"/>
        <item x="2"/>
        <item x="6"/>
        <item x="0"/>
        <item x="4"/>
        <item x="7"/>
        <item x="5"/>
        <item x="8"/>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0"/>
  </rowFields>
  <rowItems count="10">
    <i>
      <x/>
    </i>
    <i>
      <x v="1"/>
    </i>
    <i>
      <x v="2"/>
    </i>
    <i>
      <x v="3"/>
    </i>
    <i>
      <x v="4"/>
    </i>
    <i>
      <x v="5"/>
    </i>
    <i>
      <x v="6"/>
    </i>
    <i>
      <x v="7"/>
    </i>
    <i>
      <x v="8"/>
    </i>
    <i t="grand">
      <x/>
    </i>
  </rowItems>
  <colFields count="1">
    <field x="-2"/>
  </colFields>
  <colItems count="10">
    <i>
      <x/>
    </i>
    <i i="1">
      <x v="1"/>
    </i>
    <i i="2">
      <x v="2"/>
    </i>
    <i i="3">
      <x v="3"/>
    </i>
    <i i="4">
      <x v="4"/>
    </i>
    <i i="5">
      <x v="5"/>
    </i>
    <i i="6">
      <x v="6"/>
    </i>
    <i i="7">
      <x v="7"/>
    </i>
    <i i="8">
      <x v="8"/>
    </i>
    <i i="9">
      <x v="9"/>
    </i>
  </colItems>
  <dataFields count="10">
    <dataField name=" T&amp;T" fld="1" baseField="0" baseItem="0"/>
    <dataField name="Utilities" fld="2" baseField="0" baseItem="0"/>
    <dataField name=" Rental" fld="3" baseField="0" baseItem="0"/>
    <dataField name=" Food &amp; Supplies" fld="4" baseField="0" baseItem="0"/>
    <dataField name=" Raw Material" fld="5" baseField="0" baseItem="0"/>
    <dataField name="Research material" fld="6" baseField="0" baseItem="0"/>
    <dataField name=" Maintanance" fld="7" baseField="0" baseItem="0"/>
    <dataField name="Special Services" fld="8" baseField="0" baseItem="0"/>
    <dataField name=" MySTEP" fld="9" baseField="0" baseItem="0"/>
    <dataField name="Asset" fld="10" baseField="0" baseItem="0"/>
  </dataFields>
  <formats count="11">
    <format dxfId="25">
      <pivotArea outline="0" collapsedLevelsAreSubtotals="1" fieldPosition="0"/>
    </format>
    <format dxfId="24">
      <pivotArea field="0" type="button" dataOnly="0" labelOnly="1" outline="0" axis="axisRow" fieldPosition="0"/>
    </format>
    <format dxfId="23">
      <pivotArea dataOnly="0" labelOnly="1" outline="0" fieldPosition="0">
        <references count="1">
          <reference field="4294967294" count="10">
            <x v="0"/>
            <x v="1"/>
            <x v="2"/>
            <x v="3"/>
            <x v="4"/>
            <x v="5"/>
            <x v="6"/>
            <x v="7"/>
            <x v="8"/>
            <x v="9"/>
          </reference>
        </references>
      </pivotArea>
    </format>
    <format dxfId="22">
      <pivotArea dataOnly="0" labelOnly="1" outline="0" fieldPosition="0">
        <references count="1">
          <reference field="4294967294" count="1">
            <x v="3"/>
          </reference>
        </references>
      </pivotArea>
    </format>
    <format dxfId="21">
      <pivotArea dataOnly="0" labelOnly="1" outline="0" fieldPosition="0">
        <references count="1">
          <reference field="4294967294" count="1">
            <x v="5"/>
          </reference>
        </references>
      </pivotArea>
    </format>
    <format dxfId="20">
      <pivotArea field="0" type="button" dataOnly="0" labelOnly="1" outline="0" axis="axisRow" fieldPosition="0"/>
    </format>
    <format dxfId="19">
      <pivotArea dataOnly="0" labelOnly="1" outline="0" fieldPosition="0">
        <references count="1">
          <reference field="4294967294" count="10">
            <x v="0"/>
            <x v="1"/>
            <x v="2"/>
            <x v="3"/>
            <x v="4"/>
            <x v="5"/>
            <x v="6"/>
            <x v="7"/>
            <x v="8"/>
            <x v="9"/>
          </reference>
        </references>
      </pivotArea>
    </format>
    <format dxfId="18">
      <pivotArea grandRow="1" outline="0" collapsedLevelsAreSubtotals="1" fieldPosition="0"/>
    </format>
    <format dxfId="17">
      <pivotArea dataOnly="0" labelOnly="1" grandRow="1" outline="0" fieldPosition="0"/>
    </format>
    <format dxfId="16">
      <pivotArea dataOnly="0" labelOnly="1" fieldPosition="0">
        <references count="1">
          <reference field="0" count="0"/>
        </references>
      </pivotArea>
    </format>
    <format dxfId="15">
      <pivotArea dataOnly="0" labelOnly="1" grandRow="1" outline="0" fieldPosition="0"/>
    </format>
  </formats>
  <chartFormats count="3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9" series="1">
      <pivotArea type="data" outline="0" fieldPosition="0">
        <references count="1">
          <reference field="4294967294" count="1" selected="0">
            <x v="9"/>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2" format="7" series="1">
      <pivotArea type="data" outline="0" fieldPosition="0">
        <references count="1">
          <reference field="4294967294" count="1" selected="0">
            <x v="7"/>
          </reference>
        </references>
      </pivotArea>
    </chartFormat>
    <chartFormat chart="2" format="8" series="1">
      <pivotArea type="data" outline="0" fieldPosition="0">
        <references count="1">
          <reference field="4294967294" count="1" selected="0">
            <x v="8"/>
          </reference>
        </references>
      </pivotArea>
    </chartFormat>
    <chartFormat chart="2" format="9" series="1">
      <pivotArea type="data" outline="0" fieldPosition="0">
        <references count="1">
          <reference field="4294967294" count="1" selected="0">
            <x v="9"/>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7"/>
          </reference>
        </references>
      </pivotArea>
    </chartFormat>
    <chartFormat chart="3" format="8" series="1">
      <pivotArea type="data" outline="0" fieldPosition="0">
        <references count="1">
          <reference field="4294967294" count="1" selected="0">
            <x v="8"/>
          </reference>
        </references>
      </pivotArea>
    </chartFormat>
    <chartFormat chart="3" format="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D9B7F3-EBB1-4228-87E9-A51C253980A3}" name="PivotTable2" cacheId="1" applyNumberFormats="0" applyBorderFormats="0" applyFontFormats="0" applyPatternFormats="0" applyAlignmentFormats="0" applyWidthHeightFormats="1" dataCaption="Values" grandTotalCaption="Total" updatedVersion="8" minRefreshableVersion="3" useAutoFormatting="1" subtotalHiddenItems="1" itemPrintTitles="1" createdVersion="8" indent="0" outline="1" outlineData="1" multipleFieldFilters="0" chartFormat="18" rowHeaderCaption="PTJ">
  <location ref="E3:X11" firstHeaderRow="0" firstDataRow="1" firstDataCol="1"/>
  <pivotFields count="20">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19">
    <i>
      <x/>
    </i>
    <i i="1">
      <x v="1"/>
    </i>
    <i i="2">
      <x v="2"/>
    </i>
    <i i="3">
      <x v="3"/>
    </i>
    <i i="4">
      <x v="4"/>
    </i>
    <i i="5">
      <x v="5"/>
    </i>
    <i i="6">
      <x v="6"/>
    </i>
    <i i="7">
      <x v="7"/>
    </i>
    <i i="8">
      <x v="8"/>
    </i>
    <i i="9">
      <x v="9"/>
    </i>
    <i i="10">
      <x v="10"/>
    </i>
    <i i="11">
      <x v="11"/>
    </i>
    <i i="12">
      <x v="12"/>
    </i>
    <i i="13">
      <x v="13"/>
    </i>
    <i i="14">
      <x v="14"/>
    </i>
    <i i="15">
      <x v="15"/>
    </i>
    <i i="16">
      <x v="16"/>
    </i>
    <i i="17">
      <x v="17"/>
    </i>
    <i i="18">
      <x v="18"/>
    </i>
  </colItems>
  <dataFields count="19">
    <dataField name="Budget for T&amp;T" fld="1" baseField="0" baseItem="0"/>
    <dataField name=" Exp. of T&amp;T" fld="2" baseField="0" baseItem="0"/>
    <dataField name="Budget for Utilities" fld="3" baseField="0" baseItem="0"/>
    <dataField name="Exp. Of  Utilities" fld="4" baseField="0" baseItem="0"/>
    <dataField name=" Budget for Rental " fld="5" baseField="0" baseItem="0"/>
    <dataField name="Exp. of Rental" fld="6" baseField="0" baseItem="0"/>
    <dataField name="Budget  for F&amp;S" fld="7" baseField="0" baseItem="0"/>
    <dataField name=" Exp. of  F&amp;S" fld="8" baseField="0" baseItem="0"/>
    <dataField name="Budget for Raw material" fld="9" baseField="0" baseItem="0"/>
    <dataField name="Exp. of Raw material" fld="10" baseField="0" baseItem="0"/>
    <dataField name="Budget for Reseach Material" fld="11" baseField="0" baseItem="0"/>
    <dataField name=" Exp. Of  Research Material" fld="12" baseField="0" baseItem="0"/>
    <dataField name="Budget for Special Services" fld="13" baseField="0" baseItem="0"/>
    <dataField name="Budget for Mystep" fld="14" baseField="0" baseItem="0"/>
    <dataField name="Exp. of Mystep" fld="15" baseField="0" baseItem="0"/>
    <dataField name="Budget for Asset" fld="16" baseField="0" baseItem="0"/>
    <dataField name="Exp. Of Asset" fld="17" baseField="0" baseItem="0"/>
    <dataField name="Budget for maintainace" fld="18" baseField="0" baseItem="0"/>
    <dataField name="Exp. of Maintainace" fld="19" baseField="0" baseItem="0"/>
  </dataFields>
  <formats count="94">
    <format dxfId="119">
      <pivotArea grandRow="1" outline="0" collapsedLevelsAreSubtotals="1" fieldPosition="0"/>
    </format>
    <format dxfId="118">
      <pivotArea dataOnly="0" labelOnly="1" outline="0" fieldPosition="0">
        <references count="1">
          <reference field="4294967294" count="1">
            <x v="1"/>
          </reference>
        </references>
      </pivotArea>
    </format>
    <format dxfId="117">
      <pivotArea dataOnly="0" labelOnly="1" outline="0" fieldPosition="0">
        <references count="1">
          <reference field="4294967294" count="1">
            <x v="2"/>
          </reference>
        </references>
      </pivotArea>
    </format>
    <format dxfId="116">
      <pivotArea dataOnly="0" labelOnly="1" outline="0" fieldPosition="0">
        <references count="1">
          <reference field="4294967294" count="1">
            <x v="3"/>
          </reference>
        </references>
      </pivotArea>
    </format>
    <format dxfId="115">
      <pivotArea collapsedLevelsAreSubtotals="1" fieldPosition="0">
        <references count="1">
          <reference field="0" count="0"/>
        </references>
      </pivotArea>
    </format>
    <format dxfId="114">
      <pivotArea collapsedLevelsAreSubtotals="1" fieldPosition="0">
        <references count="2">
          <reference field="4294967294" count="2" selected="0">
            <x v="0"/>
            <x v="1"/>
          </reference>
          <reference field="0" count="0"/>
        </references>
      </pivotArea>
    </format>
    <format dxfId="113">
      <pivotArea dataOnly="0" labelOnly="1" outline="0" fieldPosition="0">
        <references count="1">
          <reference field="4294967294" count="2">
            <x v="0"/>
            <x v="1"/>
          </reference>
        </references>
      </pivotArea>
    </format>
    <format dxfId="112">
      <pivotArea collapsedLevelsAreSubtotals="1" fieldPosition="0">
        <references count="2">
          <reference field="4294967294" count="2" selected="0">
            <x v="2"/>
            <x v="3"/>
          </reference>
          <reference field="0" count="0"/>
        </references>
      </pivotArea>
    </format>
    <format dxfId="111">
      <pivotArea dataOnly="0" labelOnly="1" outline="0" fieldPosition="0">
        <references count="1">
          <reference field="4294967294" count="2">
            <x v="2"/>
            <x v="3"/>
          </reference>
        </references>
      </pivotArea>
    </format>
    <format dxfId="110">
      <pivotArea collapsedLevelsAreSubtotals="1" fieldPosition="0">
        <references count="2">
          <reference field="4294967294" count="2" selected="0">
            <x v="4"/>
            <x v="5"/>
          </reference>
          <reference field="0" count="0"/>
        </references>
      </pivotArea>
    </format>
    <format dxfId="109">
      <pivotArea dataOnly="0" labelOnly="1" outline="0" fieldPosition="0">
        <references count="1">
          <reference field="4294967294" count="2">
            <x v="4"/>
            <x v="5"/>
          </reference>
        </references>
      </pivotArea>
    </format>
    <format dxfId="108">
      <pivotArea dataOnly="0" outline="0" fieldPosition="0">
        <references count="1">
          <reference field="4294967294" count="2">
            <x v="0"/>
            <x v="1"/>
          </reference>
        </references>
      </pivotArea>
    </format>
    <format dxfId="107">
      <pivotArea outline="0" collapsedLevelsAreSubtotals="1" fieldPosition="0">
        <references count="1">
          <reference field="4294967294" count="2" selected="0">
            <x v="2"/>
            <x v="3"/>
          </reference>
        </references>
      </pivotArea>
    </format>
    <format dxfId="106">
      <pivotArea dataOnly="0" labelOnly="1" outline="0" fieldPosition="0">
        <references count="1">
          <reference field="4294967294" count="2">
            <x v="2"/>
            <x v="3"/>
          </reference>
        </references>
      </pivotArea>
    </format>
    <format dxfId="105">
      <pivotArea dataOnly="0" outline="0" fieldPosition="0">
        <references count="1">
          <reference field="4294967294" count="2">
            <x v="4"/>
            <x v="5"/>
          </reference>
        </references>
      </pivotArea>
    </format>
    <format dxfId="104">
      <pivotArea dataOnly="0" outline="0" fieldPosition="0">
        <references count="1">
          <reference field="4294967294" count="2">
            <x v="6"/>
            <x v="7"/>
          </reference>
        </references>
      </pivotArea>
    </format>
    <format dxfId="103">
      <pivotArea dataOnly="0" outline="0" fieldPosition="0">
        <references count="1">
          <reference field="4294967294" count="2">
            <x v="8"/>
            <x v="9"/>
          </reference>
        </references>
      </pivotArea>
    </format>
    <format dxfId="102">
      <pivotArea dataOnly="0" outline="0" fieldPosition="0">
        <references count="1">
          <reference field="4294967294" count="2">
            <x v="10"/>
            <x v="11"/>
          </reference>
        </references>
      </pivotArea>
    </format>
    <format dxfId="101">
      <pivotArea outline="0" collapsedLevelsAreSubtotals="1" fieldPosition="0">
        <references count="1">
          <reference field="4294967294" count="1" selected="0">
            <x v="12"/>
          </reference>
        </references>
      </pivotArea>
    </format>
    <format dxfId="100">
      <pivotArea dataOnly="0" labelOnly="1" outline="0" fieldPosition="0">
        <references count="1">
          <reference field="4294967294" count="1">
            <x v="12"/>
          </reference>
        </references>
      </pivotArea>
    </format>
    <format dxfId="99">
      <pivotArea outline="0" collapsedLevelsAreSubtotals="1" fieldPosition="0">
        <references count="1">
          <reference field="4294967294" count="2" selected="0">
            <x v="13"/>
            <x v="14"/>
          </reference>
        </references>
      </pivotArea>
    </format>
    <format dxfId="98">
      <pivotArea dataOnly="0" labelOnly="1" outline="0" fieldPosition="0">
        <references count="1">
          <reference field="4294967294" count="2">
            <x v="13"/>
            <x v="14"/>
          </reference>
        </references>
      </pivotArea>
    </format>
    <format dxfId="97">
      <pivotArea outline="0" collapsedLevelsAreSubtotals="1" fieldPosition="0">
        <references count="1">
          <reference field="4294967294" count="2" selected="0">
            <x v="15"/>
            <x v="16"/>
          </reference>
        </references>
      </pivotArea>
    </format>
    <format dxfId="96">
      <pivotArea dataOnly="0" labelOnly="1" outline="0" fieldPosition="0">
        <references count="1">
          <reference field="4294967294" count="2">
            <x v="15"/>
            <x v="16"/>
          </reference>
        </references>
      </pivotArea>
    </format>
    <format dxfId="95">
      <pivotArea field="0" type="button" dataOnly="0" labelOnly="1" outline="0" axis="axisRow" fieldPosition="0"/>
    </format>
    <format dxfId="94">
      <pivotArea dataOnly="0" labelOnly="1" fieldPosition="0">
        <references count="1">
          <reference field="0" count="0"/>
        </references>
      </pivotArea>
    </format>
    <format dxfId="93">
      <pivotArea dataOnly="0" labelOnly="1" grandRow="1" outline="0" fieldPosition="0"/>
    </format>
    <format dxfId="92">
      <pivotArea dataOnly="0" grandRow="1" fieldPosition="0"/>
    </format>
    <format dxfId="91">
      <pivotArea dataOnly="0" labelOnly="1" outline="0" fieldPosition="0">
        <references count="1">
          <reference field="4294967294" count="1">
            <x v="4"/>
          </reference>
        </references>
      </pivotArea>
    </format>
    <format dxfId="90">
      <pivotArea dataOnly="0" labelOnly="1" outline="0" fieldPosition="0">
        <references count="1">
          <reference field="4294967294" count="1">
            <x v="5"/>
          </reference>
        </references>
      </pivotArea>
    </format>
    <format dxfId="89">
      <pivotArea dataOnly="0" labelOnly="1" outline="0" fieldPosition="0">
        <references count="1">
          <reference field="4294967294" count="1">
            <x v="6"/>
          </reference>
        </references>
      </pivotArea>
    </format>
    <format dxfId="88">
      <pivotArea dataOnly="0" labelOnly="1" outline="0" fieldPosition="0">
        <references count="1">
          <reference field="4294967294" count="1">
            <x v="6"/>
          </reference>
        </references>
      </pivotArea>
    </format>
    <format dxfId="87">
      <pivotArea dataOnly="0" labelOnly="1" outline="0" fieldPosition="0">
        <references count="1">
          <reference field="4294967294" count="1">
            <x v="4"/>
          </reference>
        </references>
      </pivotArea>
    </format>
    <format dxfId="86">
      <pivotArea dataOnly="0" labelOnly="1" outline="0" fieldPosition="0">
        <references count="1">
          <reference field="4294967294" count="1">
            <x v="3"/>
          </reference>
        </references>
      </pivotArea>
    </format>
    <format dxfId="85">
      <pivotArea dataOnly="0" labelOnly="1" outline="0" fieldPosition="0">
        <references count="1">
          <reference field="4294967294" count="1">
            <x v="2"/>
          </reference>
        </references>
      </pivotArea>
    </format>
    <format dxfId="84">
      <pivotArea dataOnly="0" outline="0" fieldPosition="0">
        <references count="1">
          <reference field="4294967294" count="1">
            <x v="8"/>
          </reference>
        </references>
      </pivotArea>
    </format>
    <format dxfId="83">
      <pivotArea dataOnly="0" outline="0" fieldPosition="0">
        <references count="1">
          <reference field="4294967294" count="1">
            <x v="8"/>
          </reference>
        </references>
      </pivotArea>
    </format>
    <format dxfId="82">
      <pivotArea dataOnly="0" labelOnly="1" outline="0" fieldPosition="0">
        <references count="1">
          <reference field="4294967294" count="1">
            <x v="9"/>
          </reference>
        </references>
      </pivotArea>
    </format>
    <format dxfId="81">
      <pivotArea dataOnly="0" labelOnly="1" outline="0" fieldPosition="0">
        <references count="1">
          <reference field="4294967294" count="1">
            <x v="0"/>
          </reference>
        </references>
      </pivotArea>
    </format>
    <format dxfId="80">
      <pivotArea dataOnly="0" labelOnly="1" outline="0" fieldPosition="0">
        <references count="1">
          <reference field="4294967294" count="1">
            <x v="0"/>
          </reference>
        </references>
      </pivotArea>
    </format>
    <format dxfId="79">
      <pivotArea dataOnly="0" labelOnly="1" outline="0" fieldPosition="0">
        <references count="1">
          <reference field="4294967294" count="1">
            <x v="0"/>
          </reference>
        </references>
      </pivotArea>
    </format>
    <format dxfId="78">
      <pivotArea dataOnly="0" labelOnly="1" outline="0" fieldPosition="0">
        <references count="1">
          <reference field="4294967294" count="1">
            <x v="1"/>
          </reference>
        </references>
      </pivotArea>
    </format>
    <format dxfId="77">
      <pivotArea dataOnly="0" labelOnly="1" outline="0" fieldPosition="0">
        <references count="1">
          <reference field="4294967294" count="1">
            <x v="5"/>
          </reference>
        </references>
      </pivotArea>
    </format>
    <format dxfId="76">
      <pivotArea dataOnly="0" labelOnly="1" outline="0" fieldPosition="0">
        <references count="1">
          <reference field="4294967294" count="1">
            <x v="7"/>
          </reference>
        </references>
      </pivotArea>
    </format>
    <format dxfId="75">
      <pivotArea dataOnly="0" labelOnly="1" outline="0" fieldPosition="0">
        <references count="1">
          <reference field="4294967294" count="1">
            <x v="10"/>
          </reference>
        </references>
      </pivotArea>
    </format>
    <format dxfId="74">
      <pivotArea dataOnly="0" labelOnly="1" outline="0" fieldPosition="0">
        <references count="1">
          <reference field="4294967294" count="1">
            <x v="10"/>
          </reference>
        </references>
      </pivotArea>
    </format>
    <format dxfId="73">
      <pivotArea dataOnly="0" labelOnly="1" outline="0" fieldPosition="0">
        <references count="1">
          <reference field="4294967294" count="1">
            <x v="11"/>
          </reference>
        </references>
      </pivotArea>
    </format>
    <format dxfId="72">
      <pivotArea dataOnly="0" labelOnly="1" outline="0" fieldPosition="0">
        <references count="1">
          <reference field="4294967294" count="1">
            <x v="11"/>
          </reference>
        </references>
      </pivotArea>
    </format>
    <format dxfId="71">
      <pivotArea dataOnly="0" labelOnly="1" outline="0" fieldPosition="0">
        <references count="1">
          <reference field="4294967294" count="1">
            <x v="12"/>
          </reference>
        </references>
      </pivotArea>
    </format>
    <format dxfId="70">
      <pivotArea dataOnly="0" labelOnly="1" outline="0" fieldPosition="0">
        <references count="1">
          <reference field="4294967294" count="1">
            <x v="12"/>
          </reference>
        </references>
      </pivotArea>
    </format>
    <format dxfId="69">
      <pivotArea dataOnly="0" labelOnly="1" outline="0" fieldPosition="0">
        <references count="1">
          <reference field="4294967294" count="1">
            <x v="13"/>
          </reference>
        </references>
      </pivotArea>
    </format>
    <format dxfId="68">
      <pivotArea dataOnly="0" labelOnly="1" outline="0" fieldPosition="0">
        <references count="1">
          <reference field="4294967294" count="1">
            <x v="13"/>
          </reference>
        </references>
      </pivotArea>
    </format>
    <format dxfId="67">
      <pivotArea dataOnly="0" labelOnly="1" outline="0" fieldPosition="0">
        <references count="1">
          <reference field="4294967294" count="1">
            <x v="14"/>
          </reference>
        </references>
      </pivotArea>
    </format>
    <format dxfId="66">
      <pivotArea dataOnly="0" labelOnly="1" outline="0" fieldPosition="0">
        <references count="1">
          <reference field="4294967294" count="1">
            <x v="14"/>
          </reference>
        </references>
      </pivotArea>
    </format>
    <format dxfId="65">
      <pivotArea dataOnly="0" labelOnly="1" outline="0" fieldPosition="0">
        <references count="1">
          <reference field="4294967294" count="1">
            <x v="15"/>
          </reference>
        </references>
      </pivotArea>
    </format>
    <format dxfId="64">
      <pivotArea dataOnly="0" labelOnly="1" outline="0" fieldPosition="0">
        <references count="1">
          <reference field="4294967294" count="1">
            <x v="15"/>
          </reference>
        </references>
      </pivotArea>
    </format>
    <format dxfId="63">
      <pivotArea field="0" type="button" dataOnly="0" labelOnly="1" outline="0" axis="axisRow" fieldPosition="0"/>
    </format>
    <format dxfId="62">
      <pivotArea dataOnly="0" labelOnly="1" outline="0" fieldPosition="0">
        <references count="1">
          <reference field="4294967294" count="17">
            <x v="0"/>
            <x v="1"/>
            <x v="2"/>
            <x v="3"/>
            <x v="4"/>
            <x v="5"/>
            <x v="6"/>
            <x v="7"/>
            <x v="8"/>
            <x v="9"/>
            <x v="10"/>
            <x v="11"/>
            <x v="12"/>
            <x v="13"/>
            <x v="14"/>
            <x v="15"/>
            <x v="16"/>
          </reference>
        </references>
      </pivotArea>
    </format>
    <format dxfId="61">
      <pivotArea outline="0" collapsedLevelsAreSubtotals="1" fieldPosition="0">
        <references count="1">
          <reference field="4294967294" count="1" selected="0">
            <x v="16"/>
          </reference>
        </references>
      </pivotArea>
    </format>
    <format dxfId="60">
      <pivotArea dataOnly="0" labelOnly="1" fieldPosition="0">
        <references count="1">
          <reference field="0" count="0"/>
        </references>
      </pivotArea>
    </format>
    <format dxfId="59">
      <pivotArea dataOnly="0" labelOnly="1" grandRow="1" outline="0" fieldPosition="0"/>
    </format>
    <format dxfId="58">
      <pivotArea outline="0" collapsedLevelsAreSubtotals="1" fieldPosition="0">
        <references count="1">
          <reference field="4294967294" count="1" selected="0">
            <x v="1"/>
          </reference>
        </references>
      </pivotArea>
    </format>
    <format dxfId="57">
      <pivotArea outline="0" collapsedLevelsAreSubtotals="1" fieldPosition="0">
        <references count="1">
          <reference field="4294967294" count="1" selected="0">
            <x v="3"/>
          </reference>
        </references>
      </pivotArea>
    </format>
    <format dxfId="56">
      <pivotArea outline="0" collapsedLevelsAreSubtotals="1" fieldPosition="0">
        <references count="1">
          <reference field="4294967294" count="1" selected="0">
            <x v="5"/>
          </reference>
        </references>
      </pivotArea>
    </format>
    <format dxfId="55">
      <pivotArea dataOnly="0" labelOnly="1" outline="0" fieldPosition="0">
        <references count="1">
          <reference field="4294967294" count="1">
            <x v="5"/>
          </reference>
        </references>
      </pivotArea>
    </format>
    <format dxfId="54">
      <pivotArea outline="0" collapsedLevelsAreSubtotals="1" fieldPosition="0">
        <references count="1">
          <reference field="4294967294" count="1" selected="0">
            <x v="7"/>
          </reference>
        </references>
      </pivotArea>
    </format>
    <format dxfId="53">
      <pivotArea outline="0" collapsedLevelsAreSubtotals="1" fieldPosition="0">
        <references count="1">
          <reference field="4294967294" count="1" selected="0">
            <x v="9"/>
          </reference>
        </references>
      </pivotArea>
    </format>
    <format dxfId="52">
      <pivotArea outline="0" collapsedLevelsAreSubtotals="1" fieldPosition="0">
        <references count="1">
          <reference field="4294967294" count="1" selected="0">
            <x v="11"/>
          </reference>
        </references>
      </pivotArea>
    </format>
    <format dxfId="51">
      <pivotArea dataOnly="0" labelOnly="1" outline="0" fieldPosition="0">
        <references count="1">
          <reference field="4294967294" count="1">
            <x v="11"/>
          </reference>
        </references>
      </pivotArea>
    </format>
    <format dxfId="50">
      <pivotArea outline="0" collapsedLevelsAreSubtotals="1" fieldPosition="0">
        <references count="1">
          <reference field="4294967294" count="1" selected="0">
            <x v="14"/>
          </reference>
        </references>
      </pivotArea>
    </format>
    <format dxfId="49">
      <pivotArea field="0" type="button" dataOnly="0" labelOnly="1" outline="0" axis="axisRow" fieldPosition="0"/>
    </format>
    <format dxfId="48">
      <pivotArea field="0" type="button" dataOnly="0" labelOnly="1" outline="0" axis="axisRow" fieldPosition="0"/>
    </format>
    <format dxfId="47">
      <pivotArea dataOnly="0" labelOnly="1" outline="0" fieldPosition="0">
        <references count="1">
          <reference field="4294967294" count="1">
            <x v="3"/>
          </reference>
        </references>
      </pivotArea>
    </format>
    <format dxfId="46">
      <pivotArea dataOnly="0" outline="0" fieldPosition="0">
        <references count="1">
          <reference field="4294967294" count="1">
            <x v="6"/>
          </reference>
        </references>
      </pivotArea>
    </format>
    <format dxfId="45">
      <pivotArea dataOnly="0" labelOnly="1" outline="0" fieldPosition="0">
        <references count="1">
          <reference field="4294967294" count="1">
            <x v="7"/>
          </reference>
        </references>
      </pivotArea>
    </format>
    <format dxfId="44">
      <pivotArea dataOnly="0" labelOnly="1" outline="0" fieldPosition="0">
        <references count="1">
          <reference field="4294967294" count="1">
            <x v="9"/>
          </reference>
        </references>
      </pivotArea>
    </format>
    <format dxfId="43">
      <pivotArea dataOnly="0" labelOnly="1" outline="0" fieldPosition="0">
        <references count="1">
          <reference field="4294967294" count="1">
            <x v="9"/>
          </reference>
        </references>
      </pivotArea>
    </format>
    <format dxfId="42">
      <pivotArea dataOnly="0" labelOnly="1" outline="0" fieldPosition="0">
        <references count="1">
          <reference field="4294967294" count="1">
            <x v="8"/>
          </reference>
        </references>
      </pivotArea>
    </format>
    <format dxfId="41">
      <pivotArea dataOnly="0" labelOnly="1" outline="0" fieldPosition="0">
        <references count="1">
          <reference field="4294967294" count="2">
            <x v="10"/>
            <x v="11"/>
          </reference>
        </references>
      </pivotArea>
    </format>
    <format dxfId="40">
      <pivotArea dataOnly="0" labelOnly="1" outline="0" fieldPosition="0">
        <references count="1">
          <reference field="4294967294" count="1">
            <x v="2"/>
          </reference>
        </references>
      </pivotArea>
    </format>
    <format dxfId="39">
      <pivotArea dataOnly="0" labelOnly="1" outline="0" fieldPosition="0">
        <references count="1">
          <reference field="4294967294" count="1">
            <x v="4"/>
          </reference>
        </references>
      </pivotArea>
    </format>
    <format dxfId="38">
      <pivotArea dataOnly="0" labelOnly="1" outline="0" fieldPosition="0">
        <references count="1">
          <reference field="4294967294" count="1">
            <x v="17"/>
          </reference>
        </references>
      </pivotArea>
    </format>
    <format dxfId="37">
      <pivotArea dataOnly="0" labelOnly="1" outline="0" fieldPosition="0">
        <references count="1">
          <reference field="4294967294" count="1">
            <x v="17"/>
          </reference>
        </references>
      </pivotArea>
    </format>
    <format dxfId="36">
      <pivotArea dataOnly="0" labelOnly="1" outline="0" fieldPosition="0">
        <references count="1">
          <reference field="4294967294" count="1">
            <x v="17"/>
          </reference>
        </references>
      </pivotArea>
    </format>
    <format dxfId="35">
      <pivotArea dataOnly="0" labelOnly="1" outline="0" fieldPosition="0">
        <references count="1">
          <reference field="4294967294" count="1">
            <x v="18"/>
          </reference>
        </references>
      </pivotArea>
    </format>
    <format dxfId="34">
      <pivotArea dataOnly="0" labelOnly="1" outline="0" fieldPosition="0">
        <references count="1">
          <reference field="4294967294" count="1">
            <x v="18"/>
          </reference>
        </references>
      </pivotArea>
    </format>
    <format dxfId="33">
      <pivotArea dataOnly="0" labelOnly="1" outline="0" fieldPosition="0">
        <references count="1">
          <reference field="4294967294" count="1">
            <x v="18"/>
          </reference>
        </references>
      </pivotArea>
    </format>
    <format dxfId="32">
      <pivotArea dataOnly="0" labelOnly="1" outline="0" fieldPosition="0">
        <references count="1">
          <reference field="4294967294" count="1">
            <x v="16"/>
          </reference>
        </references>
      </pivotArea>
    </format>
    <format dxfId="31">
      <pivotArea dataOnly="0" outline="0" fieldPosition="0">
        <references count="1">
          <reference field="4294967294" count="2">
            <x v="17"/>
            <x v="18"/>
          </reference>
        </references>
      </pivotArea>
    </format>
    <format dxfId="30">
      <pivotArea dataOnly="0" labelOnly="1" outline="0" fieldPosition="0">
        <references count="1">
          <reference field="4294967294" count="2">
            <x v="17"/>
            <x v="18"/>
          </reference>
        </references>
      </pivotArea>
    </format>
    <format dxfId="29">
      <pivotArea dataOnly="0" labelOnly="1" fieldPosition="0">
        <references count="1">
          <reference field="0" count="0"/>
        </references>
      </pivotArea>
    </format>
    <format dxfId="28">
      <pivotArea dataOnly="0" labelOnly="1" grandRow="1" outline="0" fieldPosition="0"/>
    </format>
    <format dxfId="27">
      <pivotArea dataOnly="0" labelOnly="1" outline="0" fieldPosition="0">
        <references count="1">
          <reference field="4294967294" count="1">
            <x v="13"/>
          </reference>
        </references>
      </pivotArea>
    </format>
    <format dxfId="26">
      <pivotArea dataOnly="0" labelOnly="1" outline="0" fieldPosition="0">
        <references count="1">
          <reference field="4294967294" count="1">
            <x v="14"/>
          </reference>
        </references>
      </pivotArea>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Budget for T&amp;T"/>
    <pivotHierarchy dragToData="1" caption=" Exp. of T&amp;T"/>
    <pivotHierarchy dragToData="1" caption="Budget for Utilities"/>
    <pivotHierarchy dragToData="1" caption="Exp. Of  Utilities"/>
    <pivotHierarchy dragToData="1" caption=" Budget for Rental "/>
    <pivotHierarchy dragToData="1" caption="Exp. of Rental"/>
    <pivotHierarchy dragToData="1" caption="Exp. of Raw material"/>
    <pivotHierarchy dragToData="1" caption="Budget for Raw material"/>
    <pivotHierarchy dragToData="1" caption=" Exp. of  F&amp;S"/>
    <pivotHierarchy dragToData="1" caption="Budget  for F&amp;S"/>
    <pivotHierarchy dragToRow="0" dragToCol="0" dragToPage="0" dragToData="1" caption="Budget for Reseach Material"/>
    <pivotHierarchy dragToData="1" caption=" Exp. Of  Research Material"/>
    <pivotHierarchy dragToData="1" caption="Budget for Special Services"/>
    <pivotHierarchy dragToData="1" caption="Budget for Mystep"/>
    <pivotHierarchy dragToData="1" caption="Exp. of Mystep"/>
    <pivotHierarchy dragToData="1" caption="Budget for Asset"/>
    <pivotHierarchy dragToData="1" caption="Exp. Of Asset"/>
    <pivotHierarchy dragToRow="0" dragToCol="0" dragToPage="0" dragToData="1" caption="Budget for maintainace"/>
    <pivotHierarchy dragToData="1" caption="Exp. of Maintainace"/>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 data!$B$7:$V$10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ridhuanali@moh.gov.my" TargetMode="External"/><Relationship Id="rId21" Type="http://schemas.openxmlformats.org/officeDocument/2006/relationships/hyperlink" Target="mailto:ridzuan.ar@moh.gov.my" TargetMode="External"/><Relationship Id="rId42" Type="http://schemas.openxmlformats.org/officeDocument/2006/relationships/hyperlink" Target="mailto:sivananthan@moh.gov.my" TargetMode="External"/><Relationship Id="rId47" Type="http://schemas.openxmlformats.org/officeDocument/2006/relationships/hyperlink" Target="mailto:noraziyah@moh.gov.my" TargetMode="External"/><Relationship Id="rId63" Type="http://schemas.openxmlformats.org/officeDocument/2006/relationships/hyperlink" Target="mailto:drkurudeven@moh.gov.my" TargetMode="External"/><Relationship Id="rId68" Type="http://schemas.openxmlformats.org/officeDocument/2006/relationships/hyperlink" Target="mailto:kimsui@moh.gov.my" TargetMode="External"/><Relationship Id="rId16" Type="http://schemas.openxmlformats.org/officeDocument/2006/relationships/hyperlink" Target="mailto:fatimahmuzammil8911@gmail.com" TargetMode="External"/><Relationship Id="rId11" Type="http://schemas.openxmlformats.org/officeDocument/2006/relationships/hyperlink" Target="mailto:fun.wh@moh.gov.my" TargetMode="External"/><Relationship Id="rId32" Type="http://schemas.openxmlformats.org/officeDocument/2006/relationships/hyperlink" Target="https://v1.nmrr.gov.my/EmailCompose.jsp?sendTo=tiongxt.crc@gmail.com&amp;researchID=59379" TargetMode="External"/><Relationship Id="rId37" Type="http://schemas.openxmlformats.org/officeDocument/2006/relationships/hyperlink" Target="mailto:drarifrasat@gmail.com" TargetMode="External"/><Relationship Id="rId53" Type="http://schemas.openxmlformats.org/officeDocument/2006/relationships/hyperlink" Target="mailto:evienlow@gmail.com" TargetMode="External"/><Relationship Id="rId58" Type="http://schemas.openxmlformats.org/officeDocument/2006/relationships/hyperlink" Target="mailto:yuvanes@moh.gov.my" TargetMode="External"/><Relationship Id="rId74" Type="http://schemas.openxmlformats.org/officeDocument/2006/relationships/hyperlink" Target="mailto:anam.psh@moh.gov.my" TargetMode="External"/><Relationship Id="rId79" Type="http://schemas.openxmlformats.org/officeDocument/2006/relationships/hyperlink" Target="mailto:muhammadfaiz.mh@moh.gov.my" TargetMode="External"/><Relationship Id="rId5" Type="http://schemas.openxmlformats.org/officeDocument/2006/relationships/hyperlink" Target="https://www.nmrr.gov.my/EmailCompose.jsp?sendTo=fazliana.m@moh.gov.my&amp;researchID=56353" TargetMode="External"/><Relationship Id="rId61" Type="http://schemas.openxmlformats.org/officeDocument/2006/relationships/hyperlink" Target="mailto:rabeahmdzuki@yahoo.com" TargetMode="External"/><Relationship Id="rId82" Type="http://schemas.openxmlformats.org/officeDocument/2006/relationships/hyperlink" Target="mailto:jwtan041@yahoo.com" TargetMode="External"/><Relationship Id="rId19" Type="http://schemas.openxmlformats.org/officeDocument/2006/relationships/hyperlink" Target="mailto:azzahhana@moh.gov.my" TargetMode="External"/><Relationship Id="rId14" Type="http://schemas.openxmlformats.org/officeDocument/2006/relationships/hyperlink" Target="mailto:nghao@moh.gov.my" TargetMode="External"/><Relationship Id="rId22" Type="http://schemas.openxmlformats.org/officeDocument/2006/relationships/hyperlink" Target="mailto:tayby@moh.gov.my" TargetMode="External"/><Relationship Id="rId27" Type="http://schemas.openxmlformats.org/officeDocument/2006/relationships/hyperlink" Target="mailto:terencetyc@moh.gov.my" TargetMode="External"/><Relationship Id="rId30" Type="http://schemas.openxmlformats.org/officeDocument/2006/relationships/hyperlink" Target="mailto:anissyakira.j@moh.gov.my" TargetMode="External"/><Relationship Id="rId35" Type="http://schemas.openxmlformats.org/officeDocument/2006/relationships/hyperlink" Target="https://v1.nmrr.gov.my/EmailCompose.jsp?sendTo=tanangelica91@gmail.com&amp;researchID=49967" TargetMode="External"/><Relationship Id="rId43" Type="http://schemas.openxmlformats.org/officeDocument/2006/relationships/hyperlink" Target="mailto:roziah@imr.gov.my" TargetMode="External"/><Relationship Id="rId48" Type="http://schemas.openxmlformats.org/officeDocument/2006/relationships/hyperlink" Target="mailto:ermineiza@imr.gov.my" TargetMode="External"/><Relationship Id="rId56" Type="http://schemas.openxmlformats.org/officeDocument/2006/relationships/hyperlink" Target="mailto:komathi.p@moh.gov.my" TargetMode="External"/><Relationship Id="rId64" Type="http://schemas.openxmlformats.org/officeDocument/2006/relationships/hyperlink" Target="mailto:ps_azlibaharudin@moh.gov.my" TargetMode="External"/><Relationship Id="rId69" Type="http://schemas.openxmlformats.org/officeDocument/2006/relationships/hyperlink" Target="mailto:shaifuljefri@moh.gov.my" TargetMode="External"/><Relationship Id="rId77" Type="http://schemas.openxmlformats.org/officeDocument/2006/relationships/hyperlink" Target="mailto:chingee.crc@gmail.com" TargetMode="External"/><Relationship Id="rId8" Type="http://schemas.openxmlformats.org/officeDocument/2006/relationships/hyperlink" Target="https://www.nmrr.gov.my/EmailCompose.jsp?sendTo=sakshaleni@moh.gov.my&amp;researchID=57763" TargetMode="External"/><Relationship Id="rId51" Type="http://schemas.openxmlformats.org/officeDocument/2006/relationships/hyperlink" Target="mailto:ngcc@hsi.gov.my" TargetMode="External"/><Relationship Id="rId72" Type="http://schemas.openxmlformats.org/officeDocument/2006/relationships/hyperlink" Target="mailto:mariatul@moh.gov.my" TargetMode="External"/><Relationship Id="rId80" Type="http://schemas.openxmlformats.org/officeDocument/2006/relationships/hyperlink" Target="mailto:ahmadali@moh.gov.my" TargetMode="External"/><Relationship Id="rId3" Type="http://schemas.openxmlformats.org/officeDocument/2006/relationships/hyperlink" Target="mailto:suraiami@imr.gov.my" TargetMode="External"/><Relationship Id="rId12" Type="http://schemas.openxmlformats.org/officeDocument/2006/relationships/hyperlink" Target="mailto:sulanyang218@gmail.com" TargetMode="External"/><Relationship Id="rId17" Type="http://schemas.openxmlformats.org/officeDocument/2006/relationships/hyperlink" Target="mailto:shuwahida@moh.gov.my" TargetMode="External"/><Relationship Id="rId25" Type="http://schemas.openxmlformats.org/officeDocument/2006/relationships/hyperlink" Target="mailto:nik.aziz@moh.gov.my" TargetMode="External"/><Relationship Id="rId33" Type="http://schemas.openxmlformats.org/officeDocument/2006/relationships/hyperlink" Target="https://v1.nmrr.gov.my/EmailCompose.jsp?sendTo=tsnshirley@gmail.com&amp;researchID=58059" TargetMode="External"/><Relationship Id="rId38" Type="http://schemas.openxmlformats.org/officeDocument/2006/relationships/hyperlink" Target="mailto:onglm@crc.gov.my" TargetMode="External"/><Relationship Id="rId46" Type="http://schemas.openxmlformats.org/officeDocument/2006/relationships/hyperlink" Target="mailto:fairuz@imr.gov.my" TargetMode="External"/><Relationship Id="rId59" Type="http://schemas.openxmlformats.org/officeDocument/2006/relationships/hyperlink" Target="mailto:vimala.rmt@moh.gov.my" TargetMode="External"/><Relationship Id="rId67" Type="http://schemas.openxmlformats.org/officeDocument/2006/relationships/hyperlink" Target="mailto:ridzuan.ar@moh.gov.my" TargetMode="External"/><Relationship Id="rId20" Type="http://schemas.openxmlformats.org/officeDocument/2006/relationships/hyperlink" Target="mailto:roszilawati@imr.gov.my" TargetMode="External"/><Relationship Id="rId41" Type="http://schemas.openxmlformats.org/officeDocument/2006/relationships/hyperlink" Target="mailto:nadia@moh.gov.my" TargetMode="External"/><Relationship Id="rId54" Type="http://schemas.openxmlformats.org/officeDocument/2006/relationships/hyperlink" Target="mailto:drmohandass@moh.gov.my" TargetMode="External"/><Relationship Id="rId62" Type="http://schemas.openxmlformats.org/officeDocument/2006/relationships/hyperlink" Target="mailto:duratulain.hussin@gmail.com" TargetMode="External"/><Relationship Id="rId70" Type="http://schemas.openxmlformats.org/officeDocument/2006/relationships/hyperlink" Target="mailto:teresa_y@moh.gov.my" TargetMode="External"/><Relationship Id="rId75" Type="http://schemas.openxmlformats.org/officeDocument/2006/relationships/hyperlink" Target="mailto:drmohandass@moh.gov.my" TargetMode="External"/><Relationship Id="rId83" Type="http://schemas.openxmlformats.org/officeDocument/2006/relationships/printerSettings" Target="../printerSettings/printerSettings1.bin"/><Relationship Id="rId1" Type="http://schemas.openxmlformats.org/officeDocument/2006/relationships/hyperlink" Target="mailto:mohamadazizsalowi@gmail.com" TargetMode="External"/><Relationship Id="rId6" Type="http://schemas.openxmlformats.org/officeDocument/2006/relationships/hyperlink" Target="https://www.nmrr.gov.my/EmailCompose.jsp?sendTo=norsoleha@moh.gov.my&amp;researchID=56967" TargetMode="External"/><Relationship Id="rId15" Type="http://schemas.openxmlformats.org/officeDocument/2006/relationships/hyperlink" Target="mailto:lindathen83@gmail.com" TargetMode="External"/><Relationship Id="rId23" Type="http://schemas.openxmlformats.org/officeDocument/2006/relationships/hyperlink" Target="mailto:sofwatul@moh.gov.my" TargetMode="External"/><Relationship Id="rId28" Type="http://schemas.openxmlformats.org/officeDocument/2006/relationships/hyperlink" Target="mailto:rajahasyidah@moh.gov.my" TargetMode="External"/><Relationship Id="rId36" Type="http://schemas.openxmlformats.org/officeDocument/2006/relationships/hyperlink" Target="mailto:laiweihong@crc.moh.gov.,my" TargetMode="External"/><Relationship Id="rId49" Type="http://schemas.openxmlformats.org/officeDocument/2006/relationships/hyperlink" Target="mailto:ezalia@imr.gov.my" TargetMode="External"/><Relationship Id="rId57" Type="http://schemas.openxmlformats.org/officeDocument/2006/relationships/hyperlink" Target="mailto:adiratna@moh.gov.my" TargetMode="External"/><Relationship Id="rId10" Type="http://schemas.openxmlformats.org/officeDocument/2006/relationships/hyperlink" Target="https://www.nmrr.gov.my/EmailCompose.jsp?sendTo=toocl@moh.gov.my&amp;researchID=58111" TargetMode="External"/><Relationship Id="rId31" Type="http://schemas.openxmlformats.org/officeDocument/2006/relationships/hyperlink" Target="mailto:halizah.matrifin@moh.gov.my" TargetMode="External"/><Relationship Id="rId44" Type="http://schemas.openxmlformats.org/officeDocument/2006/relationships/hyperlink" Target="mailto:izzati_06@yahoo.com.sg" TargetMode="External"/><Relationship Id="rId52" Type="http://schemas.openxmlformats.org/officeDocument/2006/relationships/hyperlink" Target="mailto:dianafoo.crc@gmail.com" TargetMode="External"/><Relationship Id="rId60" Type="http://schemas.openxmlformats.org/officeDocument/2006/relationships/hyperlink" Target="mailto:jeevan@imr.gov.my" TargetMode="External"/><Relationship Id="rId65" Type="http://schemas.openxmlformats.org/officeDocument/2006/relationships/hyperlink" Target="mailto:tay.yl@moh.gov.my/yealu.tay@gmail.com" TargetMode="External"/><Relationship Id="rId73" Type="http://schemas.openxmlformats.org/officeDocument/2006/relationships/hyperlink" Target="mailto:chyen@moh.gov.my" TargetMode="External"/><Relationship Id="rId78" Type="http://schemas.openxmlformats.org/officeDocument/2006/relationships/hyperlink" Target="mailto:tehxinrou@crc.moh.gov.my" TargetMode="External"/><Relationship Id="rId81" Type="http://schemas.openxmlformats.org/officeDocument/2006/relationships/hyperlink" Target="mailto:crcsgbuloh@moh.gov.my" TargetMode="External"/><Relationship Id="rId4" Type="http://schemas.openxmlformats.org/officeDocument/2006/relationships/hyperlink" Target="https://www.nmrr.gov.my/EmailCompose.jsp?sendTo=hanafarizah@imr.gov.my&amp;researchID=45763" TargetMode="External"/><Relationship Id="rId9" Type="http://schemas.openxmlformats.org/officeDocument/2006/relationships/hyperlink" Target="https://www.nmrr.gov.my/EmailCompose.jsp?sendTo=drfuzzy73@gmail.com&amp;researchID=57178" TargetMode="External"/><Relationship Id="rId13" Type="http://schemas.openxmlformats.org/officeDocument/2006/relationships/hyperlink" Target="https://v1.nmrr.gov.my/EmailCompose.jsp?sendTo=kblaw@crc.gov.my&amp;researchID=58977" TargetMode="External"/><Relationship Id="rId18" Type="http://schemas.openxmlformats.org/officeDocument/2006/relationships/hyperlink" Target="mailto:m.punitha79@moh.gov.my" TargetMode="External"/><Relationship Id="rId39" Type="http://schemas.openxmlformats.org/officeDocument/2006/relationships/hyperlink" Target="mailto:abdul_malik@moh.gov.my" TargetMode="External"/><Relationship Id="rId34" Type="http://schemas.openxmlformats.org/officeDocument/2006/relationships/hyperlink" Target="https://v1.nmrr.gov.my/EmailCompose.jsp?sendTo=studymonitor.idskks@gmail.com&amp;researchID=52172" TargetMode="External"/><Relationship Id="rId50" Type="http://schemas.openxmlformats.org/officeDocument/2006/relationships/hyperlink" Target="mailto:norhashimah.abuseman@gmail.com" TargetMode="External"/><Relationship Id="rId55" Type="http://schemas.openxmlformats.org/officeDocument/2006/relationships/hyperlink" Target="mailto:lkyee@moh.gov.my" TargetMode="External"/><Relationship Id="rId76" Type="http://schemas.openxmlformats.org/officeDocument/2006/relationships/hyperlink" Target="mailto:faizhisham86@gmail.com" TargetMode="External"/><Relationship Id="rId7" Type="http://schemas.openxmlformats.org/officeDocument/2006/relationships/hyperlink" Target="https://www.nmrr.gov.my/EmailCompose.jsp?sendTo=nurulaain.fauzi@moh.gov.my&amp;researchID=57036" TargetMode="External"/><Relationship Id="rId71" Type="http://schemas.openxmlformats.org/officeDocument/2006/relationships/hyperlink" Target="mailto:urologyselayang@gmail.com" TargetMode="External"/><Relationship Id="rId2" Type="http://schemas.openxmlformats.org/officeDocument/2006/relationships/hyperlink" Target="mailto:norafizayasin@gmail.com" TargetMode="External"/><Relationship Id="rId29" Type="http://schemas.openxmlformats.org/officeDocument/2006/relationships/hyperlink" Target="mailto:sitiaishah.r@moh.gov.my" TargetMode="External"/><Relationship Id="rId24" Type="http://schemas.openxmlformats.org/officeDocument/2006/relationships/hyperlink" Target="mailto:shirley.hy@moh.gov.my" TargetMode="External"/><Relationship Id="rId40" Type="http://schemas.openxmlformats.org/officeDocument/2006/relationships/hyperlink" Target="mailto:muhammad.afif@imr.gov.my" TargetMode="External"/><Relationship Id="rId45" Type="http://schemas.openxmlformats.org/officeDocument/2006/relationships/hyperlink" Target="mailto:kamal.shaik@moh.gov.my" TargetMode="External"/><Relationship Id="rId66" Type="http://schemas.openxmlformats.org/officeDocument/2006/relationships/hyperlink" Target="mailto:julaina.jalil@moh.gov.m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aimanhisyam.psh/AppData/11MP/End%20Report/34768.pdf" TargetMode="External"/><Relationship Id="rId13" Type="http://schemas.openxmlformats.org/officeDocument/2006/relationships/hyperlink" Target="../../../../../../aimanhisyam.psh/AppData/11MP/End%20Report/40377%20Dr%20Norhazlin.pdf" TargetMode="External"/><Relationship Id="rId18" Type="http://schemas.openxmlformats.org/officeDocument/2006/relationships/hyperlink" Target="../../../../../../famy.psh/AppData/Roaming/END%20REPORT/44574%20dr%20mohd%20ridzuan.pdf" TargetMode="External"/><Relationship Id="rId26" Type="http://schemas.openxmlformats.org/officeDocument/2006/relationships/hyperlink" Target="..\..\..\11MP\End%20Report\47973%20mohd%20hatta.pdf" TargetMode="External"/><Relationship Id="rId3" Type="http://schemas.openxmlformats.org/officeDocument/2006/relationships/hyperlink" Target="../../../../../../aimanhisyam.psh/AppData/11MP/End%20Report/30564%20end%20report-05122019151725.pdf" TargetMode="External"/><Relationship Id="rId21" Type="http://schemas.openxmlformats.org/officeDocument/2006/relationships/hyperlink" Target="../../../../../../famy.psh/AppData/Roaming/END%20REPORT/54569%20dr%20masita.pdf" TargetMode="External"/><Relationship Id="rId7" Type="http://schemas.openxmlformats.org/officeDocument/2006/relationships/hyperlink" Target="../../../../../../aimanhisyam.psh/AppData/11MP/End%20Report/34770-dr%20fadhli.pdf" TargetMode="External"/><Relationship Id="rId12" Type="http://schemas.openxmlformats.org/officeDocument/2006/relationships/hyperlink" Target="../../../../../../aimanhisyam.psh/AppData/11MP/End%20Report/47732%20tamat.pdf" TargetMode="External"/><Relationship Id="rId17" Type="http://schemas.openxmlformats.org/officeDocument/2006/relationships/hyperlink" Target="../../../../../../famy.psh/AppData/Roaming/END%20REPORT/55724%20Dr%20Foo%20Phiaw%20Chong.pdf" TargetMode="External"/><Relationship Id="rId25" Type="http://schemas.openxmlformats.org/officeDocument/2006/relationships/hyperlink" Target="..\..\..\11MP\End%20Report\34314%20dr%20mohammad%20ridhuan.pdf" TargetMode="External"/><Relationship Id="rId2" Type="http://schemas.openxmlformats.org/officeDocument/2006/relationships/hyperlink" Target="../../../../../../aimanhisyam.psh/AppData/11MP/End%20Report/30254%20end%20report-05122019151808.pdf" TargetMode="External"/><Relationship Id="rId16" Type="http://schemas.openxmlformats.org/officeDocument/2006/relationships/hyperlink" Target="../../../../../../famy.psh/AppData/11MP/End%20Report/52574%20dr%20hans.pdf" TargetMode="External"/><Relationship Id="rId20" Type="http://schemas.openxmlformats.org/officeDocument/2006/relationships/hyperlink" Target="../../../../../../famy.psh/AppData/Roaming/END%20REPORT/52311%20dr%20yuslina.pdf" TargetMode="External"/><Relationship Id="rId29" Type="http://schemas.openxmlformats.org/officeDocument/2006/relationships/printerSettings" Target="../printerSettings/printerSettings4.bin"/><Relationship Id="rId1" Type="http://schemas.openxmlformats.org/officeDocument/2006/relationships/hyperlink" Target="../../../../../../aimanhisyam.psh/AppData/10MP/End%20of%20Report/20418.docx" TargetMode="External"/><Relationship Id="rId6" Type="http://schemas.openxmlformats.org/officeDocument/2006/relationships/hyperlink" Target="../../../../../../aimanhisyam.psh/AppData/11MP/End%20Report/39099-dr%20nazni.pdf" TargetMode="External"/><Relationship Id="rId11" Type="http://schemas.openxmlformats.org/officeDocument/2006/relationships/hyperlink" Target="../../../../../../aimanhisyam.psh/AppData/11MP/End%20Report/41455-mohd%20hasnan.pdf" TargetMode="External"/><Relationship Id="rId24" Type="http://schemas.openxmlformats.org/officeDocument/2006/relationships/hyperlink" Target="..\..\..\11MP\End%20Report\51531%20dr%20jeeva.pdf" TargetMode="External"/><Relationship Id="rId5" Type="http://schemas.openxmlformats.org/officeDocument/2006/relationships/hyperlink" Target="../../../../../../aimanhisyam.psh/AppData/11MP/End%20Report/35404.pdf" TargetMode="External"/><Relationship Id="rId15" Type="http://schemas.openxmlformats.org/officeDocument/2006/relationships/hyperlink" Target="../../../../../../famy.psh/AppData/11MP/End%20Report/44245%20nor%20azrina.pdf" TargetMode="External"/><Relationship Id="rId23" Type="http://schemas.openxmlformats.org/officeDocument/2006/relationships/hyperlink" Target="../../../../../../famy.psh/AppData/Roaming/END%20REPORT/52264%20mohd%20azerulazree.pdf" TargetMode="External"/><Relationship Id="rId28" Type="http://schemas.openxmlformats.org/officeDocument/2006/relationships/hyperlink" Target="..\..\END%20REPORT\55108%20dr%20rafiza.pdf" TargetMode="External"/><Relationship Id="rId10" Type="http://schemas.openxmlformats.org/officeDocument/2006/relationships/hyperlink" Target="../../../../../../aimanhisyam.psh/AppData/11MP/End%20Report/54523-dr%20zawani.pdf" TargetMode="External"/><Relationship Id="rId19" Type="http://schemas.openxmlformats.org/officeDocument/2006/relationships/hyperlink" Target="../../../../../../famy.psh/AppData/Roaming/END%20REPORT/44243%20dr%20maizatul%20hasyima.pdf" TargetMode="External"/><Relationship Id="rId4" Type="http://schemas.openxmlformats.org/officeDocument/2006/relationships/hyperlink" Target="../../../../../../aimanhisyam.psh/AppData/11MP/End%20Report/29317%20end%20report-05122019155541.pdf" TargetMode="External"/><Relationship Id="rId9" Type="http://schemas.openxmlformats.org/officeDocument/2006/relationships/hyperlink" Target="../../../../../../aimanhisyam.psh/AppData/11MP/End%20Report/36250-nurhainis.pdf" TargetMode="External"/><Relationship Id="rId14" Type="http://schemas.openxmlformats.org/officeDocument/2006/relationships/hyperlink" Target="../../../../../../aimanhisyam.psh/AppData/11MP/End%20Report/54715%20Dr%20Ridzuan.pdf" TargetMode="External"/><Relationship Id="rId22" Type="http://schemas.openxmlformats.org/officeDocument/2006/relationships/hyperlink" Target="../../../../../../famy.psh/AppData/Roaming/END%20REPORT/55157%20pn%20zarina.pdf" TargetMode="External"/><Relationship Id="rId27" Type="http://schemas.openxmlformats.org/officeDocument/2006/relationships/hyperlink" Target="..\..\END%20REPORT\50877%20dr%20zuraifah.pdf" TargetMode="Externa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5DDEE-70BB-4545-AF82-34E742B21C1D}">
  <dimension ref="A1:U144"/>
  <sheetViews>
    <sheetView topLeftCell="B1" zoomScaleNormal="100" workbookViewId="0">
      <pane ySplit="1" topLeftCell="A2" activePane="bottomLeft" state="frozen"/>
      <selection pane="bottomLeft" activeCell="K9" sqref="K9"/>
    </sheetView>
  </sheetViews>
  <sheetFormatPr defaultRowHeight="14.4" x14ac:dyDescent="0.3"/>
  <cols>
    <col min="1" max="1" width="20" customWidth="1"/>
    <col min="2" max="2" width="18.44140625" style="387" customWidth="1"/>
    <col min="3" max="3" width="51.6640625" customWidth="1"/>
    <col min="4" max="4" width="15.109375" customWidth="1"/>
    <col min="5" max="5" width="6.6640625" customWidth="1"/>
    <col min="6" max="6" width="7.44140625" customWidth="1"/>
    <col min="7" max="7" width="7.33203125" customWidth="1"/>
    <col min="8" max="8" width="7" customWidth="1"/>
    <col min="9" max="9" width="7.33203125" customWidth="1"/>
    <col min="11" max="11" width="13.33203125" customWidth="1"/>
    <col min="12" max="12" width="12.44140625" customWidth="1"/>
    <col min="13" max="13" width="13.6640625" customWidth="1"/>
    <col min="14" max="14" width="8.88671875" style="311" customWidth="1"/>
    <col min="15" max="15" width="12.44140625" customWidth="1"/>
    <col min="16" max="16" width="7.5546875" style="311" customWidth="1"/>
    <col min="17" max="17" width="8.88671875" style="311" customWidth="1"/>
    <col min="18" max="18" width="11" style="36" bestFit="1" customWidth="1"/>
    <col min="19" max="19" width="22.5546875" customWidth="1"/>
  </cols>
  <sheetData>
    <row r="1" spans="1:20" ht="36" x14ac:dyDescent="0.3">
      <c r="A1" s="254" t="s">
        <v>4</v>
      </c>
      <c r="B1" s="381" t="s">
        <v>3</v>
      </c>
      <c r="C1" s="255" t="s">
        <v>661</v>
      </c>
      <c r="D1" s="256" t="s">
        <v>797</v>
      </c>
      <c r="E1" s="256" t="s">
        <v>8</v>
      </c>
      <c r="F1" s="253" t="s">
        <v>798</v>
      </c>
      <c r="G1" s="257" t="s">
        <v>799</v>
      </c>
      <c r="H1" s="258" t="s">
        <v>800</v>
      </c>
      <c r="I1" s="258" t="s">
        <v>801</v>
      </c>
      <c r="J1" s="259" t="s">
        <v>802</v>
      </c>
      <c r="K1" s="260" t="s">
        <v>652</v>
      </c>
      <c r="L1" s="261" t="s">
        <v>805</v>
      </c>
      <c r="M1" s="266" t="s">
        <v>803</v>
      </c>
      <c r="N1" s="261" t="s">
        <v>804</v>
      </c>
      <c r="O1" s="262" t="s">
        <v>47</v>
      </c>
      <c r="P1" s="261" t="s">
        <v>809</v>
      </c>
      <c r="Q1" s="263" t="s">
        <v>806</v>
      </c>
      <c r="R1" s="264" t="s">
        <v>807</v>
      </c>
      <c r="S1" s="265" t="s">
        <v>808</v>
      </c>
    </row>
    <row r="2" spans="1:20" x14ac:dyDescent="0.3">
      <c r="A2" s="237" t="s">
        <v>116</v>
      </c>
      <c r="B2" s="382" t="str">
        <f>'Agihan &amp; Belanja'!B4</f>
        <v>MRG-2017-MOH-02</v>
      </c>
      <c r="C2" s="280" t="str">
        <f>'Agihan &amp; Belanja'!C4</f>
        <v>Asia Study Group of Prostate Cancer - Malaysian Cohort (M-CaP Study)</v>
      </c>
      <c r="D2" s="7" t="str">
        <f>'Agihan &amp; Belanja'!E4</f>
        <v>DATO DR ROHAN MALEK JOHAN</v>
      </c>
      <c r="E2" s="74" t="str">
        <f>'Agihan &amp; Belanja'!F4</f>
        <v>MOH</v>
      </c>
      <c r="F2" s="75" t="str">
        <f>'Agihan &amp; Belanja'!J4</f>
        <v>NCD</v>
      </c>
      <c r="G2" t="str">
        <f>'Agihan &amp; Belanja'!I4</f>
        <v>KKM</v>
      </c>
      <c r="H2" s="52" t="str">
        <f>'Agihan &amp; Belanja'!K4</f>
        <v>sept-16</v>
      </c>
      <c r="I2" s="52">
        <f>'Agihan &amp; Belanja'!L4</f>
        <v>45261</v>
      </c>
      <c r="J2" s="7" t="str">
        <f>'Agihan &amp; Belanja'!H4</f>
        <v>CRC, Hospital Selayang, Lebuhraya Selayang-Kepong, 68100 batu Caves, Selangor</v>
      </c>
      <c r="K2" s="283">
        <f>'Agihan &amp; Belanja'!M4</f>
        <v>42000</v>
      </c>
      <c r="L2" s="7"/>
      <c r="M2" s="283">
        <f>'Agihan &amp; Belanja'!AU4</f>
        <v>34831.01</v>
      </c>
      <c r="N2" s="401">
        <f>M2/K2</f>
        <v>0.82930976190476191</v>
      </c>
      <c r="O2" s="568">
        <f>K2-M2</f>
        <v>7168.989999999998</v>
      </c>
      <c r="P2" s="423">
        <v>44942</v>
      </c>
      <c r="Q2" s="291">
        <v>43035</v>
      </c>
      <c r="R2" s="8" t="s">
        <v>810</v>
      </c>
      <c r="S2" s="290" t="s">
        <v>1290</v>
      </c>
      <c r="T2" t="s">
        <v>46</v>
      </c>
    </row>
    <row r="3" spans="1:20" x14ac:dyDescent="0.3">
      <c r="A3" s="73" t="s">
        <v>117</v>
      </c>
      <c r="B3" s="382" t="str">
        <f>'Agihan &amp; Belanja'!B5</f>
        <v>MRG-2019-MOH-08</v>
      </c>
      <c r="C3" s="280" t="str">
        <f>'Agihan &amp; Belanja'!C5</f>
        <v>A Population-Based Survey On Cataract Blindness And Factors Influencing The Uptake Of Cataract Surgery In Sarawak And Eastern Zone Of Malaysia</v>
      </c>
      <c r="D3" s="7" t="str">
        <f>'Agihan &amp; Belanja'!E5</f>
        <v>DR MOHAMAD AZIZ SALOWI</v>
      </c>
      <c r="E3" s="74" t="str">
        <f>'Agihan &amp; Belanja'!F5</f>
        <v>MOH</v>
      </c>
      <c r="F3" s="75" t="str">
        <f>'Agihan &amp; Belanja'!J5</f>
        <v>AP</v>
      </c>
      <c r="G3" s="75" t="str">
        <f>'Agihan &amp; Belanja'!I4</f>
        <v>KKM</v>
      </c>
      <c r="H3" s="52">
        <f>'Agihan &amp; Belanja'!K5</f>
        <v>43709</v>
      </c>
      <c r="I3" s="52">
        <f>'Agihan &amp; Belanja'!L5</f>
        <v>45261</v>
      </c>
      <c r="J3" s="7"/>
      <c r="K3" s="283">
        <f>'Agihan &amp; Belanja'!M5</f>
        <v>721793</v>
      </c>
      <c r="L3" s="7"/>
      <c r="M3" s="283">
        <f>'Agihan &amp; Belanja'!AU5</f>
        <v>543533.56000000006</v>
      </c>
      <c r="N3" s="401">
        <f t="shared" ref="N3:N66" si="0">M3/K3</f>
        <v>0.75303246221562148</v>
      </c>
      <c r="O3" s="568">
        <f t="shared" ref="O3:O67" si="1">K3-M3</f>
        <v>178259.43999999994</v>
      </c>
      <c r="P3" s="324"/>
      <c r="Q3" s="52">
        <v>45200</v>
      </c>
      <c r="R3" s="5" t="s">
        <v>810</v>
      </c>
      <c r="S3" s="286" t="s">
        <v>811</v>
      </c>
      <c r="T3" t="s">
        <v>46</v>
      </c>
    </row>
    <row r="4" spans="1:20" x14ac:dyDescent="0.3">
      <c r="A4" s="842" t="s">
        <v>1141</v>
      </c>
      <c r="B4" s="382" t="str">
        <f>'Agihan &amp; Belanja'!B6</f>
        <v>MRG-2020-MOH-04</v>
      </c>
      <c r="C4" s="280" t="str">
        <f>'Agihan &amp; Belanja'!C6</f>
        <v xml:space="preserve"> Feasibility study on treatment protocol of hyperinflammation in patients with severe dengue fever</v>
      </c>
      <c r="D4" s="7" t="str">
        <f>'Agihan &amp; Belanja'!E6</f>
        <v xml:space="preserve">DR ADIRATNA MAT RIPEN
</v>
      </c>
      <c r="E4" s="74" t="str">
        <f>'Agihan &amp; Belanja'!F6</f>
        <v>IMR</v>
      </c>
      <c r="F4" s="75" t="str">
        <f>'Agihan &amp; Belanja'!J6</f>
        <v>CD</v>
      </c>
      <c r="G4" s="75" t="str">
        <f>'Agihan &amp; Belanja'!I5</f>
        <v>KKM</v>
      </c>
      <c r="H4" s="52">
        <f>'Agihan &amp; Belanja'!K6</f>
        <v>43770</v>
      </c>
      <c r="I4" s="52">
        <f>'Agihan &amp; Belanja'!L6</f>
        <v>45505</v>
      </c>
      <c r="J4" s="7"/>
      <c r="K4" s="283">
        <f>'Agihan &amp; Belanja'!M6</f>
        <v>52500</v>
      </c>
      <c r="L4" s="7"/>
      <c r="M4" s="283">
        <f>'Agihan &amp; Belanja'!AU6</f>
        <v>52393.7</v>
      </c>
      <c r="N4" s="401">
        <f t="shared" si="0"/>
        <v>0.99797523809523803</v>
      </c>
      <c r="O4" s="568">
        <f t="shared" si="1"/>
        <v>106.30000000000291</v>
      </c>
      <c r="P4" s="324"/>
      <c r="Q4" s="75"/>
      <c r="R4" s="5"/>
      <c r="S4" s="286"/>
    </row>
    <row r="5" spans="1:20" x14ac:dyDescent="0.3">
      <c r="A5" s="843"/>
      <c r="B5" s="382" t="str">
        <f>'Agihan &amp; Belanja'!B7</f>
        <v>MRG-2020-MOH-04</v>
      </c>
      <c r="C5" s="280" t="str">
        <f>'Agihan &amp; Belanja'!C7</f>
        <v xml:space="preserve"> Feasibility study on treatment protocol of hyperinflammation in patients with severe dengue fever</v>
      </c>
      <c r="D5" s="7" t="str">
        <f>'Agihan &amp; Belanja'!E7</f>
        <v>DATO' DR SURESH KUMAR CHIDAMBARAM</v>
      </c>
      <c r="E5" s="74" t="str">
        <f>'Agihan &amp; Belanja'!F7</f>
        <v>MOH</v>
      </c>
      <c r="F5" s="75" t="str">
        <f>'Agihan &amp; Belanja'!J7</f>
        <v>CD</v>
      </c>
      <c r="G5" s="75" t="str">
        <f>'Agihan &amp; Belanja'!I6</f>
        <v>KKM</v>
      </c>
      <c r="H5" s="52">
        <f>'Agihan &amp; Belanja'!K7</f>
        <v>43770</v>
      </c>
      <c r="I5" s="52">
        <f>'Agihan &amp; Belanja'!L7</f>
        <v>45505</v>
      </c>
      <c r="J5" s="7"/>
      <c r="K5" s="283">
        <f>'Agihan &amp; Belanja'!M7</f>
        <v>67333</v>
      </c>
      <c r="L5" s="7"/>
      <c r="M5" s="283">
        <f>'Agihan &amp; Belanja'!AU7</f>
        <v>67127.3</v>
      </c>
      <c r="N5" s="401">
        <f t="shared" si="0"/>
        <v>0.9969450343813584</v>
      </c>
      <c r="O5" s="568">
        <f t="shared" si="1"/>
        <v>205.69999999999709</v>
      </c>
      <c r="P5" s="324"/>
      <c r="Q5" s="52">
        <v>45200</v>
      </c>
      <c r="R5" s="5" t="s">
        <v>1485</v>
      </c>
      <c r="S5" s="286" t="s">
        <v>1484</v>
      </c>
    </row>
    <row r="6" spans="1:20" x14ac:dyDescent="0.3">
      <c r="A6" s="73" t="s">
        <v>118</v>
      </c>
      <c r="B6" s="382" t="str">
        <f>'Agihan &amp; Belanja'!B8</f>
        <v>MRG-2020-IMR-18</v>
      </c>
      <c r="C6" s="280" t="str">
        <f>'Agihan &amp; Belanja'!C8</f>
        <v>Genetic Variation Associated With Bortezomib Induced Peripheral Neuropathy In Adult Multiple Myeloma Patients</v>
      </c>
      <c r="D6" s="7" t="str">
        <f>'Agihan &amp; Belanja'!E8</f>
        <v>DR SUJATHA SUTHANDIRAM</v>
      </c>
      <c r="E6" s="74" t="str">
        <f>'Agihan &amp; Belanja'!F8</f>
        <v>IMR</v>
      </c>
      <c r="F6" s="75" t="str">
        <f>'Agihan &amp; Belanja'!J8</f>
        <v>BIOMED</v>
      </c>
      <c r="G6" s="75" t="str">
        <f>'Agihan &amp; Belanja'!I8</f>
        <v>KKM</v>
      </c>
      <c r="H6" s="52">
        <f>'Agihan &amp; Belanja'!K8</f>
        <v>43983</v>
      </c>
      <c r="I6" s="52">
        <f>'Agihan &amp; Belanja'!L8</f>
        <v>45261</v>
      </c>
      <c r="J6" s="7"/>
      <c r="K6" s="283">
        <f>'Agihan &amp; Belanja'!M8</f>
        <v>80500</v>
      </c>
      <c r="L6" s="7"/>
      <c r="M6" s="283">
        <f>'Agihan &amp; Belanja'!AU8</f>
        <v>80462</v>
      </c>
      <c r="N6" s="401">
        <f t="shared" si="0"/>
        <v>0.99952795031055897</v>
      </c>
      <c r="O6" s="568">
        <f t="shared" si="1"/>
        <v>38</v>
      </c>
      <c r="P6" s="75"/>
      <c r="Q6" s="55">
        <v>44078</v>
      </c>
      <c r="R6" s="5" t="s">
        <v>812</v>
      </c>
      <c r="S6" s="285" t="s">
        <v>813</v>
      </c>
      <c r="T6" t="s">
        <v>46</v>
      </c>
    </row>
    <row r="7" spans="1:20" x14ac:dyDescent="0.3">
      <c r="A7" s="73" t="s">
        <v>119</v>
      </c>
      <c r="B7" s="382" t="str">
        <f>'Agihan &amp; Belanja'!B9</f>
        <v>MRG-2020-IKU-01</v>
      </c>
      <c r="C7" s="280" t="str">
        <f>'Agihan &amp; Belanja'!C9</f>
        <v xml:space="preserve">Orang Asli Survey (OAHS) Penyakit berjangkit di kalangan orang asli </v>
      </c>
      <c r="D7" s="7" t="str">
        <f>'Agihan &amp; Belanja'!E9</f>
        <v>DR MUHAMAD KHAIRUL NAZRIN BIN KHALIL</v>
      </c>
      <c r="E7" s="74" t="str">
        <f>'Agihan &amp; Belanja'!F9</f>
        <v>IKU</v>
      </c>
      <c r="F7" s="75" t="str">
        <f>'Agihan &amp; Belanja'!J9</f>
        <v>NHS</v>
      </c>
      <c r="G7" s="75" t="str">
        <f>'Agihan &amp; Belanja'!I9</f>
        <v>CRM</v>
      </c>
      <c r="H7" s="52">
        <f>'Agihan &amp; Belanja'!K9</f>
        <v>43709</v>
      </c>
      <c r="I7" s="52">
        <f>'Agihan &amp; Belanja'!L9</f>
        <v>45078</v>
      </c>
      <c r="J7" s="7" t="str">
        <f>'Agihan &amp; Belanja'!H9</f>
        <v xml:space="preserve"> </v>
      </c>
      <c r="K7" s="283">
        <f>'Agihan &amp; Belanja'!M9</f>
        <v>0</v>
      </c>
      <c r="L7" s="7"/>
      <c r="M7" s="283">
        <f>'Agihan &amp; Belanja'!AU9</f>
        <v>0</v>
      </c>
      <c r="N7" s="401" t="e">
        <f>M7/K7</f>
        <v>#DIV/0!</v>
      </c>
      <c r="O7" s="568">
        <f t="shared" si="1"/>
        <v>0</v>
      </c>
      <c r="P7" s="424">
        <v>44942</v>
      </c>
      <c r="Q7" s="55">
        <v>44866</v>
      </c>
      <c r="R7" s="8" t="s">
        <v>814</v>
      </c>
      <c r="S7" s="285" t="s">
        <v>815</v>
      </c>
      <c r="T7" t="s">
        <v>46</v>
      </c>
    </row>
    <row r="8" spans="1:20" x14ac:dyDescent="0.3">
      <c r="A8" s="238" t="s">
        <v>120</v>
      </c>
      <c r="B8" s="382" t="str">
        <f>'Agihan &amp; Belanja'!B10</f>
        <v>MRG-2020-IKU-03</v>
      </c>
      <c r="C8" s="280" t="str">
        <f>'Agihan &amp; Belanja'!C10</f>
        <v>National Health &amp; Morbidity Survey (NHMS) 2021: Maternal &amp; Child Health</v>
      </c>
      <c r="D8" s="7" t="str">
        <f>'Agihan &amp; Belanja'!E10</f>
        <v>DR SHAIFUL AZLAN KASSIM</v>
      </c>
      <c r="E8" s="74" t="str">
        <f>'Agihan &amp; Belanja'!F10</f>
        <v>IKU</v>
      </c>
      <c r="F8" s="75" t="str">
        <f>'Agihan &amp; Belanja'!J10</f>
        <v>NHS</v>
      </c>
      <c r="G8" s="75" t="str">
        <f>'Agihan &amp; Belanja'!I10</f>
        <v>KKM</v>
      </c>
      <c r="H8" s="52">
        <f>'Agihan &amp; Belanja'!K10</f>
        <v>44013</v>
      </c>
      <c r="I8" s="52">
        <f>'Agihan &amp; Belanja'!L10</f>
        <v>45261</v>
      </c>
      <c r="J8" s="7"/>
      <c r="K8" s="283">
        <f>'Agihan &amp; Belanja'!M10</f>
        <v>200000</v>
      </c>
      <c r="L8" s="7"/>
      <c r="M8" s="283">
        <f>'Agihan &amp; Belanja'!AU10</f>
        <v>186074.44</v>
      </c>
      <c r="N8" s="401">
        <f t="shared" si="0"/>
        <v>0.93037219999999998</v>
      </c>
      <c r="O8" s="568">
        <f t="shared" si="1"/>
        <v>13925.559999999998</v>
      </c>
      <c r="P8" s="424">
        <v>44942</v>
      </c>
      <c r="Q8" s="55">
        <v>44104</v>
      </c>
      <c r="R8" s="8" t="s">
        <v>816</v>
      </c>
      <c r="S8" s="285" t="s">
        <v>817</v>
      </c>
      <c r="T8" t="s">
        <v>46</v>
      </c>
    </row>
    <row r="9" spans="1:20" x14ac:dyDescent="0.3">
      <c r="A9" s="66" t="s">
        <v>121</v>
      </c>
      <c r="B9" s="382" t="str">
        <f>'Agihan &amp; Belanja'!B11</f>
        <v>MRG-2021-IMR-01</v>
      </c>
      <c r="C9" s="280" t="str">
        <f>'Agihan &amp; Belanja'!C11</f>
        <v>Study on Southeast Asian Ovalocytosis with thalassaemia interaction among Sixteen-year-old Students Participating in National Thalassaemia Screening Programme in Kuala Lumpur</v>
      </c>
      <c r="D9" s="7" t="str">
        <f>'Agihan &amp; Belanja'!E11</f>
        <v>DR NORAFIZA MOHD YASIN</v>
      </c>
      <c r="E9" s="74" t="str">
        <f>'Agihan &amp; Belanja'!F11</f>
        <v>IMR</v>
      </c>
      <c r="F9" s="75" t="str">
        <f>'Agihan &amp; Belanja'!J11</f>
        <v>BIOMED</v>
      </c>
      <c r="G9" s="75" t="str">
        <f>'Agihan &amp; Belanja'!I11</f>
        <v>KKM</v>
      </c>
      <c r="H9" s="52">
        <f>'Agihan &amp; Belanja'!K11</f>
        <v>44105</v>
      </c>
      <c r="I9" s="52">
        <f>'Agihan &amp; Belanja'!L11</f>
        <v>45505</v>
      </c>
      <c r="J9" s="7"/>
      <c r="K9" s="283">
        <f>'Agihan &amp; Belanja'!M11</f>
        <v>273620</v>
      </c>
      <c r="L9" s="7"/>
      <c r="M9" s="283">
        <f>'Agihan &amp; Belanja'!AU11</f>
        <v>273547.5</v>
      </c>
      <c r="N9" s="401">
        <f t="shared" si="0"/>
        <v>0.99973503398874353</v>
      </c>
      <c r="O9" s="568">
        <f t="shared" si="1"/>
        <v>72.5</v>
      </c>
      <c r="P9" s="424">
        <v>44942</v>
      </c>
      <c r="Q9" s="56"/>
      <c r="R9" s="6" t="s">
        <v>818</v>
      </c>
      <c r="S9" s="286" t="s">
        <v>819</v>
      </c>
      <c r="T9" t="s">
        <v>46</v>
      </c>
    </row>
    <row r="10" spans="1:20" x14ac:dyDescent="0.3">
      <c r="A10" s="66" t="s">
        <v>122</v>
      </c>
      <c r="B10" s="382" t="str">
        <f>'Agihan &amp; Belanja'!B12</f>
        <v>MRG-2021-IMR-03</v>
      </c>
      <c r="C10" s="280" t="str">
        <f>'Agihan &amp; Belanja'!C12</f>
        <v xml:space="preserve">Identification and characterization of Mycobacterial LysM proteins towards the development of novel anti-TB drugs
</v>
      </c>
      <c r="D10" s="7" t="str">
        <f>'Agihan &amp; Belanja'!E12</f>
        <v>DR AZURA MOHD NOOR</v>
      </c>
      <c r="E10" s="74" t="str">
        <f>'Agihan &amp; Belanja'!F12</f>
        <v>IMR</v>
      </c>
      <c r="F10" s="75" t="str">
        <f>'Agihan &amp; Belanja'!J12</f>
        <v>BIOMED</v>
      </c>
      <c r="G10" s="75" t="str">
        <f>'Agihan &amp; Belanja'!I12</f>
        <v>KKM</v>
      </c>
      <c r="H10" s="52">
        <f>'Agihan &amp; Belanja'!K12</f>
        <v>44228</v>
      </c>
      <c r="I10" s="52">
        <f>'Agihan &amp; Belanja'!L12</f>
        <v>45627</v>
      </c>
      <c r="J10" s="7"/>
      <c r="K10" s="283">
        <f>'Agihan &amp; Belanja'!M12</f>
        <v>121675</v>
      </c>
      <c r="L10" s="7"/>
      <c r="M10" s="283">
        <f>'Agihan &amp; Belanja'!AU12</f>
        <v>121762.46</v>
      </c>
      <c r="N10" s="401">
        <f t="shared" si="0"/>
        <v>1.0007188000821863</v>
      </c>
      <c r="O10" s="568">
        <f t="shared" si="1"/>
        <v>-87.460000000006403</v>
      </c>
      <c r="P10" s="424">
        <v>44942</v>
      </c>
      <c r="Q10" s="56">
        <v>44223</v>
      </c>
      <c r="R10" s="6" t="s">
        <v>820</v>
      </c>
      <c r="S10" s="287" t="s">
        <v>821</v>
      </c>
      <c r="T10" t="s">
        <v>46</v>
      </c>
    </row>
    <row r="11" spans="1:20" x14ac:dyDescent="0.3">
      <c r="A11" s="66" t="s">
        <v>123</v>
      </c>
      <c r="B11" s="382" t="str">
        <f>'Agihan &amp; Belanja'!B13</f>
        <v>MRG-2021-IMR-10</v>
      </c>
      <c r="C11" s="280" t="str">
        <f>'Agihan &amp; Belanja'!C13</f>
        <v xml:space="preserve">The characteristics of Malaysian honey from Peninsular Malaysia and their effect on digestive enzyme activities and the adipogenesis of the 3T3-L1 cells. </v>
      </c>
      <c r="D11" s="7" t="str">
        <f>'Agihan &amp; Belanja'!E13</f>
        <v>DR SURAIAMI BINTI MUSTAR</v>
      </c>
      <c r="E11" s="74" t="str">
        <f>'Agihan &amp; Belanja'!F13</f>
        <v>IMR</v>
      </c>
      <c r="F11" s="75" t="str">
        <f>'Agihan &amp; Belanja'!J13</f>
        <v>BIOMED</v>
      </c>
      <c r="G11" s="75" t="str">
        <f>'Agihan &amp; Belanja'!I13</f>
        <v>KKM</v>
      </c>
      <c r="H11" s="52">
        <f>'Agihan &amp; Belanja'!K13</f>
        <v>44228</v>
      </c>
      <c r="I11" s="52">
        <f>'Agihan &amp; Belanja'!L13</f>
        <v>45627</v>
      </c>
      <c r="J11" s="7"/>
      <c r="K11" s="283">
        <f>'Agihan &amp; Belanja'!M13</f>
        <v>28100</v>
      </c>
      <c r="L11" s="7"/>
      <c r="M11" s="283">
        <f>'Agihan &amp; Belanja'!AU13</f>
        <v>28099.03</v>
      </c>
      <c r="N11" s="401">
        <f t="shared" si="0"/>
        <v>0.99996548042704625</v>
      </c>
      <c r="O11" s="568">
        <f t="shared" si="1"/>
        <v>0.97000000000116415</v>
      </c>
      <c r="P11" s="424">
        <v>44942</v>
      </c>
      <c r="Q11" s="56"/>
      <c r="R11" s="6" t="s">
        <v>822</v>
      </c>
      <c r="S11" s="288" t="s">
        <v>823</v>
      </c>
      <c r="T11" t="s">
        <v>46</v>
      </c>
    </row>
    <row r="12" spans="1:20" x14ac:dyDescent="0.3">
      <c r="A12" s="421" t="s">
        <v>759</v>
      </c>
      <c r="B12" s="382" t="str">
        <f>'Agihan &amp; Belanja'!B14</f>
        <v>MRG-2021-IMR -14</v>
      </c>
      <c r="C12" s="280" t="str">
        <f>'Agihan &amp; Belanja'!C14</f>
        <v>Development of Inactivated COVID-19 Vaccine</v>
      </c>
      <c r="D12" s="7" t="str">
        <f>'Agihan &amp; Belanja'!E14</f>
        <v>DR ROZAINANEE MOHD ZAIN</v>
      </c>
      <c r="E12" s="74" t="str">
        <f>'Agihan &amp; Belanja'!F14</f>
        <v>IMR</v>
      </c>
      <c r="F12" s="75" t="str">
        <f>'Agihan &amp; Belanja'!J14</f>
        <v>BIOMED</v>
      </c>
      <c r="G12" s="75" t="str">
        <f>'Agihan &amp; Belanja'!I14</f>
        <v>KKM</v>
      </c>
      <c r="H12" s="52">
        <f>'Agihan &amp; Belanja'!K14</f>
        <v>44197</v>
      </c>
      <c r="I12" s="52">
        <f>'Agihan &amp; Belanja'!L14</f>
        <v>45627</v>
      </c>
      <c r="J12" s="7"/>
      <c r="K12" s="283">
        <f>'Agihan &amp; Belanja'!M14</f>
        <v>1042391</v>
      </c>
      <c r="L12" s="7"/>
      <c r="M12" s="283">
        <v>1013691.59</v>
      </c>
      <c r="N12" s="401">
        <f>M12/K12</f>
        <v>0.97246771125230358</v>
      </c>
      <c r="O12" s="568">
        <f>K12-M12</f>
        <v>28699.410000000033</v>
      </c>
      <c r="P12" s="424"/>
      <c r="Q12" s="56"/>
      <c r="R12" s="6"/>
      <c r="S12" s="288"/>
    </row>
    <row r="13" spans="1:20" x14ac:dyDescent="0.3">
      <c r="A13" s="66" t="s">
        <v>124</v>
      </c>
      <c r="B13" s="382" t="str">
        <f>'Agihan &amp; Belanja'!B15</f>
        <v>MRG-2021-IMR -17</v>
      </c>
      <c r="C13" s="280" t="str">
        <f>'Agihan &amp; Belanja'!C15</f>
        <v xml:space="preserve">Identification of Genetic Landscape of Primary Immunodeficiency (PID) in Malaysia
</v>
      </c>
      <c r="D13" s="7" t="str">
        <f>'Agihan &amp; Belanja'!E15</f>
        <v xml:space="preserve">DR ADIRATNA MAT RIPEN
</v>
      </c>
      <c r="E13" s="74" t="str">
        <f>'Agihan &amp; Belanja'!F15</f>
        <v>IMR</v>
      </c>
      <c r="F13" s="75" t="str">
        <f>'Agihan &amp; Belanja'!J15</f>
        <v>BIOMED</v>
      </c>
      <c r="G13" s="75" t="str">
        <f>'Agihan &amp; Belanja'!I15</f>
        <v>KKM</v>
      </c>
      <c r="H13" s="52">
        <f>'Agihan &amp; Belanja'!K15</f>
        <v>44228</v>
      </c>
      <c r="I13" s="52">
        <f>'Agihan &amp; Belanja'!L15</f>
        <v>45444</v>
      </c>
      <c r="J13" s="7"/>
      <c r="K13" s="283">
        <f>'Agihan &amp; Belanja'!M15</f>
        <v>146950</v>
      </c>
      <c r="L13" s="7"/>
      <c r="M13" s="283">
        <f>'Agihan &amp; Belanja'!AU15</f>
        <v>146842.75</v>
      </c>
      <c r="N13" s="401">
        <f>M13/K13</f>
        <v>0.99927015991833956</v>
      </c>
      <c r="O13" s="568">
        <f t="shared" si="1"/>
        <v>107.25</v>
      </c>
      <c r="P13" s="424">
        <v>44942</v>
      </c>
      <c r="Q13" s="324"/>
      <c r="R13" s="36" t="s">
        <v>991</v>
      </c>
      <c r="S13" s="290" t="s">
        <v>865</v>
      </c>
      <c r="T13" t="s">
        <v>46</v>
      </c>
    </row>
    <row r="14" spans="1:20" x14ac:dyDescent="0.3">
      <c r="A14" s="239" t="s">
        <v>125</v>
      </c>
      <c r="B14" s="382" t="str">
        <f>'Agihan &amp; Belanja'!B16</f>
        <v>MRG-2021-IMR -18</v>
      </c>
      <c r="C14" s="280" t="str">
        <f>'Agihan &amp; Belanja'!C16</f>
        <v xml:space="preserve">In-vitro pharmacodynamics examination of clinical attainable antibiotic concentrations against different Malaysian strains of Burkholderia pseudomallei
</v>
      </c>
      <c r="D14" s="7" t="str">
        <f>'Agihan &amp; Belanja'!E16</f>
        <v>DR NUR ASYURA NOR AMDAN</v>
      </c>
      <c r="E14" s="74" t="str">
        <f>'Agihan &amp; Belanja'!F16</f>
        <v>IMR</v>
      </c>
      <c r="F14" s="75" t="str">
        <f>'Agihan &amp; Belanja'!J16</f>
        <v>BIOMED</v>
      </c>
      <c r="G14" s="75" t="str">
        <f>'Agihan &amp; Belanja'!I16</f>
        <v>KKM</v>
      </c>
      <c r="H14" s="52">
        <f>'Agihan &amp; Belanja'!K16</f>
        <v>44228</v>
      </c>
      <c r="I14" s="52">
        <f>'Agihan &amp; Belanja'!L16</f>
        <v>45444</v>
      </c>
      <c r="J14" s="7"/>
      <c r="K14" s="283">
        <f>'Agihan &amp; Belanja'!M16</f>
        <v>47410</v>
      </c>
      <c r="L14" s="7"/>
      <c r="M14" s="283">
        <f>'Agihan &amp; Belanja'!AU16</f>
        <v>47291</v>
      </c>
      <c r="N14" s="401">
        <f t="shared" si="0"/>
        <v>0.9974899810166632</v>
      </c>
      <c r="O14" s="568">
        <f t="shared" si="1"/>
        <v>119</v>
      </c>
      <c r="P14" s="424">
        <v>44942</v>
      </c>
      <c r="Q14" s="56">
        <v>44271</v>
      </c>
      <c r="R14" s="289" t="s">
        <v>824</v>
      </c>
      <c r="S14" s="290" t="s">
        <v>825</v>
      </c>
      <c r="T14" t="s">
        <v>46</v>
      </c>
    </row>
    <row r="15" spans="1:20" x14ac:dyDescent="0.3">
      <c r="A15" s="239" t="s">
        <v>126</v>
      </c>
      <c r="B15" s="382" t="str">
        <f>'Agihan &amp; Belanja'!B17</f>
        <v>MRG-2021-IMR -21</v>
      </c>
      <c r="C15" s="280" t="str">
        <f>'Agihan &amp; Belanja'!C17</f>
        <v xml:space="preserve">Molecular, Metabolomic and Nutritional Changes After Metabolic Surgery Among Obese Diabetic Patients and Biomarkers of Different Diabetes Status.  </v>
      </c>
      <c r="D15" s="7" t="str">
        <f>'Agihan &amp; Belanja'!E17</f>
        <v>DR. FAZLIANA MANSOR</v>
      </c>
      <c r="E15" s="74" t="str">
        <f>'Agihan &amp; Belanja'!F17</f>
        <v>IMR</v>
      </c>
      <c r="F15" s="75" t="str">
        <f>'Agihan &amp; Belanja'!J17</f>
        <v>NCD</v>
      </c>
      <c r="G15" s="75" t="str">
        <f>'Agihan &amp; Belanja'!I17</f>
        <v>KKM</v>
      </c>
      <c r="H15" s="52">
        <f>'Agihan &amp; Belanja'!K17</f>
        <v>44562</v>
      </c>
      <c r="I15" s="52">
        <f>'Agihan &amp; Belanja'!L17</f>
        <v>45627</v>
      </c>
      <c r="J15" s="7"/>
      <c r="K15" s="283">
        <f>'Agihan &amp; Belanja'!M17</f>
        <v>151000</v>
      </c>
      <c r="L15" s="7"/>
      <c r="M15" s="283">
        <f>'Agihan &amp; Belanja'!AU17</f>
        <v>150614.62</v>
      </c>
      <c r="N15" s="401">
        <f t="shared" si="0"/>
        <v>0.99744781456953635</v>
      </c>
      <c r="O15" s="568">
        <f t="shared" si="1"/>
        <v>385.38000000000466</v>
      </c>
      <c r="P15" s="424">
        <v>44942</v>
      </c>
      <c r="Q15" s="300">
        <v>44662</v>
      </c>
      <c r="R15" s="6" t="s">
        <v>826</v>
      </c>
      <c r="S15" s="290" t="s">
        <v>827</v>
      </c>
      <c r="T15" t="s">
        <v>46</v>
      </c>
    </row>
    <row r="16" spans="1:20" x14ac:dyDescent="0.3">
      <c r="A16" s="239" t="s">
        <v>127</v>
      </c>
      <c r="B16" s="382" t="str">
        <f>'Agihan &amp; Belanja'!B18</f>
        <v>MRG-2021-IMR -23</v>
      </c>
      <c r="C16" s="280" t="str">
        <f>'Agihan &amp; Belanja'!C18</f>
        <v>Factors influencing patients' decision to receive or not treatment for latent tuberculosis infection</v>
      </c>
      <c r="D16" s="7" t="str">
        <f>'Agihan &amp; Belanja'!E18</f>
        <v>DR. YUVANESWARY A/P VELOO</v>
      </c>
      <c r="E16" s="74" t="str">
        <f>'Agihan &amp; Belanja'!F18</f>
        <v>IMR</v>
      </c>
      <c r="F16" s="75" t="str">
        <f>'Agihan &amp; Belanja'!J18</f>
        <v>SECC</v>
      </c>
      <c r="G16" s="75" t="str">
        <f>'Agihan &amp; Belanja'!I18</f>
        <v>KKM</v>
      </c>
      <c r="H16" s="52">
        <f>'Agihan &amp; Belanja'!K18</f>
        <v>44621</v>
      </c>
      <c r="I16" s="52">
        <f>'Agihan &amp; Belanja'!L18</f>
        <v>45444</v>
      </c>
      <c r="J16" s="7"/>
      <c r="K16" s="283">
        <f>'Agihan &amp; Belanja'!M18</f>
        <v>83121</v>
      </c>
      <c r="L16" s="7"/>
      <c r="M16" s="283">
        <f>'Agihan &amp; Belanja'!AU18</f>
        <v>77952.44</v>
      </c>
      <c r="N16" s="401">
        <f t="shared" si="0"/>
        <v>0.93781884241046187</v>
      </c>
      <c r="O16" s="568">
        <f t="shared" si="1"/>
        <v>5168.5599999999977</v>
      </c>
      <c r="P16" s="425">
        <v>44942</v>
      </c>
      <c r="Q16" s="325"/>
      <c r="R16" s="6" t="s">
        <v>989</v>
      </c>
      <c r="S16" s="290" t="s">
        <v>990</v>
      </c>
      <c r="T16" t="s">
        <v>46</v>
      </c>
    </row>
    <row r="17" spans="1:20" x14ac:dyDescent="0.3">
      <c r="A17" s="240" t="s">
        <v>128</v>
      </c>
      <c r="B17" s="382" t="str">
        <f>'Agihan &amp; Belanja'!B19</f>
        <v>MRG-2021-IMR -24</v>
      </c>
      <c r="C17" s="7" t="str">
        <f>'Agihan &amp; Belanja'!C19</f>
        <v>Molecular Characterization of Antimicrobial Genes and Linkages Between Human, Animal and environment</v>
      </c>
      <c r="D17" s="7" t="str">
        <f>'Agihan &amp; Belanja'!E19</f>
        <v>DR. SYAHIDIAH BINTI SYED ABU THAHIR</v>
      </c>
      <c r="E17" s="74" t="str">
        <f>'Agihan &amp; Belanja'!F19</f>
        <v>IMR</v>
      </c>
      <c r="F17" s="75" t="str">
        <f>'Agihan &amp; Belanja'!J19</f>
        <v>SECC</v>
      </c>
      <c r="G17" s="75" t="str">
        <f>'Agihan &amp; Belanja'!I19</f>
        <v>KKM</v>
      </c>
      <c r="H17" s="52">
        <f>'Agihan &amp; Belanja'!K19</f>
        <v>44409</v>
      </c>
      <c r="I17" s="52">
        <f>'Agihan &amp; Belanja'!L19</f>
        <v>45444</v>
      </c>
      <c r="J17" s="7"/>
      <c r="K17" s="283">
        <f>'Agihan &amp; Belanja'!M19</f>
        <v>106674</v>
      </c>
      <c r="L17" s="7"/>
      <c r="M17" s="564">
        <f>'Agihan &amp; Belanja'!AU19</f>
        <v>106659.01000000001</v>
      </c>
      <c r="N17" s="401">
        <f t="shared" si="0"/>
        <v>0.99985947841085931</v>
      </c>
      <c r="O17" s="568">
        <f t="shared" si="1"/>
        <v>14.989999999990687</v>
      </c>
      <c r="P17" s="425">
        <v>44942</v>
      </c>
      <c r="Q17" s="301">
        <v>44371</v>
      </c>
      <c r="R17" s="6" t="s">
        <v>828</v>
      </c>
      <c r="S17" s="290" t="s">
        <v>829</v>
      </c>
      <c r="T17" t="s">
        <v>46</v>
      </c>
    </row>
    <row r="18" spans="1:20" x14ac:dyDescent="0.3">
      <c r="A18" s="240" t="s">
        <v>129</v>
      </c>
      <c r="B18" s="382" t="str">
        <f>'Agihan &amp; Belanja'!B20</f>
        <v>MRG-2021-IMR -25</v>
      </c>
      <c r="C18" s="7" t="str">
        <f>'Agihan &amp; Belanja'!C20</f>
        <v>Assessment of Human Exposure to Ambient PM 2.5 Pollution Using Smartphone Application</v>
      </c>
      <c r="D18" s="7" t="str">
        <f>'Agihan &amp; Belanja'!E20</f>
        <v>DR NORAISHAH MOHAMMAD SHAM</v>
      </c>
      <c r="E18" s="74" t="str">
        <f>'Agihan &amp; Belanja'!F20</f>
        <v>IMR</v>
      </c>
      <c r="F18" s="75" t="str">
        <f>'Agihan &amp; Belanja'!J20</f>
        <v>SECC</v>
      </c>
      <c r="G18" s="75" t="str">
        <f>'Agihan &amp; Belanja'!I20</f>
        <v>KKM</v>
      </c>
      <c r="H18" s="52">
        <f>'Agihan &amp; Belanja'!K20</f>
        <v>44197</v>
      </c>
      <c r="I18" s="52">
        <f>'Agihan &amp; Belanja'!L20</f>
        <v>45078</v>
      </c>
      <c r="J18" s="7"/>
      <c r="K18" s="283">
        <f>'Agihan &amp; Belanja'!M20</f>
        <v>43700</v>
      </c>
      <c r="L18" s="7"/>
      <c r="M18" s="283">
        <f>'Agihan &amp; Belanja'!AU20</f>
        <v>43977.85</v>
      </c>
      <c r="N18" s="401">
        <f t="shared" si="0"/>
        <v>1.006358123569794</v>
      </c>
      <c r="O18" s="568">
        <f t="shared" si="1"/>
        <v>-277.84999999999854</v>
      </c>
      <c r="P18" s="425">
        <v>44942</v>
      </c>
      <c r="Q18" s="56">
        <v>44371</v>
      </c>
      <c r="R18" s="6" t="s">
        <v>830</v>
      </c>
      <c r="S18" s="290" t="s">
        <v>831</v>
      </c>
      <c r="T18" t="s">
        <v>46</v>
      </c>
    </row>
    <row r="19" spans="1:20" x14ac:dyDescent="0.3">
      <c r="A19" s="240" t="s">
        <v>130</v>
      </c>
      <c r="B19" s="382" t="str">
        <f>'Agihan &amp; Belanja'!B21</f>
        <v>MRG-2021-IMR -27</v>
      </c>
      <c r="C19" s="7" t="str">
        <f>'Agihan &amp; Belanja'!C21</f>
        <v xml:space="preserve">Transcriptomic profiling for genetic characterization of multiple myeloma patients with drug resistance: A pilot study
</v>
      </c>
      <c r="D19" s="7" t="str">
        <f>'Agihan &amp; Belanja'!E21</f>
        <v>NOR SOLEHA BINTI MOHD DALI</v>
      </c>
      <c r="E19" s="74" t="str">
        <f>'Agihan &amp; Belanja'!F21</f>
        <v>IMR</v>
      </c>
      <c r="F19" s="75" t="str">
        <f>'Agihan &amp; Belanja'!J21</f>
        <v>NCD</v>
      </c>
      <c r="G19" s="75" t="str">
        <f>'Agihan &amp; Belanja'!I21</f>
        <v>KKM</v>
      </c>
      <c r="H19" s="52">
        <f>'Agihan &amp; Belanja'!K21</f>
        <v>44317</v>
      </c>
      <c r="I19" s="52">
        <f>'Agihan &amp; Belanja'!L21</f>
        <v>45261</v>
      </c>
      <c r="J19" s="7"/>
      <c r="K19" s="283">
        <f>'Agihan &amp; Belanja'!M21</f>
        <v>117508</v>
      </c>
      <c r="L19" s="7"/>
      <c r="M19" s="283">
        <f>'Agihan &amp; Belanja'!AU21</f>
        <v>117223.9</v>
      </c>
      <c r="N19" s="401">
        <f>M19/K19</f>
        <v>0.99758229226946249</v>
      </c>
      <c r="O19" s="568">
        <f t="shared" si="1"/>
        <v>284.10000000000582</v>
      </c>
      <c r="P19" s="425">
        <v>44942</v>
      </c>
      <c r="Q19" s="56">
        <v>44407</v>
      </c>
      <c r="R19" s="40" t="s">
        <v>832</v>
      </c>
      <c r="S19" s="290" t="s">
        <v>833</v>
      </c>
      <c r="T19" t="s">
        <v>46</v>
      </c>
    </row>
    <row r="20" spans="1:20" x14ac:dyDescent="0.3">
      <c r="A20" s="66" t="s">
        <v>131</v>
      </c>
      <c r="B20" s="382" t="str">
        <f>'Agihan &amp; Belanja'!B22</f>
        <v>MRG-2021-IMR -28</v>
      </c>
      <c r="C20" s="7" t="str">
        <f>'Agihan &amp; Belanja'!C22</f>
        <v xml:space="preserve">Association of HLA-related pharmacogenomics markers and Dapsone-induced Severe Cutaneous Adverse Reactions (SCARs) / Liver Injury (DILI) in a multi-ethnic Malaysian population
</v>
      </c>
      <c r="D20" s="7" t="str">
        <f>'Agihan &amp; Belanja'!E22</f>
        <v>DR NURUL AAIN BINTI FAUZI</v>
      </c>
      <c r="E20" s="74" t="str">
        <f>'Agihan &amp; Belanja'!F22</f>
        <v>IMR</v>
      </c>
      <c r="F20" s="75" t="str">
        <f>'Agihan &amp; Belanja'!J22</f>
        <v>NCD</v>
      </c>
      <c r="G20" s="75" t="str">
        <f>'Agihan &amp; Belanja'!I22</f>
        <v>KKM</v>
      </c>
      <c r="H20" s="52">
        <f>'Agihan &amp; Belanja'!K22</f>
        <v>44348</v>
      </c>
      <c r="I20" s="52">
        <f>'Agihan &amp; Belanja'!L22</f>
        <v>45261</v>
      </c>
      <c r="J20" s="7"/>
      <c r="K20" s="283">
        <f>'Agihan &amp; Belanja'!M22</f>
        <v>25000</v>
      </c>
      <c r="L20" s="7"/>
      <c r="M20" s="283">
        <f>'Agihan &amp; Belanja'!AU22</f>
        <v>25004.69</v>
      </c>
      <c r="N20" s="401">
        <f t="shared" si="0"/>
        <v>1.0001875999999998</v>
      </c>
      <c r="O20" s="568">
        <f t="shared" si="1"/>
        <v>-4.6899999999986903</v>
      </c>
      <c r="P20" s="425">
        <v>44942</v>
      </c>
      <c r="Q20" s="56">
        <v>44407</v>
      </c>
      <c r="R20" s="40" t="s">
        <v>834</v>
      </c>
      <c r="S20" s="290" t="s">
        <v>835</v>
      </c>
      <c r="T20" t="s">
        <v>46</v>
      </c>
    </row>
    <row r="21" spans="1:20" x14ac:dyDescent="0.3">
      <c r="A21" s="66" t="s">
        <v>132</v>
      </c>
      <c r="B21" s="382" t="str">
        <f>'Agihan &amp; Belanja'!B23</f>
        <v>MRG-2021-IMR -29</v>
      </c>
      <c r="C21" s="7" t="str">
        <f>'Agihan &amp; Belanja'!C23</f>
        <v xml:space="preserve">Prevalence of Antimicrobial Resistance of Selected Bacterial Isolates among Personnel as well as Milk in Dairy Farms and Associated with the Presence of Antibiotic Residues
</v>
      </c>
      <c r="D21" s="7" t="str">
        <f>'Agihan &amp; Belanja'!E23</f>
        <v>DR SAKSHALENI RAJENDIRAN</v>
      </c>
      <c r="E21" s="74" t="str">
        <f>'Agihan &amp; Belanja'!F23</f>
        <v>IMR</v>
      </c>
      <c r="F21" s="75" t="str">
        <f>'Agihan &amp; Belanja'!J23</f>
        <v>SECC</v>
      </c>
      <c r="G21" s="75" t="str">
        <f>'Agihan &amp; Belanja'!I23</f>
        <v>KKM</v>
      </c>
      <c r="H21" s="52">
        <f>'Agihan &amp; Belanja'!K23</f>
        <v>44348</v>
      </c>
      <c r="I21" s="52">
        <f>'Agihan &amp; Belanja'!L23</f>
        <v>45444</v>
      </c>
      <c r="J21" s="7"/>
      <c r="K21" s="283">
        <f>'Agihan &amp; Belanja'!M23</f>
        <v>19338</v>
      </c>
      <c r="L21" s="7"/>
      <c r="M21" s="283">
        <f>'Agihan &amp; Belanja'!AU23</f>
        <v>19163.670000000002</v>
      </c>
      <c r="N21" s="401">
        <f t="shared" si="0"/>
        <v>0.99098510704312759</v>
      </c>
      <c r="O21" s="568">
        <f t="shared" si="1"/>
        <v>174.32999999999811</v>
      </c>
      <c r="P21" s="425">
        <v>44942</v>
      </c>
      <c r="Q21" s="302">
        <v>44407</v>
      </c>
      <c r="R21" s="292" t="s">
        <v>836</v>
      </c>
      <c r="S21" s="290" t="s">
        <v>837</v>
      </c>
      <c r="T21" t="s">
        <v>46</v>
      </c>
    </row>
    <row r="22" spans="1:20" x14ac:dyDescent="0.3">
      <c r="A22" s="66" t="s">
        <v>133</v>
      </c>
      <c r="B22" s="382" t="str">
        <f>'Agihan &amp; Belanja'!B24</f>
        <v>MRG-2021-IMR -34</v>
      </c>
      <c r="C22" s="7" t="str">
        <f>'Agihan &amp; Belanja'!C24</f>
        <v>MRGPRX2 variations and expression of Neuromuscular Blocking Agents (NMBA)-induced perioperative pseudo-allergic anaphylaxis for risk profiling: A pilot study</v>
      </c>
      <c r="D22" s="7" t="str">
        <f>'Agihan &amp; Belanja'!E24</f>
        <v>DR MOHAMMED FAIZAL BAKHTIAR</v>
      </c>
      <c r="E22" s="74" t="str">
        <f>'Agihan &amp; Belanja'!F24</f>
        <v>IMR</v>
      </c>
      <c r="F22" s="75" t="str">
        <f>'Agihan &amp; Belanja'!J24</f>
        <v>NCD</v>
      </c>
      <c r="G22" s="75" t="str">
        <f>'Agihan &amp; Belanja'!I24</f>
        <v>KKM</v>
      </c>
      <c r="H22" s="52">
        <f>'Agihan &amp; Belanja'!K24</f>
        <v>44317</v>
      </c>
      <c r="I22" s="52">
        <f>'Agihan &amp; Belanja'!L24</f>
        <v>45261</v>
      </c>
      <c r="J22" s="7"/>
      <c r="K22" s="283">
        <f>'Agihan &amp; Belanja'!M24</f>
        <v>74000</v>
      </c>
      <c r="L22" s="7"/>
      <c r="M22" s="283">
        <f>'Agihan &amp; Belanja'!AU24</f>
        <v>73996.53</v>
      </c>
      <c r="N22" s="401">
        <f t="shared" si="0"/>
        <v>0.99995310810810811</v>
      </c>
      <c r="O22" s="568">
        <f t="shared" si="1"/>
        <v>3.4700000000011642</v>
      </c>
      <c r="P22" s="425">
        <v>44942</v>
      </c>
      <c r="Q22" s="56">
        <v>44407</v>
      </c>
      <c r="R22" s="40" t="s">
        <v>838</v>
      </c>
      <c r="S22" s="290" t="s">
        <v>839</v>
      </c>
      <c r="T22" t="s">
        <v>46</v>
      </c>
    </row>
    <row r="23" spans="1:20" x14ac:dyDescent="0.3">
      <c r="A23" s="66" t="s">
        <v>134</v>
      </c>
      <c r="B23" s="382" t="str">
        <f>'Agihan &amp; Belanja'!B25</f>
        <v>MRG-2021-IMR -35</v>
      </c>
      <c r="C23" s="7" t="str">
        <f>'Agihan &amp; Belanja'!C25</f>
        <v xml:space="preserve">Identification of drug-specific genetic basis and evaluation of clinical effectiveness in biologic DMARDs and targeted synthetic DMARDs for treatment stratification of rheumatoid arthritis
</v>
      </c>
      <c r="D23" s="7" t="str">
        <f>'Agihan &amp; Belanja'!E25</f>
        <v>DR TOO CHUN LAI</v>
      </c>
      <c r="E23" s="74" t="str">
        <f>'Agihan &amp; Belanja'!F25</f>
        <v>IMR</v>
      </c>
      <c r="F23" s="75" t="str">
        <f>'Agihan &amp; Belanja'!J25</f>
        <v>NCD</v>
      </c>
      <c r="G23" s="75" t="str">
        <f>'Agihan &amp; Belanja'!I25</f>
        <v>KKM</v>
      </c>
      <c r="H23" s="52">
        <f>'Agihan &amp; Belanja'!K25</f>
        <v>44348</v>
      </c>
      <c r="I23" s="52">
        <f>'Agihan &amp; Belanja'!L25</f>
        <v>45809</v>
      </c>
      <c r="J23" s="7"/>
      <c r="K23" s="283">
        <f>'Agihan &amp; Belanja'!M25</f>
        <v>340300</v>
      </c>
      <c r="L23" s="7"/>
      <c r="M23" s="283">
        <f>'Agihan &amp; Belanja'!AU25</f>
        <v>337803.06</v>
      </c>
      <c r="N23" s="401">
        <f t="shared" si="0"/>
        <v>0.99266253305906549</v>
      </c>
      <c r="O23" s="568">
        <f t="shared" si="1"/>
        <v>2496.9400000000023</v>
      </c>
      <c r="P23" s="424">
        <v>44942</v>
      </c>
      <c r="Q23" s="55">
        <v>44407</v>
      </c>
      <c r="R23" s="40" t="s">
        <v>840</v>
      </c>
      <c r="S23" s="290" t="s">
        <v>841</v>
      </c>
      <c r="T23" t="s">
        <v>46</v>
      </c>
    </row>
    <row r="24" spans="1:20" x14ac:dyDescent="0.3">
      <c r="A24" s="66" t="s">
        <v>135</v>
      </c>
      <c r="B24" s="382" t="str">
        <f>'Agihan &amp; Belanja'!B26</f>
        <v>MRG-2021-IPSK-02</v>
      </c>
      <c r="C24" s="7" t="str">
        <f>'Agihan &amp; Belanja'!C26</f>
        <v xml:space="preserve">Simulation of Long-term Care for Elderly in Malaysia
</v>
      </c>
      <c r="D24" s="7" t="str">
        <f>'Agihan &amp; Belanja'!E26</f>
        <v>DR FUN WENG HONG</v>
      </c>
      <c r="E24" s="74" t="str">
        <f>'Agihan &amp; Belanja'!F26</f>
        <v>IPSK</v>
      </c>
      <c r="F24" s="75" t="str">
        <f>'Agihan &amp; Belanja'!J26</f>
        <v>AP</v>
      </c>
      <c r="G24" s="75" t="str">
        <f>'Agihan &amp; Belanja'!I26</f>
        <v>KKM</v>
      </c>
      <c r="H24" s="52">
        <f>'Agihan &amp; Belanja'!K26</f>
        <v>44348</v>
      </c>
      <c r="I24" s="52">
        <f>'Agihan &amp; Belanja'!L26</f>
        <v>45444</v>
      </c>
      <c r="J24" s="7"/>
      <c r="K24" s="283">
        <f>'Agihan &amp; Belanja'!M26</f>
        <v>97360</v>
      </c>
      <c r="L24" s="7"/>
      <c r="M24" s="283">
        <f>'Agihan &amp; Belanja'!AU26</f>
        <v>91151.18</v>
      </c>
      <c r="N24" s="401">
        <f t="shared" si="0"/>
        <v>0.93622822514379611</v>
      </c>
      <c r="O24" s="568">
        <f t="shared" si="1"/>
        <v>6208.820000000007</v>
      </c>
      <c r="P24" s="424">
        <v>44942</v>
      </c>
      <c r="Q24" s="55">
        <v>44448</v>
      </c>
      <c r="R24" s="40" t="s">
        <v>842</v>
      </c>
      <c r="S24" s="290" t="s">
        <v>843</v>
      </c>
      <c r="T24" t="s">
        <v>46</v>
      </c>
    </row>
    <row r="25" spans="1:20" x14ac:dyDescent="0.3">
      <c r="A25" s="241" t="s">
        <v>136</v>
      </c>
      <c r="B25" s="382" t="str">
        <f>'Agihan &amp; Belanja'!B27</f>
        <v>MRG-2021-ICR-02</v>
      </c>
      <c r="C25" s="281" t="str">
        <f>'Agihan &amp; Belanja'!C27</f>
        <v xml:space="preserve">Post-COVID-19 Vaccination Immunogenicity Surveillance among
Healthcare Workers (VIGILANCE)
</v>
      </c>
      <c r="D25" s="281" t="str">
        <f>'Agihan &amp; Belanja'!E27</f>
        <v>YANG SU LAN</v>
      </c>
      <c r="E25" s="74" t="str">
        <f>'Agihan &amp; Belanja'!F27</f>
        <v xml:space="preserve">ICR </v>
      </c>
      <c r="F25" s="282" t="str">
        <f>'Agihan &amp; Belanja'!J27</f>
        <v>CD</v>
      </c>
      <c r="G25" s="75" t="str">
        <f>'Agihan &amp; Belanja'!I27</f>
        <v>KKM</v>
      </c>
      <c r="H25" s="52">
        <f>'Agihan &amp; Belanja'!K27</f>
        <v>44256</v>
      </c>
      <c r="I25" s="52">
        <f>'Agihan &amp; Belanja'!L27</f>
        <v>45108</v>
      </c>
      <c r="J25" s="7"/>
      <c r="K25" s="283">
        <f>'Agihan &amp; Belanja'!M27</f>
        <v>53200</v>
      </c>
      <c r="L25" s="7"/>
      <c r="M25" s="283">
        <f>'Agihan &amp; Belanja'!AU27</f>
        <v>53200</v>
      </c>
      <c r="N25" s="401">
        <f t="shared" si="0"/>
        <v>1</v>
      </c>
      <c r="O25" s="568">
        <f t="shared" si="1"/>
        <v>0</v>
      </c>
      <c r="P25" s="424">
        <v>44942</v>
      </c>
      <c r="Q25" s="55">
        <v>44286</v>
      </c>
      <c r="R25" s="40" t="s">
        <v>844</v>
      </c>
      <c r="S25" s="288" t="s">
        <v>845</v>
      </c>
      <c r="T25" t="s">
        <v>46</v>
      </c>
    </row>
    <row r="26" spans="1:20" x14ac:dyDescent="0.3">
      <c r="A26" s="242" t="s">
        <v>137</v>
      </c>
      <c r="B26" s="383" t="str">
        <f>'Agihan &amp; Belanja'!B28</f>
        <v>MRG-2021-ICR-05</v>
      </c>
      <c r="C26" s="7" t="str">
        <f>'Agihan &amp; Belanja'!C28</f>
        <v xml:space="preserve">DEVELOPMENT OF A COUGH SOUND ARTIFICIAL INTELLIGENCE (AI) FOR THE DETECTION OF COVID-19
</v>
      </c>
      <c r="D26" s="7" t="str">
        <f>'Agihan &amp; Belanja'!E28</f>
        <v>WILLIAM LAW BOON KIAN</v>
      </c>
      <c r="E26" s="74" t="str">
        <f>'Agihan &amp; Belanja'!F28</f>
        <v xml:space="preserve">ICR </v>
      </c>
      <c r="F26" s="75" t="str">
        <f>'Agihan &amp; Belanja'!J28</f>
        <v>IHT</v>
      </c>
      <c r="G26" s="75" t="str">
        <f>'Agihan &amp; Belanja'!I28</f>
        <v>KKM</v>
      </c>
      <c r="H26" s="52">
        <f>'Agihan &amp; Belanja'!K28</f>
        <v>44256</v>
      </c>
      <c r="I26" s="52">
        <f>'Agihan &amp; Belanja'!L28</f>
        <v>45261</v>
      </c>
      <c r="J26" s="7"/>
      <c r="K26" s="283">
        <f>'Agihan &amp; Belanja'!M28</f>
        <v>174400</v>
      </c>
      <c r="L26" s="7"/>
      <c r="M26" s="283">
        <f>'Agihan &amp; Belanja'!AU28</f>
        <v>171850.62</v>
      </c>
      <c r="N26" s="401">
        <f t="shared" si="0"/>
        <v>0.98538199541284399</v>
      </c>
      <c r="O26" s="568">
        <f t="shared" si="1"/>
        <v>2549.3800000000047</v>
      </c>
      <c r="P26" s="424">
        <v>44942</v>
      </c>
      <c r="Q26" s="55">
        <v>44449</v>
      </c>
      <c r="R26" s="6" t="s">
        <v>846</v>
      </c>
      <c r="S26" s="290" t="s">
        <v>847</v>
      </c>
      <c r="T26" t="s">
        <v>46</v>
      </c>
    </row>
    <row r="27" spans="1:20" x14ac:dyDescent="0.3">
      <c r="A27" s="242" t="s">
        <v>138</v>
      </c>
      <c r="B27" s="383" t="str">
        <f>'Agihan &amp; Belanja'!B29</f>
        <v>MRG-2021-MOH-04</v>
      </c>
      <c r="C27" s="7" t="str">
        <f>'Agihan &amp; Belanja'!C29</f>
        <v>A novel cloud-based computer-aided diagnosis for automated detection and classification of thyroid nodules: A Pilot Study</v>
      </c>
      <c r="D27" s="7" t="str">
        <f>'Agihan &amp; Belanja'!E29</f>
        <v>DR KASTURI NAIR TANGARAJU</v>
      </c>
      <c r="E27" s="74" t="str">
        <f>'Agihan &amp; Belanja'!F29</f>
        <v>MOH</v>
      </c>
      <c r="F27" s="75" t="str">
        <f>'Agihan &amp; Belanja'!J29</f>
        <v>IHT</v>
      </c>
      <c r="G27" s="75" t="str">
        <f>'Agihan &amp; Belanja'!I29</f>
        <v>KKM</v>
      </c>
      <c r="H27" s="52">
        <f>'Agihan &amp; Belanja'!K29</f>
        <v>44166</v>
      </c>
      <c r="I27" s="52">
        <f>'Agihan &amp; Belanja'!L29</f>
        <v>45139</v>
      </c>
      <c r="J27" s="7" t="str">
        <f>'Agihan &amp; Belanja'!H29</f>
        <v>Institut Kanser Negara, 4, Jalan P7, Presint 7, 62250 Putrajaya, Wilayah Persekutuan Putrajaya</v>
      </c>
      <c r="K27" s="283">
        <f>'Agihan &amp; Belanja'!M29</f>
        <v>27500</v>
      </c>
      <c r="L27" s="7"/>
      <c r="M27" s="283">
        <f>'Agihan &amp; Belanja'!AU29</f>
        <v>22679.65</v>
      </c>
      <c r="N27" s="401">
        <f t="shared" si="0"/>
        <v>0.82471454545454548</v>
      </c>
      <c r="O27" s="568">
        <f t="shared" si="1"/>
        <v>4820.3499999999985</v>
      </c>
      <c r="P27" s="424">
        <v>44942</v>
      </c>
      <c r="Q27" s="55">
        <v>44288</v>
      </c>
      <c r="R27" s="6" t="s">
        <v>848</v>
      </c>
      <c r="S27" s="293" t="s">
        <v>849</v>
      </c>
      <c r="T27" t="s">
        <v>46</v>
      </c>
    </row>
    <row r="28" spans="1:20" x14ac:dyDescent="0.3">
      <c r="A28" s="240" t="s">
        <v>139</v>
      </c>
      <c r="B28" s="383" t="str">
        <f>'Agihan &amp; Belanja'!B30</f>
        <v>MRG-2021-MOH-09</v>
      </c>
      <c r="C28" s="7" t="str">
        <f>'Agihan &amp; Belanja'!C30</f>
        <v>Prediction for Cardiovascular Events, Diabetes and Hypertension from a Sarawak Cohort</v>
      </c>
      <c r="D28" s="7" t="str">
        <f>'Agihan &amp; Belanja'!E30</f>
        <v>DR TIONG XUN TING</v>
      </c>
      <c r="E28" s="74" t="str">
        <f>'Agihan &amp; Belanja'!F30</f>
        <v>MOH</v>
      </c>
      <c r="F28" s="75" t="str">
        <f>'Agihan &amp; Belanja'!J30</f>
        <v>NCD</v>
      </c>
      <c r="G28" s="75" t="str">
        <f>'Agihan &amp; Belanja'!I30</f>
        <v>KKM</v>
      </c>
      <c r="H28" s="52">
        <f>'Agihan &amp; Belanja'!K30</f>
        <v>44378</v>
      </c>
      <c r="I28" s="52">
        <f>'Agihan &amp; Belanja'!L30</f>
        <v>45261</v>
      </c>
      <c r="J28" s="7" t="str">
        <f>'Agihan &amp; Belanja'!H30</f>
        <v>CRC, Hospital Umum Sarawak, Jalan Tun Ahmad Zaidi Adruce,93586 Kuching Sarawak</v>
      </c>
      <c r="K28" s="283">
        <f>'Agihan &amp; Belanja'!M30</f>
        <v>199400</v>
      </c>
      <c r="L28" s="7"/>
      <c r="M28" s="283">
        <f>'Agihan &amp; Belanja'!AU30</f>
        <v>188211</v>
      </c>
      <c r="N28" s="401">
        <f t="shared" si="0"/>
        <v>0.94388665997993981</v>
      </c>
      <c r="O28" s="568">
        <f t="shared" si="1"/>
        <v>11189</v>
      </c>
      <c r="P28" s="424">
        <v>44942</v>
      </c>
      <c r="Q28" s="55">
        <v>44652</v>
      </c>
      <c r="R28" s="6" t="s">
        <v>850</v>
      </c>
      <c r="S28" s="290" t="s">
        <v>851</v>
      </c>
      <c r="T28" t="s">
        <v>46</v>
      </c>
    </row>
    <row r="29" spans="1:20" x14ac:dyDescent="0.3">
      <c r="A29" s="240" t="s">
        <v>140</v>
      </c>
      <c r="B29" s="383" t="str">
        <f>'Agihan &amp; Belanja'!B31</f>
        <v>MRG-2021-MOH-11</v>
      </c>
      <c r="C29" s="7" t="str">
        <f>'Agihan &amp; Belanja'!C31</f>
        <v xml:space="preserve">Prolonged Cardiac Patch Ambulatory Electrocardiogram Versus 24-Hour Holter Recording For Detection of Atrial Fibrillation After Cerebral Ischemic Event: A Comparative Analysis
</v>
      </c>
      <c r="D29" s="7" t="str">
        <f>'Agihan &amp; Belanja'!E31</f>
        <v>DR LINDA THEN YEE YEN</v>
      </c>
      <c r="E29" s="74" t="str">
        <f>'Agihan &amp; Belanja'!F31</f>
        <v>MOH</v>
      </c>
      <c r="F29" s="75" t="str">
        <f>'Agihan &amp; Belanja'!J31</f>
        <v>NCD</v>
      </c>
      <c r="G29" s="75" t="str">
        <f>'Agihan &amp; Belanja'!I31</f>
        <v>KKM</v>
      </c>
      <c r="H29" s="52">
        <f>'Agihan &amp; Belanja'!K31</f>
        <v>44197</v>
      </c>
      <c r="I29" s="52">
        <f>'Agihan &amp; Belanja'!L31</f>
        <v>45627</v>
      </c>
      <c r="J29" s="7" t="str">
        <f>'Agihan &amp; Belanja'!H31</f>
        <v>CRC, Hospital Umum Sarawak, Jalan Tun Ahmad Zaidi Adruce,93586 Kuching Sarawak</v>
      </c>
      <c r="K29" s="283">
        <f>'Agihan &amp; Belanja'!M31</f>
        <v>39200</v>
      </c>
      <c r="L29" s="7"/>
      <c r="M29" s="283">
        <f>'Agihan &amp; Belanja'!AU31</f>
        <v>39200</v>
      </c>
      <c r="N29" s="401">
        <f t="shared" si="0"/>
        <v>1</v>
      </c>
      <c r="O29" s="568">
        <f t="shared" si="1"/>
        <v>0</v>
      </c>
      <c r="P29" s="425">
        <v>44942</v>
      </c>
      <c r="Q29" s="294">
        <v>44440</v>
      </c>
      <c r="R29" s="6" t="s">
        <v>852</v>
      </c>
      <c r="S29" s="290" t="s">
        <v>853</v>
      </c>
      <c r="T29" t="s">
        <v>46</v>
      </c>
    </row>
    <row r="30" spans="1:20" x14ac:dyDescent="0.3">
      <c r="A30" s="66" t="s">
        <v>141</v>
      </c>
      <c r="B30" s="383" t="str">
        <f>'Agihan &amp; Belanja'!B32</f>
        <v>MRG-2021-MOH-12</v>
      </c>
      <c r="C30" s="7" t="str">
        <f>'Agihan &amp; Belanja'!C32</f>
        <v>Whole Exome Sequencing of Childhood Interstitial Lung Disease In Malaysia</v>
      </c>
      <c r="D30" s="7" t="str">
        <f>'Agihan &amp; Belanja'!E32</f>
        <v>DR FATIMAH BINTI AZMAN</v>
      </c>
      <c r="E30" s="74" t="str">
        <f>'Agihan &amp; Belanja'!F32</f>
        <v>MOH</v>
      </c>
      <c r="F30" s="75" t="str">
        <f>'Agihan &amp; Belanja'!J32</f>
        <v>BIOMED</v>
      </c>
      <c r="G30" s="75" t="str">
        <f>'Agihan &amp; Belanja'!I32</f>
        <v>KKM</v>
      </c>
      <c r="H30" s="52">
        <f>'Agihan &amp; Belanja'!K32</f>
        <v>44317</v>
      </c>
      <c r="I30" s="52">
        <f>'Agihan &amp; Belanja'!L32</f>
        <v>45261</v>
      </c>
      <c r="J30" s="7" t="str">
        <f>'Agihan &amp; Belanja'!H32</f>
        <v>Hospital Tunku Azizah, lot 25, Jalan Raja Muda Abdul Aziz, Kampung Baru, 50300 Kuala Lumpur, Wilayah Persekutuan Kuala Lumpur</v>
      </c>
      <c r="K30" s="283">
        <f>'Agihan &amp; Belanja'!M32</f>
        <v>26827</v>
      </c>
      <c r="L30" s="7"/>
      <c r="M30" s="283">
        <f>'Agihan &amp; Belanja'!AU32</f>
        <v>23866</v>
      </c>
      <c r="N30" s="401">
        <f t="shared" si="0"/>
        <v>0.8896261229358482</v>
      </c>
      <c r="O30" s="568">
        <f t="shared" si="1"/>
        <v>2961</v>
      </c>
      <c r="P30" s="425">
        <v>44942</v>
      </c>
      <c r="Q30" s="294">
        <v>44484</v>
      </c>
      <c r="R30" s="6" t="s">
        <v>854</v>
      </c>
      <c r="S30" s="290" t="s">
        <v>855</v>
      </c>
      <c r="T30" t="s">
        <v>46</v>
      </c>
    </row>
    <row r="31" spans="1:20" x14ac:dyDescent="0.3">
      <c r="A31" s="267" t="s">
        <v>142</v>
      </c>
      <c r="B31" s="382" t="str">
        <f>'Agihan &amp; Belanja'!B33</f>
        <v>MRG-2022-IMR-01</v>
      </c>
      <c r="C31" s="7" t="str">
        <f>'Agihan &amp; Belanja'!C33</f>
        <v>Evaluation of serum neurofilament light chain as a biomarker for disease activity in multiple sclerosis patients</v>
      </c>
      <c r="D31" s="7" t="str">
        <f>'Agihan &amp; Belanja'!E33</f>
        <v>DR SHUWAHIDA BINTI SHUIB</v>
      </c>
      <c r="E31" s="74" t="str">
        <f>'Agihan &amp; Belanja'!F33</f>
        <v>IMR</v>
      </c>
      <c r="F31" s="75" t="str">
        <f>'Agihan &amp; Belanja'!J33</f>
        <v>BIOMED</v>
      </c>
      <c r="G31" s="75" t="str">
        <f>'Agihan &amp; Belanja'!I33</f>
        <v>KKM</v>
      </c>
      <c r="H31" s="52">
        <f>'Agihan &amp; Belanja'!K33</f>
        <v>44562</v>
      </c>
      <c r="I31" s="52">
        <f>'Agihan &amp; Belanja'!L33</f>
        <v>45444</v>
      </c>
      <c r="J31" s="7"/>
      <c r="K31" s="283">
        <f>'Agihan &amp; Belanja'!M33</f>
        <v>126622</v>
      </c>
      <c r="L31" s="7"/>
      <c r="M31" s="283">
        <f>'Agihan &amp; Belanja'!AU33</f>
        <v>122693.25</v>
      </c>
      <c r="N31" s="401">
        <f t="shared" si="0"/>
        <v>0.96897261139454438</v>
      </c>
      <c r="O31" s="568">
        <f t="shared" si="1"/>
        <v>3928.75</v>
      </c>
      <c r="P31" s="425">
        <v>44942</v>
      </c>
      <c r="Q31" s="55">
        <v>44662</v>
      </c>
      <c r="R31" s="295" t="s">
        <v>856</v>
      </c>
      <c r="S31" s="290" t="s">
        <v>857</v>
      </c>
      <c r="T31" t="s">
        <v>46</v>
      </c>
    </row>
    <row r="32" spans="1:20" x14ac:dyDescent="0.3">
      <c r="A32" s="237" t="s">
        <v>143</v>
      </c>
      <c r="B32" s="382" t="str">
        <f>'Agihan &amp; Belanja'!B34</f>
        <v>MRG-2022-IMR-02</v>
      </c>
      <c r="C32" s="7" t="str">
        <f>'Agihan &amp; Belanja'!C34</f>
        <v>Evaluation of the Modified Slope Container (MoSCo) 2.0 for enhancing quality of sputum samples in TB diagnostic laboratories.</v>
      </c>
      <c r="D32" s="7" t="str">
        <f>'Agihan &amp; Belanja'!E34</f>
        <v xml:space="preserve">DR SITI ROSZILAWATI RAMLI/DR PUNITHA A/P MAKESWARAN </v>
      </c>
      <c r="E32" s="74" t="str">
        <f>'Agihan &amp; Belanja'!F34</f>
        <v>IMR</v>
      </c>
      <c r="F32" s="75" t="str">
        <f>'Agihan &amp; Belanja'!J34</f>
        <v>IHT</v>
      </c>
      <c r="G32" s="75" t="str">
        <f>'Agihan &amp; Belanja'!I34</f>
        <v>KKM</v>
      </c>
      <c r="H32" s="52">
        <f>'Agihan &amp; Belanja'!K34</f>
        <v>44593</v>
      </c>
      <c r="I32" s="52">
        <f>'Agihan &amp; Belanja'!L34</f>
        <v>45261</v>
      </c>
      <c r="J32" s="7"/>
      <c r="K32" s="283">
        <f>'Agihan &amp; Belanja'!M34</f>
        <v>58000</v>
      </c>
      <c r="L32" s="7"/>
      <c r="M32" s="283">
        <f>'Agihan &amp; Belanja'!AU34</f>
        <v>57787.5</v>
      </c>
      <c r="N32" s="401">
        <f t="shared" si="0"/>
        <v>0.99633620689655178</v>
      </c>
      <c r="O32" s="568">
        <f t="shared" si="1"/>
        <v>212.5</v>
      </c>
      <c r="P32" s="425">
        <v>44942</v>
      </c>
      <c r="Q32" s="55">
        <v>44662</v>
      </c>
      <c r="R32" s="6" t="s">
        <v>858</v>
      </c>
      <c r="S32" s="290" t="s">
        <v>859</v>
      </c>
      <c r="T32" t="s">
        <v>46</v>
      </c>
    </row>
    <row r="33" spans="1:20" x14ac:dyDescent="0.3">
      <c r="A33" s="237" t="s">
        <v>144</v>
      </c>
      <c r="B33" s="382" t="str">
        <f>'Agihan &amp; Belanja'!B35</f>
        <v>MRG-2022-IMR-03</v>
      </c>
      <c r="C33" s="7" t="str">
        <f>'Agihan &amp; Belanja'!C35</f>
        <v xml:space="preserve">Plasma Acylcarnitines Profiling in Inborn errors of Metabolism (IEM); Fatty acid oxidation disorders and organic acidurias
</v>
      </c>
      <c r="D33" s="7" t="str">
        <f>'Agihan &amp; Belanja'!E35</f>
        <v>DR AZZAH HANA ABU YAMIN</v>
      </c>
      <c r="E33" s="74" t="str">
        <f>'Agihan &amp; Belanja'!F35</f>
        <v>IMR</v>
      </c>
      <c r="F33" s="75" t="str">
        <f>'Agihan &amp; Belanja'!J35</f>
        <v>BIOMED</v>
      </c>
      <c r="G33" s="75" t="str">
        <f>'Agihan &amp; Belanja'!I35</f>
        <v>KKM</v>
      </c>
      <c r="H33" s="52">
        <f>'Agihan &amp; Belanja'!K35</f>
        <v>44562</v>
      </c>
      <c r="I33" s="52">
        <f>'Agihan &amp; Belanja'!L35</f>
        <v>45078</v>
      </c>
      <c r="J33" s="7"/>
      <c r="K33" s="283">
        <f>'Agihan &amp; Belanja'!M35</f>
        <v>38950</v>
      </c>
      <c r="L33" s="250"/>
      <c r="M33" s="284">
        <f>'Agihan &amp; Belanja'!AU35</f>
        <v>36296.75</v>
      </c>
      <c r="N33" s="401">
        <f t="shared" si="0"/>
        <v>0.93188061617458284</v>
      </c>
      <c r="O33" s="568">
        <f t="shared" si="1"/>
        <v>2653.25</v>
      </c>
      <c r="P33" s="425">
        <v>44942</v>
      </c>
      <c r="Q33" s="55">
        <v>44662</v>
      </c>
      <c r="R33" s="6" t="s">
        <v>860</v>
      </c>
      <c r="S33" s="290" t="s">
        <v>861</v>
      </c>
      <c r="T33" t="s">
        <v>46</v>
      </c>
    </row>
    <row r="34" spans="1:20" x14ac:dyDescent="0.3">
      <c r="A34" s="237" t="s">
        <v>145</v>
      </c>
      <c r="B34" s="382" t="str">
        <f>'Agihan &amp; Belanja'!B36</f>
        <v>MRG-2022-IMR-04</v>
      </c>
      <c r="C34" s="7" t="str">
        <f>'Agihan &amp; Belanja'!C36</f>
        <v xml:space="preserve">Detection of Mutations Associated with Drug Resistance in Mycobacterium tuberculosis Using in-house Multiplex PCR and Targeted Sequencing
</v>
      </c>
      <c r="D34" s="7" t="str">
        <f>'Agihan &amp; Belanja'!E36</f>
        <v>DR SITI ROSZILWATI RAMLI</v>
      </c>
      <c r="E34" s="74" t="str">
        <f>'Agihan &amp; Belanja'!F36</f>
        <v>IMR</v>
      </c>
      <c r="F34" s="75" t="str">
        <f>'Agihan &amp; Belanja'!J36</f>
        <v>BIOMED</v>
      </c>
      <c r="G34" s="75" t="str">
        <f>'Agihan &amp; Belanja'!I36</f>
        <v>KKM</v>
      </c>
      <c r="H34" s="52">
        <f>'Agihan &amp; Belanja'!K36</f>
        <v>44562</v>
      </c>
      <c r="I34" s="52">
        <f>'Agihan &amp; Belanja'!L36</f>
        <v>45627</v>
      </c>
      <c r="J34" s="7" t="str">
        <f>'Agihan &amp; Belanja'!H36</f>
        <v xml:space="preserve"> </v>
      </c>
      <c r="K34" s="283">
        <f>'Agihan &amp; Belanja'!M36</f>
        <v>151626</v>
      </c>
      <c r="L34" s="7"/>
      <c r="M34" s="283">
        <f>'Agihan &amp; Belanja'!AU36</f>
        <v>151625.5</v>
      </c>
      <c r="N34" s="401">
        <f t="shared" si="0"/>
        <v>0.99999670241251504</v>
      </c>
      <c r="O34" s="568">
        <f t="shared" si="1"/>
        <v>0.5</v>
      </c>
      <c r="P34" s="425">
        <v>44942</v>
      </c>
      <c r="Q34" s="55">
        <v>44805</v>
      </c>
      <c r="R34" s="6" t="s">
        <v>862</v>
      </c>
      <c r="S34" s="290" t="s">
        <v>863</v>
      </c>
      <c r="T34" t="s">
        <v>46</v>
      </c>
    </row>
    <row r="35" spans="1:20" x14ac:dyDescent="0.3">
      <c r="A35" s="237" t="s">
        <v>146</v>
      </c>
      <c r="B35" s="382" t="str">
        <f>'Agihan &amp; Belanja'!B37</f>
        <v>MRG-2022-IMR-05</v>
      </c>
      <c r="C35" s="7" t="str">
        <f>'Agihan &amp; Belanja'!C37</f>
        <v>Characterization of clinical grade CD19 chimeric antigen receptor T (CAR-T) cells for potential adoptive immunotherapy treatment in acute lymphoblastic leukemia using automated CliniMACS Prodigy® system</v>
      </c>
      <c r="D35" s="7" t="str">
        <f>'Agihan &amp; Belanja'!E37</f>
        <v xml:space="preserve">DR ADIRATNA MAT RIPEN
</v>
      </c>
      <c r="E35" s="74" t="str">
        <f>'Agihan &amp; Belanja'!F37</f>
        <v>IMR</v>
      </c>
      <c r="F35" s="75" t="str">
        <f>'Agihan &amp; Belanja'!J37</f>
        <v>PM</v>
      </c>
      <c r="G35" s="75" t="str">
        <f>'Agihan &amp; Belanja'!I37</f>
        <v>KKM</v>
      </c>
      <c r="H35" s="52">
        <f>'Agihan &amp; Belanja'!K37</f>
        <v>44562</v>
      </c>
      <c r="I35" s="52">
        <f>'Agihan &amp; Belanja'!L37</f>
        <v>45627</v>
      </c>
      <c r="J35" s="7" t="str">
        <f>'Agihan &amp; Belanja'!H37</f>
        <v xml:space="preserve"> </v>
      </c>
      <c r="K35" s="283">
        <f>'Agihan &amp; Belanja'!M37</f>
        <v>1227335</v>
      </c>
      <c r="L35" s="7"/>
      <c r="M35" s="283">
        <f>'Agihan &amp; Belanja'!AU37</f>
        <v>1227334.1000000001</v>
      </c>
      <c r="N35" s="401">
        <f>M35/K35</f>
        <v>0.99999926670387473</v>
      </c>
      <c r="O35" s="568">
        <f t="shared" si="1"/>
        <v>0.89999999990686774</v>
      </c>
      <c r="P35" s="425">
        <v>44942</v>
      </c>
      <c r="Q35" s="55">
        <v>44774</v>
      </c>
      <c r="R35" s="6" t="s">
        <v>864</v>
      </c>
      <c r="S35" s="290" t="s">
        <v>865</v>
      </c>
      <c r="T35" t="s">
        <v>46</v>
      </c>
    </row>
    <row r="36" spans="1:20" x14ac:dyDescent="0.3">
      <c r="A36" s="237" t="s">
        <v>147</v>
      </c>
      <c r="B36" s="382" t="str">
        <f>'Agihan &amp; Belanja'!B38</f>
        <v>MRG-2022-IMR-06</v>
      </c>
      <c r="C36" s="7" t="str">
        <f>'Agihan &amp; Belanja'!C38</f>
        <v>EPIGENETIC ALTERATIONS IN MALAYSIA PRIMARY ACUTE MYELOID LEUKEMIA (AML) PATIENTS: PROGNOSIS AND TREATMENT</v>
      </c>
      <c r="D36" s="7" t="str">
        <f>'Agihan &amp; Belanja'!E38</f>
        <v>NOR RIZAN BINTI KAMALUDDIN</v>
      </c>
      <c r="E36" s="74" t="str">
        <f>'Agihan &amp; Belanja'!F38</f>
        <v>IMR</v>
      </c>
      <c r="F36" s="75" t="str">
        <f>'Agihan &amp; Belanja'!J38</f>
        <v>BIOMED</v>
      </c>
      <c r="G36" s="75" t="str">
        <f>'Agihan &amp; Belanja'!I38</f>
        <v>KKM</v>
      </c>
      <c r="H36" s="52">
        <f>'Agihan &amp; Belanja'!K38</f>
        <v>44593</v>
      </c>
      <c r="I36" s="52">
        <f>'Agihan &amp; Belanja'!L38</f>
        <v>45261</v>
      </c>
      <c r="J36" s="7" t="str">
        <f>'Agihan &amp; Belanja'!H38</f>
        <v xml:space="preserve"> </v>
      </c>
      <c r="K36" s="283">
        <f>'Agihan &amp; Belanja'!M38</f>
        <v>15000</v>
      </c>
      <c r="L36" s="7"/>
      <c r="M36" s="283">
        <f>'Agihan &amp; Belanja'!AU38</f>
        <v>14887.59</v>
      </c>
      <c r="N36" s="401">
        <f t="shared" si="0"/>
        <v>0.992506</v>
      </c>
      <c r="O36" s="568">
        <f t="shared" si="1"/>
        <v>112.40999999999985</v>
      </c>
      <c r="P36" s="424">
        <v>44942</v>
      </c>
      <c r="Q36" s="55">
        <v>44662</v>
      </c>
      <c r="R36" s="6" t="s">
        <v>866</v>
      </c>
      <c r="S36" s="290" t="s">
        <v>867</v>
      </c>
      <c r="T36" t="s">
        <v>46</v>
      </c>
    </row>
    <row r="37" spans="1:20" x14ac:dyDescent="0.3">
      <c r="A37" s="237" t="s">
        <v>148</v>
      </c>
      <c r="B37" s="382" t="str">
        <f>'Agihan &amp; Belanja'!B39</f>
        <v>MRG-2022-IMR-07</v>
      </c>
      <c r="C37" s="7" t="str">
        <f>'Agihan &amp; Belanja'!C39</f>
        <v>Sequencing of Circulating Tumour DNA in Malaysian Patients with Diffuse Large B Cell Lymphoma using Liquid Biopsy Approach</v>
      </c>
      <c r="D37" s="7" t="str">
        <f>'Agihan &amp; Belanja'!E39</f>
        <v>DR YUSLINA MAT YUSOFF</v>
      </c>
      <c r="E37" s="74" t="str">
        <f>'Agihan &amp; Belanja'!F39</f>
        <v>IMR</v>
      </c>
      <c r="F37" s="75" t="str">
        <f>'Agihan &amp; Belanja'!J39</f>
        <v>BIOMED</v>
      </c>
      <c r="G37" s="75" t="str">
        <f>'Agihan &amp; Belanja'!I39</f>
        <v>KKM</v>
      </c>
      <c r="H37" s="52">
        <f>'Agihan &amp; Belanja'!K39</f>
        <v>44228</v>
      </c>
      <c r="I37" s="52">
        <f>'Agihan &amp; Belanja'!L39</f>
        <v>45261</v>
      </c>
      <c r="J37" s="7"/>
      <c r="K37" s="283">
        <f>'Agihan &amp; Belanja'!M39</f>
        <v>40000</v>
      </c>
      <c r="L37" s="7"/>
      <c r="M37" s="283">
        <f>'Agihan &amp; Belanja'!AU39</f>
        <v>40000</v>
      </c>
      <c r="N37" s="401">
        <f t="shared" si="0"/>
        <v>1</v>
      </c>
      <c r="O37" s="568">
        <f t="shared" si="1"/>
        <v>0</v>
      </c>
      <c r="P37" s="424">
        <v>44942</v>
      </c>
      <c r="Q37" s="55">
        <v>44662</v>
      </c>
      <c r="R37" s="6" t="s">
        <v>868</v>
      </c>
      <c r="S37" s="290" t="s">
        <v>869</v>
      </c>
      <c r="T37" t="s">
        <v>46</v>
      </c>
    </row>
    <row r="38" spans="1:20" x14ac:dyDescent="0.3">
      <c r="A38" s="237" t="s">
        <v>149</v>
      </c>
      <c r="B38" s="382" t="str">
        <f>'Agihan &amp; Belanja'!B40</f>
        <v>MRG-2022-IMR-08</v>
      </c>
      <c r="C38" s="7" t="str">
        <f>'Agihan &amp; Belanja'!C40</f>
        <v>Molecular characterization of multidrug resistant Salmonella enterica serovar Typhi</v>
      </c>
      <c r="D38" s="7" t="str">
        <f>'Agihan &amp; Belanja'!E40</f>
        <v>PN NOR HAZRIN BINTI ABD HAZIS</v>
      </c>
      <c r="E38" s="74" t="str">
        <f>'Agihan &amp; Belanja'!F40</f>
        <v>IMR</v>
      </c>
      <c r="F38" s="75" t="str">
        <f>'Agihan &amp; Belanja'!J40</f>
        <v>PM</v>
      </c>
      <c r="G38" s="75" t="str">
        <f>'Agihan &amp; Belanja'!I40</f>
        <v>KKM</v>
      </c>
      <c r="H38" s="52">
        <f>'Agihan &amp; Belanja'!K40</f>
        <v>44593</v>
      </c>
      <c r="I38" s="52">
        <f>'Agihan &amp; Belanja'!L40</f>
        <v>45261</v>
      </c>
      <c r="J38" s="7"/>
      <c r="K38" s="283">
        <f>'Agihan &amp; Belanja'!M40</f>
        <v>50500</v>
      </c>
      <c r="L38" s="7"/>
      <c r="M38" s="283">
        <f>'Agihan &amp; Belanja'!AU40</f>
        <v>50471.4</v>
      </c>
      <c r="N38" s="401">
        <f t="shared" si="0"/>
        <v>0.99943366336633666</v>
      </c>
      <c r="O38" s="568">
        <f t="shared" si="1"/>
        <v>28.599999999998545</v>
      </c>
      <c r="P38" s="424">
        <v>44942</v>
      </c>
      <c r="Q38" s="55">
        <v>44774</v>
      </c>
      <c r="R38" s="6" t="s">
        <v>870</v>
      </c>
      <c r="S38" s="290" t="s">
        <v>871</v>
      </c>
      <c r="T38" t="s">
        <v>46</v>
      </c>
    </row>
    <row r="39" spans="1:20" x14ac:dyDescent="0.3">
      <c r="A39" s="237" t="s">
        <v>150</v>
      </c>
      <c r="B39" s="382" t="str">
        <f>'Agihan &amp; Belanja'!B41</f>
        <v>MRG-2022-IMR-09</v>
      </c>
      <c r="C39" s="7" t="str">
        <f>'Agihan &amp; Belanja'!C41</f>
        <v>Immunomodulatory Effects of Labisia pumila Standardised Extract in Alzheimer's Disease: An In Vitro Study of Microglia</v>
      </c>
      <c r="D39" s="7" t="str">
        <f>'Agihan &amp; Belanja'!E41</f>
        <v>PN NOR AZRINA BINTI NORAHMAD</v>
      </c>
      <c r="E39" s="74" t="str">
        <f>'Agihan &amp; Belanja'!F41</f>
        <v>IMR</v>
      </c>
      <c r="F39" s="75" t="str">
        <f>'Agihan &amp; Belanja'!J41</f>
        <v>AP</v>
      </c>
      <c r="G39" s="75" t="str">
        <f>'Agihan &amp; Belanja'!I41</f>
        <v>KKM</v>
      </c>
      <c r="H39" s="52">
        <f>'Agihan &amp; Belanja'!K41</f>
        <v>44562</v>
      </c>
      <c r="I39" s="52">
        <f>'Agihan &amp; Belanja'!L41</f>
        <v>45627</v>
      </c>
      <c r="J39" s="7"/>
      <c r="K39" s="283">
        <f>'Agihan &amp; Belanja'!M41</f>
        <v>77150</v>
      </c>
      <c r="L39" s="7"/>
      <c r="M39" s="283">
        <f>'Agihan &amp; Belanja'!AU41</f>
        <v>77150</v>
      </c>
      <c r="N39" s="401">
        <f t="shared" si="0"/>
        <v>1</v>
      </c>
      <c r="O39" s="568">
        <f t="shared" si="1"/>
        <v>0</v>
      </c>
      <c r="P39" s="424">
        <v>44942</v>
      </c>
      <c r="Q39" s="55">
        <v>44662</v>
      </c>
      <c r="R39" s="6" t="s">
        <v>872</v>
      </c>
      <c r="S39" s="290" t="s">
        <v>873</v>
      </c>
      <c r="T39" t="s">
        <v>46</v>
      </c>
    </row>
    <row r="40" spans="1:20" x14ac:dyDescent="0.3">
      <c r="A40" s="237" t="s">
        <v>151</v>
      </c>
      <c r="B40" s="382" t="str">
        <f>'Agihan &amp; Belanja'!B42</f>
        <v>MRG-2022-IMR-10</v>
      </c>
      <c r="C40" s="281" t="str">
        <f>'Agihan &amp; Belanja'!C42</f>
        <v>SKF7® FOR IMPROVEMENT OF MENOPAUSE-ASSOCIATED HEPATIC LIPID METABOLIC DISORDER ON OVARIECTOMIZED RATS</v>
      </c>
      <c r="D40" s="281" t="str">
        <f>'Agihan &amp; Belanja'!E42</f>
        <v>DR HUSSIN BIN MUHAMMAD</v>
      </c>
      <c r="E40" s="74" t="str">
        <f>'Agihan &amp; Belanja'!F42</f>
        <v>IMR</v>
      </c>
      <c r="F40" s="282" t="str">
        <f>'Agihan &amp; Belanja'!J42</f>
        <v>AP</v>
      </c>
      <c r="G40" s="75" t="str">
        <f>'Agihan &amp; Belanja'!I42</f>
        <v>KKM</v>
      </c>
      <c r="H40" s="52">
        <f>'Agihan &amp; Belanja'!K42</f>
        <v>44562</v>
      </c>
      <c r="I40" s="52">
        <f>'Agihan &amp; Belanja'!L42</f>
        <v>45078</v>
      </c>
      <c r="J40" s="7"/>
      <c r="K40" s="283">
        <f>'Agihan &amp; Belanja'!M42</f>
        <v>73017</v>
      </c>
      <c r="L40" s="7"/>
      <c r="M40" s="283">
        <v>72762</v>
      </c>
      <c r="N40" s="401">
        <f t="shared" si="0"/>
        <v>0.99650766259912071</v>
      </c>
      <c r="O40" s="568">
        <f t="shared" si="1"/>
        <v>255</v>
      </c>
      <c r="P40" s="75"/>
      <c r="Q40" s="55">
        <v>44662</v>
      </c>
      <c r="R40" s="6" t="s">
        <v>874</v>
      </c>
      <c r="S40" s="290" t="s">
        <v>875</v>
      </c>
      <c r="T40" t="s">
        <v>46</v>
      </c>
    </row>
    <row r="41" spans="1:20" x14ac:dyDescent="0.3">
      <c r="A41" s="237" t="s">
        <v>152</v>
      </c>
      <c r="B41" s="382" t="str">
        <f>'Agihan &amp; Belanja'!B43</f>
        <v>MRG-2022-IMR-11</v>
      </c>
      <c r="C41" s="7" t="str">
        <f>'Agihan &amp; Belanja'!C43</f>
        <v>Polymeric nanoparticles of xanthones/anthocyanins from Garcinia mangostana for drug delivery with antimicrobial potential.</v>
      </c>
      <c r="D41" s="7" t="str">
        <f>'Agihan &amp; Belanja'!E43</f>
        <v>DR MAIZATUL HASYIMA OMAR</v>
      </c>
      <c r="E41" s="74" t="str">
        <f>'Agihan &amp; Belanja'!F43</f>
        <v>IMR</v>
      </c>
      <c r="F41" s="75" t="str">
        <f>'Agihan &amp; Belanja'!J43</f>
        <v>CD</v>
      </c>
      <c r="G41" s="75" t="str">
        <f>'Agihan &amp; Belanja'!I43</f>
        <v>KKM</v>
      </c>
      <c r="H41" s="52">
        <f>'Agihan &amp; Belanja'!K43</f>
        <v>44593</v>
      </c>
      <c r="I41" s="52">
        <f>'Agihan &amp; Belanja'!L43</f>
        <v>45261</v>
      </c>
      <c r="J41" s="7"/>
      <c r="K41" s="283">
        <f>'Agihan &amp; Belanja'!M43</f>
        <v>99066</v>
      </c>
      <c r="L41" s="7"/>
      <c r="M41" s="283">
        <f>'Agihan &amp; Belanja'!AU43</f>
        <v>94824.89</v>
      </c>
      <c r="N41" s="401">
        <f t="shared" si="0"/>
        <v>0.95718904568671392</v>
      </c>
      <c r="O41" s="568">
        <f t="shared" si="1"/>
        <v>4241.1100000000006</v>
      </c>
      <c r="P41" s="424">
        <v>44942</v>
      </c>
      <c r="Q41" s="55">
        <v>44662</v>
      </c>
      <c r="R41" s="6" t="s">
        <v>876</v>
      </c>
      <c r="S41" s="290" t="s">
        <v>877</v>
      </c>
      <c r="T41" t="s">
        <v>46</v>
      </c>
    </row>
    <row r="42" spans="1:20" x14ac:dyDescent="0.3">
      <c r="A42" s="243" t="s">
        <v>153</v>
      </c>
      <c r="B42" s="382" t="str">
        <f>'Agihan &amp; Belanja'!B44</f>
        <v>MRG-2022-IMR-12</v>
      </c>
      <c r="C42" s="7" t="str">
        <f>'Agihan &amp; Belanja'!C44</f>
        <v>In vitro evaluation of potential immunomodulatory activities of Eurycoma longifolia standardized water extract niosome formulation and its bioavailability</v>
      </c>
      <c r="D42" s="7" t="str">
        <f>'Agihan &amp; Belanja'!E44</f>
        <v>EN MUHAMMAD NOR FARHAN SAAT</v>
      </c>
      <c r="E42" s="74" t="str">
        <f>'Agihan &amp; Belanja'!F44</f>
        <v>IMR</v>
      </c>
      <c r="F42" s="75" t="str">
        <f>'Agihan &amp; Belanja'!J44</f>
        <v>BIOMED</v>
      </c>
      <c r="G42" s="75" t="str">
        <f>'Agihan &amp; Belanja'!I44</f>
        <v>KKM</v>
      </c>
      <c r="H42" s="52">
        <f>'Agihan &amp; Belanja'!K44</f>
        <v>44593</v>
      </c>
      <c r="I42" s="52">
        <f>'Agihan &amp; Belanja'!L44</f>
        <v>45261</v>
      </c>
      <c r="J42" s="7"/>
      <c r="K42" s="283">
        <f>'Agihan &amp; Belanja'!M44</f>
        <v>129835</v>
      </c>
      <c r="L42" s="7"/>
      <c r="M42" s="283">
        <f>'Agihan &amp; Belanja'!AU44</f>
        <v>129787</v>
      </c>
      <c r="N42" s="401">
        <f t="shared" si="0"/>
        <v>0.99963029999614894</v>
      </c>
      <c r="O42" s="568">
        <f t="shared" si="1"/>
        <v>48</v>
      </c>
      <c r="P42" s="424">
        <v>44942</v>
      </c>
      <c r="Q42" s="55">
        <v>44662</v>
      </c>
      <c r="R42" s="6" t="s">
        <v>878</v>
      </c>
      <c r="S42" s="290" t="s">
        <v>879</v>
      </c>
      <c r="T42" t="s">
        <v>46</v>
      </c>
    </row>
    <row r="43" spans="1:20" x14ac:dyDescent="0.3">
      <c r="A43" s="237" t="s">
        <v>154</v>
      </c>
      <c r="B43" s="382" t="str">
        <f>'Agihan &amp; Belanja'!B45</f>
        <v>MRG-2022-IMR-13</v>
      </c>
      <c r="C43" s="7" t="str">
        <f>'Agihan &amp; Belanja'!C45</f>
        <v>Evaluation of senotherapeutics properties of Orthosiphon stamineus extracts on senescence-induced mammalian cells</v>
      </c>
      <c r="D43" s="7" t="str">
        <f>'Agihan &amp; Belanja'!E45</f>
        <v>DR WAN NURUL NADIA BINTI WAN SEMAN</v>
      </c>
      <c r="E43" s="74" t="str">
        <f>'Agihan &amp; Belanja'!F45</f>
        <v>IMR</v>
      </c>
      <c r="F43" s="75" t="str">
        <f>'Agihan &amp; Belanja'!J45</f>
        <v>AP</v>
      </c>
      <c r="G43" s="75" t="str">
        <f>'Agihan &amp; Belanja'!I45</f>
        <v>KKM</v>
      </c>
      <c r="H43" s="52">
        <f>'Agihan &amp; Belanja'!K45</f>
        <v>44593</v>
      </c>
      <c r="I43" s="52">
        <f>'Agihan &amp; Belanja'!L45</f>
        <v>45261</v>
      </c>
      <c r="J43" s="7"/>
      <c r="K43" s="283">
        <f>'Agihan &amp; Belanja'!M45</f>
        <v>90015</v>
      </c>
      <c r="L43" s="7"/>
      <c r="M43" s="283">
        <f>'Agihan &amp; Belanja'!AU45</f>
        <v>90003</v>
      </c>
      <c r="N43" s="401">
        <f t="shared" si="0"/>
        <v>0.99986668888518582</v>
      </c>
      <c r="O43" s="568">
        <f t="shared" si="1"/>
        <v>12</v>
      </c>
      <c r="P43" s="424">
        <v>44942</v>
      </c>
      <c r="Q43" s="55">
        <v>44662</v>
      </c>
      <c r="R43" s="6" t="s">
        <v>880</v>
      </c>
      <c r="S43" s="290" t="s">
        <v>881</v>
      </c>
      <c r="T43" t="s">
        <v>46</v>
      </c>
    </row>
    <row r="44" spans="1:20" x14ac:dyDescent="0.3">
      <c r="A44" s="237" t="s">
        <v>155</v>
      </c>
      <c r="B44" s="382" t="str">
        <f>'Agihan &amp; Belanja'!B46</f>
        <v>MRG-2022-IMR-14</v>
      </c>
      <c r="C44" s="7" t="str">
        <f>'Agihan &amp; Belanja'!C46</f>
        <v>Biochemical and molecular characterization of Multiple acyl-CoA dehydrogenase deficiency (MADD)</v>
      </c>
      <c r="D44" s="7" t="str">
        <f>'Agihan &amp; Belanja'!E46</f>
        <v>DR WAN NURUL NADIA BINTI WAN SEMAN</v>
      </c>
      <c r="E44" s="74" t="str">
        <f>'Agihan &amp; Belanja'!F46</f>
        <v>IMR</v>
      </c>
      <c r="F44" s="75" t="str">
        <f>'Agihan &amp; Belanja'!J46</f>
        <v>BIOMED</v>
      </c>
      <c r="G44" s="75" t="str">
        <f>'Agihan &amp; Belanja'!I46</f>
        <v>KKM</v>
      </c>
      <c r="H44" s="52">
        <f>'Agihan &amp; Belanja'!K46</f>
        <v>44593</v>
      </c>
      <c r="I44" s="52">
        <f>'Agihan &amp; Belanja'!L46</f>
        <v>45444</v>
      </c>
      <c r="J44" s="7"/>
      <c r="K44" s="283">
        <f>'Agihan &amp; Belanja'!M46</f>
        <v>82650</v>
      </c>
      <c r="L44" s="7"/>
      <c r="M44" s="283">
        <f>'Agihan &amp; Belanja'!AU46</f>
        <v>79087.210000000006</v>
      </c>
      <c r="N44" s="401">
        <f t="shared" si="0"/>
        <v>0.95689304295220823</v>
      </c>
      <c r="O44" s="568">
        <f t="shared" si="1"/>
        <v>3562.7899999999936</v>
      </c>
      <c r="P44" s="424">
        <v>44942</v>
      </c>
      <c r="Q44" s="55">
        <v>44662</v>
      </c>
      <c r="R44" s="6" t="s">
        <v>882</v>
      </c>
      <c r="S44" s="290" t="s">
        <v>883</v>
      </c>
      <c r="T44" t="s">
        <v>46</v>
      </c>
    </row>
    <row r="45" spans="1:20" x14ac:dyDescent="0.3">
      <c r="A45" s="237" t="s">
        <v>156</v>
      </c>
      <c r="B45" s="382" t="str">
        <f>'Agihan &amp; Belanja'!B47</f>
        <v>MRG-2022-IMR-15</v>
      </c>
      <c r="C45" s="7" t="str">
        <f>'Agihan &amp; Belanja'!C47</f>
        <v>Identification and Molecular Characterization of Protein Biomarkers from Mycobacterium tuberculosis Towards the Development of a Novel Rapid Point of Care Test (POCT) Kit for LTBI Detection</v>
      </c>
      <c r="D45" s="7" t="str">
        <f>'Agihan &amp; Belanja'!E47</f>
        <v>DR AZURA MOHD NOOR</v>
      </c>
      <c r="E45" s="74" t="str">
        <f>'Agihan &amp; Belanja'!F47</f>
        <v>IMR</v>
      </c>
      <c r="F45" s="75" t="str">
        <f>'Agihan &amp; Belanja'!J47</f>
        <v>BIOMED</v>
      </c>
      <c r="G45" s="75" t="str">
        <f>'Agihan &amp; Belanja'!I47</f>
        <v>KKM</v>
      </c>
      <c r="H45" s="52">
        <f>'Agihan &amp; Belanja'!K47</f>
        <v>44593</v>
      </c>
      <c r="I45" s="52">
        <f>'Agihan &amp; Belanja'!L47</f>
        <v>45809</v>
      </c>
      <c r="J45" s="7"/>
      <c r="K45" s="283">
        <f>'Agihan &amp; Belanja'!M47</f>
        <v>221057</v>
      </c>
      <c r="L45" s="7"/>
      <c r="M45" s="283">
        <f>'Agihan &amp; Belanja'!AU47</f>
        <v>221092.48000000001</v>
      </c>
      <c r="N45" s="401">
        <f t="shared" si="0"/>
        <v>1.0001605015900876</v>
      </c>
      <c r="O45" s="568">
        <f t="shared" si="1"/>
        <v>-35.480000000010477</v>
      </c>
      <c r="P45" s="424">
        <v>44942</v>
      </c>
      <c r="Q45" s="55">
        <v>44774</v>
      </c>
      <c r="R45" s="6" t="s">
        <v>884</v>
      </c>
      <c r="S45" s="290" t="s">
        <v>885</v>
      </c>
      <c r="T45" t="s">
        <v>46</v>
      </c>
    </row>
    <row r="46" spans="1:20" x14ac:dyDescent="0.3">
      <c r="A46" s="237" t="s">
        <v>157</v>
      </c>
      <c r="B46" s="382" t="str">
        <f>'Agihan &amp; Belanja'!B48</f>
        <v>MRG-2022-IMR-16</v>
      </c>
      <c r="C46" s="7" t="str">
        <f>'Agihan &amp; Belanja'!C48</f>
        <v>Structural And Functional Studies of Kelch 13 Protein Function and Their Contribution to Antimalarial Drug Resistant</v>
      </c>
      <c r="D46" s="7" t="str">
        <f>'Agihan &amp; Belanja'!E48</f>
        <v>DR NOOR AZIAN BT MD NOOR</v>
      </c>
      <c r="E46" s="74" t="str">
        <f>'Agihan &amp; Belanja'!F48</f>
        <v>IMR</v>
      </c>
      <c r="F46" s="75" t="str">
        <f>'Agihan &amp; Belanja'!J48</f>
        <v>PM</v>
      </c>
      <c r="G46" s="75" t="str">
        <f>'Agihan &amp; Belanja'!I48</f>
        <v>KKM</v>
      </c>
      <c r="H46" s="52">
        <f>'Agihan &amp; Belanja'!K48</f>
        <v>44593</v>
      </c>
      <c r="I46" s="52">
        <f>'Agihan &amp; Belanja'!L48</f>
        <v>45627</v>
      </c>
      <c r="J46" s="7"/>
      <c r="K46" s="283">
        <f>'Agihan &amp; Belanja'!M48</f>
        <v>315159</v>
      </c>
      <c r="L46" s="7"/>
      <c r="M46" s="283">
        <f>'Agihan &amp; Belanja'!AU48</f>
        <v>315855</v>
      </c>
      <c r="N46" s="401">
        <f t="shared" si="0"/>
        <v>1.0022084090887458</v>
      </c>
      <c r="O46" s="568">
        <f t="shared" si="1"/>
        <v>-696</v>
      </c>
      <c r="P46" s="424">
        <v>44942</v>
      </c>
      <c r="Q46" s="55">
        <v>44774</v>
      </c>
      <c r="R46" s="6" t="s">
        <v>886</v>
      </c>
      <c r="S46" s="290" t="s">
        <v>887</v>
      </c>
      <c r="T46" t="s">
        <v>46</v>
      </c>
    </row>
    <row r="47" spans="1:20" x14ac:dyDescent="0.3">
      <c r="A47" s="237" t="s">
        <v>158</v>
      </c>
      <c r="B47" s="382" t="str">
        <f>'Agihan &amp; Belanja'!B49</f>
        <v>MRG-2022-IMR-17</v>
      </c>
      <c r="C47" s="7" t="str">
        <f>'Agihan &amp; Belanja'!C49</f>
        <v>A pilot study of genetic and immunological profiling of Type 1 Diabetes Mellitus of Malaysian children</v>
      </c>
      <c r="D47" s="7" t="str">
        <f>'Agihan &amp; Belanja'!E49</f>
        <v>NURHANANI BINTI MOHAMED NOR</v>
      </c>
      <c r="E47" s="74" t="str">
        <f>'Agihan &amp; Belanja'!F49</f>
        <v>IMR</v>
      </c>
      <c r="F47" s="75" t="str">
        <f>'Agihan &amp; Belanja'!J49</f>
        <v>NCD</v>
      </c>
      <c r="G47" s="75" t="str">
        <f>'Agihan &amp; Belanja'!I49</f>
        <v>KKM</v>
      </c>
      <c r="H47" s="52">
        <f>'Agihan &amp; Belanja'!K49</f>
        <v>44593</v>
      </c>
      <c r="I47" s="52">
        <f>'Agihan &amp; Belanja'!L49</f>
        <v>45261</v>
      </c>
      <c r="J47" s="7"/>
      <c r="K47" s="283">
        <f>'Agihan &amp; Belanja'!M49</f>
        <v>25000</v>
      </c>
      <c r="L47" s="7"/>
      <c r="M47" s="283">
        <f>'Agihan &amp; Belanja'!AU49</f>
        <v>25088.5</v>
      </c>
      <c r="N47" s="401">
        <f t="shared" si="0"/>
        <v>1.0035400000000001</v>
      </c>
      <c r="O47" s="568">
        <f t="shared" si="1"/>
        <v>-88.5</v>
      </c>
      <c r="P47" s="424">
        <v>44942</v>
      </c>
      <c r="Q47" s="55">
        <v>44662</v>
      </c>
      <c r="R47" s="40" t="s">
        <v>888</v>
      </c>
      <c r="S47" s="290" t="s">
        <v>889</v>
      </c>
      <c r="T47" t="s">
        <v>46</v>
      </c>
    </row>
    <row r="48" spans="1:20" x14ac:dyDescent="0.3">
      <c r="A48" s="237" t="s">
        <v>159</v>
      </c>
      <c r="B48" s="382" t="str">
        <f>'Agihan &amp; Belanja'!B50</f>
        <v>MRG-2022-IMR-19</v>
      </c>
      <c r="C48" s="7" t="str">
        <f>'Agihan &amp; Belanja'!C50</f>
        <v>Determination of the in vitro and in vivo efficacy of palm-based curcumin nanoemulsion in dengue infection</v>
      </c>
      <c r="D48" s="7" t="str">
        <f>'Agihan &amp; Belanja'!E50</f>
        <v>DR MOHD RIDZUAN BIN MOHD ABD RAZAK</v>
      </c>
      <c r="E48" s="74" t="str">
        <f>'Agihan &amp; Belanja'!F50</f>
        <v>IMR</v>
      </c>
      <c r="F48" s="75" t="str">
        <f>'Agihan &amp; Belanja'!J50</f>
        <v>CD</v>
      </c>
      <c r="G48" s="75" t="str">
        <f>'Agihan &amp; Belanja'!I50</f>
        <v>KKM</v>
      </c>
      <c r="H48" s="52">
        <f>'Agihan &amp; Belanja'!K50</f>
        <v>44562</v>
      </c>
      <c r="I48" s="52">
        <f>'Agihan &amp; Belanja'!L50</f>
        <v>45261</v>
      </c>
      <c r="J48" s="7"/>
      <c r="K48" s="283">
        <f>'Agihan &amp; Belanja'!M50</f>
        <v>367114</v>
      </c>
      <c r="L48" s="7"/>
      <c r="M48" s="283">
        <f>'Agihan &amp; Belanja'!AU50</f>
        <v>55817</v>
      </c>
      <c r="N48" s="401">
        <f t="shared" si="0"/>
        <v>0.15204268973670304</v>
      </c>
      <c r="O48" s="568">
        <f t="shared" si="1"/>
        <v>311297</v>
      </c>
      <c r="P48" s="424">
        <v>44942</v>
      </c>
      <c r="Q48" s="303">
        <v>44652</v>
      </c>
      <c r="R48" s="296" t="s">
        <v>890</v>
      </c>
      <c r="S48" s="297" t="s">
        <v>891</v>
      </c>
      <c r="T48" t="s">
        <v>46</v>
      </c>
    </row>
    <row r="49" spans="1:21" x14ac:dyDescent="0.3">
      <c r="A49" s="237" t="s">
        <v>160</v>
      </c>
      <c r="B49" s="382" t="str">
        <f>'Agihan &amp; Belanja'!B51</f>
        <v>MRG-2022-IMR-20</v>
      </c>
      <c r="C49" s="7" t="str">
        <f>'Agihan &amp; Belanja'!C51</f>
        <v>Isolation and Propagation of Orientia tsutsugamushi (strain Karp, Kato and Gilliam) and Rickettsia typhi in different types of mammalian cell lines</v>
      </c>
      <c r="D49" s="7" t="str">
        <f>'Agihan &amp; Belanja'!E51</f>
        <v>TAY BEE YONG</v>
      </c>
      <c r="E49" s="74" t="str">
        <f>'Agihan &amp; Belanja'!F51</f>
        <v>IMR</v>
      </c>
      <c r="F49" s="75" t="str">
        <f>'Agihan &amp; Belanja'!J51</f>
        <v>CD</v>
      </c>
      <c r="G49" s="75" t="str">
        <f>'Agihan &amp; Belanja'!I51</f>
        <v>KKM</v>
      </c>
      <c r="H49" s="52">
        <f>'Agihan &amp; Belanja'!K51</f>
        <v>44593</v>
      </c>
      <c r="I49" s="52">
        <f>'Agihan &amp; Belanja'!L51</f>
        <v>45444</v>
      </c>
      <c r="J49" s="7"/>
      <c r="K49" s="283">
        <f>'Agihan &amp; Belanja'!M51</f>
        <v>130965</v>
      </c>
      <c r="L49" s="7"/>
      <c r="M49" s="283">
        <f>'Agihan &amp; Belanja'!AU51</f>
        <v>130963.19999999998</v>
      </c>
      <c r="N49" s="401">
        <f t="shared" si="0"/>
        <v>0.99998625586988876</v>
      </c>
      <c r="O49" s="568">
        <f t="shared" si="1"/>
        <v>1.8000000000174623</v>
      </c>
      <c r="P49" s="75"/>
      <c r="Q49" s="55">
        <v>44652</v>
      </c>
      <c r="R49" s="40" t="s">
        <v>992</v>
      </c>
      <c r="S49" s="297" t="s">
        <v>892</v>
      </c>
      <c r="T49" t="s">
        <v>46</v>
      </c>
    </row>
    <row r="50" spans="1:21" x14ac:dyDescent="0.3">
      <c r="A50" s="237" t="s">
        <v>161</v>
      </c>
      <c r="B50" s="382" t="str">
        <f>'Agihan &amp; Belanja'!B52</f>
        <v>MRG-2022-IMR-21</v>
      </c>
      <c r="C50" s="7" t="str">
        <f>'Agihan &amp; Belanja'!C52</f>
        <v>Biochemical and Molecular Characterization of Porphyrias in Malaysia</v>
      </c>
      <c r="D50" s="7" t="str">
        <f>'Agihan &amp; Belanja'!E52</f>
        <v xml:space="preserve">DR SOFWATUL MUKHTAROH BINTI NASOHAH </v>
      </c>
      <c r="E50" s="74" t="str">
        <f>'Agihan &amp; Belanja'!F52</f>
        <v>IMR</v>
      </c>
      <c r="F50" s="75" t="str">
        <f>'Agihan &amp; Belanja'!J52</f>
        <v>BIOMED</v>
      </c>
      <c r="G50" s="75" t="str">
        <f>'Agihan &amp; Belanja'!I52</f>
        <v>KKM</v>
      </c>
      <c r="H50" s="52">
        <f>'Agihan &amp; Belanja'!K52</f>
        <v>44621</v>
      </c>
      <c r="I50" s="52">
        <f>'Agihan &amp; Belanja'!L52</f>
        <v>45444</v>
      </c>
      <c r="J50" s="7"/>
      <c r="K50" s="283">
        <f>'Agihan &amp; Belanja'!M52</f>
        <v>97245</v>
      </c>
      <c r="L50" s="7"/>
      <c r="M50" s="283">
        <f>'Agihan &amp; Belanja'!AU52</f>
        <v>97140</v>
      </c>
      <c r="N50" s="401">
        <f t="shared" si="0"/>
        <v>0.99892025296930431</v>
      </c>
      <c r="O50" s="568">
        <f t="shared" si="1"/>
        <v>105</v>
      </c>
      <c r="P50" s="424">
        <v>44942</v>
      </c>
      <c r="Q50" s="55">
        <v>44652</v>
      </c>
      <c r="R50" s="40" t="s">
        <v>893</v>
      </c>
      <c r="S50" s="297" t="s">
        <v>894</v>
      </c>
      <c r="T50" t="s">
        <v>46</v>
      </c>
    </row>
    <row r="51" spans="1:21" x14ac:dyDescent="0.3">
      <c r="A51" s="237" t="s">
        <v>162</v>
      </c>
      <c r="B51" s="382" t="str">
        <f>'Agihan &amp; Belanja'!B53</f>
        <v>MRG-2022-IMR-22</v>
      </c>
      <c r="C51" s="7" t="str">
        <f>'Agihan &amp; Belanja'!C53</f>
        <v>Identification of a novel anti-malarial from natural compounds using computer aided drug design and in-vitro inhibition studies for the discovery of new malaria therapeutics</v>
      </c>
      <c r="D51" s="7" t="str">
        <f>'Agihan &amp; Belanja'!E53</f>
        <v xml:space="preserve">NURHAINIS OGU SALIM </v>
      </c>
      <c r="E51" s="74" t="str">
        <f>'Agihan &amp; Belanja'!F53</f>
        <v>IMR</v>
      </c>
      <c r="F51" s="75" t="str">
        <f>'Agihan &amp; Belanja'!J53</f>
        <v>CD</v>
      </c>
      <c r="G51" s="75" t="str">
        <f>'Agihan &amp; Belanja'!I53</f>
        <v>KKM</v>
      </c>
      <c r="H51" s="52">
        <f>'Agihan &amp; Belanja'!K53</f>
        <v>44652</v>
      </c>
      <c r="I51" s="52">
        <f>'Agihan &amp; Belanja'!L53</f>
        <v>45261</v>
      </c>
      <c r="J51" s="7"/>
      <c r="K51" s="283">
        <f>'Agihan &amp; Belanja'!M53</f>
        <v>144543</v>
      </c>
      <c r="L51" s="7"/>
      <c r="M51" s="283">
        <f>'Agihan &amp; Belanja'!AU53</f>
        <v>144541.85</v>
      </c>
      <c r="N51" s="401">
        <f t="shared" si="0"/>
        <v>0.99999204389005347</v>
      </c>
      <c r="O51" s="568">
        <f t="shared" si="1"/>
        <v>1.1499999999941792</v>
      </c>
      <c r="P51" s="424">
        <v>44942</v>
      </c>
      <c r="Q51" s="55">
        <v>44652</v>
      </c>
      <c r="R51" s="40" t="s">
        <v>895</v>
      </c>
      <c r="S51" s="297" t="s">
        <v>896</v>
      </c>
      <c r="T51" t="s">
        <v>46</v>
      </c>
    </row>
    <row r="52" spans="1:21" x14ac:dyDescent="0.3">
      <c r="A52" s="237" t="s">
        <v>163</v>
      </c>
      <c r="B52" s="382" t="str">
        <f>'Agihan &amp; Belanja'!B54</f>
        <v>MRG-2022-IMR-24</v>
      </c>
      <c r="C52" s="7" t="str">
        <f>'Agihan &amp; Belanja'!C54</f>
        <v>Development of a multiplex real-time PCR assay for detection and identification of public health importance parasites in Malaysia.</v>
      </c>
      <c r="D52" s="7" t="str">
        <f>'Agihan &amp; Belanja'!E54</f>
        <v>MOHD ADILIN BIN YAACOB</v>
      </c>
      <c r="E52" s="74" t="str">
        <f>'Agihan &amp; Belanja'!F54</f>
        <v>IMR</v>
      </c>
      <c r="F52" s="75" t="str">
        <f>'Agihan &amp; Belanja'!J54</f>
        <v>CD</v>
      </c>
      <c r="G52" s="75" t="str">
        <f>'Agihan &amp; Belanja'!I54</f>
        <v>KKM</v>
      </c>
      <c r="H52" s="52">
        <f>'Agihan &amp; Belanja'!K54</f>
        <v>44713</v>
      </c>
      <c r="I52" s="52">
        <f>'Agihan &amp; Belanja'!L54</f>
        <v>45261</v>
      </c>
      <c r="J52" s="7"/>
      <c r="K52" s="283">
        <f>'Agihan &amp; Belanja'!M54</f>
        <v>138305</v>
      </c>
      <c r="L52" s="7"/>
      <c r="M52" s="283">
        <f>'Agihan &amp; Belanja'!AU54</f>
        <v>138305</v>
      </c>
      <c r="N52" s="401">
        <f t="shared" si="0"/>
        <v>1</v>
      </c>
      <c r="O52" s="568">
        <f t="shared" si="1"/>
        <v>0</v>
      </c>
      <c r="P52" s="424">
        <v>44942</v>
      </c>
      <c r="Q52" s="55">
        <v>44652</v>
      </c>
      <c r="R52" s="40" t="s">
        <v>897</v>
      </c>
      <c r="S52" s="297" t="s">
        <v>898</v>
      </c>
      <c r="T52" t="s">
        <v>46</v>
      </c>
    </row>
    <row r="53" spans="1:21" x14ac:dyDescent="0.3">
      <c r="A53" s="237" t="s">
        <v>164</v>
      </c>
      <c r="B53" s="382" t="str">
        <f>'Agihan &amp; Belanja'!B55</f>
        <v>MRG-2022-IMR-25</v>
      </c>
      <c r="C53" s="7" t="str">
        <f>'Agihan &amp; Belanja'!C55</f>
        <v>Design and Development of High Affinity DNA Aptamers for Detection of Corynebacterium diphtheriae Exotoxin for Future Point-of-Care Testing</v>
      </c>
      <c r="D53" s="7" t="str">
        <f>'Agihan &amp; Belanja'!E55</f>
        <v>DR SITI KHAIRANI BINTI MOHD HAFIZ NGOO</v>
      </c>
      <c r="E53" s="74" t="str">
        <f>'Agihan &amp; Belanja'!F55</f>
        <v>IMR</v>
      </c>
      <c r="F53" s="75" t="str">
        <f>'Agihan &amp; Belanja'!J55</f>
        <v>CD</v>
      </c>
      <c r="G53" s="75" t="str">
        <f>'Agihan &amp; Belanja'!I55</f>
        <v>KKM</v>
      </c>
      <c r="H53" s="52">
        <f>'Agihan &amp; Belanja'!K55</f>
        <v>44743</v>
      </c>
      <c r="I53" s="52">
        <f>'Agihan &amp; Belanja'!L55</f>
        <v>45627</v>
      </c>
      <c r="J53" s="7"/>
      <c r="K53" s="283">
        <f>'Agihan &amp; Belanja'!M55</f>
        <v>48330</v>
      </c>
      <c r="L53" s="7"/>
      <c r="M53" s="283">
        <f>'Agihan &amp; Belanja'!AU55</f>
        <v>48174</v>
      </c>
      <c r="N53" s="401">
        <f t="shared" si="0"/>
        <v>0.99677219118559901</v>
      </c>
      <c r="O53" s="568">
        <f t="shared" si="1"/>
        <v>156</v>
      </c>
      <c r="P53" s="424">
        <v>44942</v>
      </c>
      <c r="Q53" s="55">
        <v>44652</v>
      </c>
      <c r="R53" s="40" t="s">
        <v>899</v>
      </c>
      <c r="S53" s="297" t="s">
        <v>900</v>
      </c>
      <c r="T53" t="s">
        <v>46</v>
      </c>
    </row>
    <row r="54" spans="1:21" x14ac:dyDescent="0.3">
      <c r="A54" s="237" t="s">
        <v>165</v>
      </c>
      <c r="B54" s="382" t="str">
        <f>'Agihan &amp; Belanja'!B56</f>
        <v>MRG-2022-IMR-26</v>
      </c>
      <c r="C54" s="7" t="str">
        <f>'Agihan &amp; Belanja'!C56</f>
        <v>Development of DNA aptamer targeting Borrelia afzelii Outer Surface Protein A (OspA) for direct detection of Lyme disease</v>
      </c>
      <c r="D54" s="7" t="str">
        <f>'Agihan &amp; Belanja'!E56</f>
        <v>NIK ABDUL AZIZ BIN NIK KAMARUDIN</v>
      </c>
      <c r="E54" s="74" t="str">
        <f>'Agihan &amp; Belanja'!F56</f>
        <v>IMR</v>
      </c>
      <c r="F54" s="75" t="str">
        <f>'Agihan &amp; Belanja'!J56</f>
        <v>CD</v>
      </c>
      <c r="G54" s="75" t="str">
        <f>'Agihan &amp; Belanja'!I56</f>
        <v>KKM</v>
      </c>
      <c r="H54" s="52">
        <f>'Agihan &amp; Belanja'!K56</f>
        <v>44774</v>
      </c>
      <c r="I54" s="52">
        <f>'Agihan &amp; Belanja'!L56</f>
        <v>45444</v>
      </c>
      <c r="J54" s="7"/>
      <c r="K54" s="283">
        <f>'Agihan &amp; Belanja'!M56</f>
        <v>104400</v>
      </c>
      <c r="L54" s="7"/>
      <c r="M54" s="283">
        <f>'Agihan &amp; Belanja'!AU56</f>
        <v>104385.27</v>
      </c>
      <c r="N54" s="401">
        <f t="shared" si="0"/>
        <v>0.9998589080459771</v>
      </c>
      <c r="O54" s="568">
        <f t="shared" si="1"/>
        <v>14.729999999995925</v>
      </c>
      <c r="P54" s="75"/>
      <c r="Q54" s="55">
        <v>44652</v>
      </c>
      <c r="R54" s="36" t="s">
        <v>903</v>
      </c>
      <c r="S54" s="290" t="s">
        <v>904</v>
      </c>
      <c r="T54" t="s">
        <v>46</v>
      </c>
    </row>
    <row r="55" spans="1:21" x14ac:dyDescent="0.3">
      <c r="A55" s="237" t="s">
        <v>166</v>
      </c>
      <c r="B55" s="383" t="str">
        <f>'Agihan &amp; Belanja'!B57</f>
        <v>MRG-2022-IMR-27</v>
      </c>
      <c r="C55" s="7" t="str">
        <f>'Agihan &amp; Belanja'!C57</f>
        <v xml:space="preserve">To Study The Antibiotic Resistance Mechanisms Involved In Defferent Colony Morphotypes Of Burkholderia Pseudomallei To Ceftazidime And Trimethoprim-sulfamethoxazole.
</v>
      </c>
      <c r="D55" s="7" t="str">
        <f>'Agihan &amp; Belanja'!E57</f>
        <v>MS SHIRLEY HII YI FEN</v>
      </c>
      <c r="E55" s="74" t="str">
        <f>'Agihan &amp; Belanja'!F57</f>
        <v>IMR</v>
      </c>
      <c r="F55" s="75" t="str">
        <f>'Agihan &amp; Belanja'!J57</f>
        <v>CD</v>
      </c>
      <c r="G55" s="75" t="str">
        <f>'Agihan &amp; Belanja'!I57</f>
        <v>KKM</v>
      </c>
      <c r="H55" s="52">
        <f>'Agihan &amp; Belanja'!K57</f>
        <v>44774</v>
      </c>
      <c r="I55" s="52">
        <f>'Agihan &amp; Belanja'!L57</f>
        <v>45444</v>
      </c>
      <c r="J55" s="7"/>
      <c r="K55" s="283">
        <f>'Agihan &amp; Belanja'!M57</f>
        <v>138220</v>
      </c>
      <c r="L55" s="7"/>
      <c r="M55" s="283">
        <f>'Agihan &amp; Belanja'!AU57</f>
        <v>138244.5</v>
      </c>
      <c r="N55" s="401">
        <f t="shared" si="0"/>
        <v>1.0001772536535958</v>
      </c>
      <c r="O55" s="568">
        <f t="shared" si="1"/>
        <v>-24.5</v>
      </c>
      <c r="P55" s="424">
        <v>44942</v>
      </c>
      <c r="Q55" s="55">
        <v>44652</v>
      </c>
      <c r="R55" s="6" t="s">
        <v>901</v>
      </c>
      <c r="S55" s="290" t="s">
        <v>902</v>
      </c>
      <c r="T55" t="s">
        <v>46</v>
      </c>
    </row>
    <row r="56" spans="1:21" x14ac:dyDescent="0.3">
      <c r="A56" s="237" t="s">
        <v>167</v>
      </c>
      <c r="B56" s="384" t="str">
        <f>'Agihan &amp; Belanja'!B58</f>
        <v>MRG-2022-IMR-28</v>
      </c>
      <c r="C56" s="7" t="str">
        <f>'Agihan &amp; Belanja'!C58</f>
        <v xml:space="preserve">Development And Validation Of Multiplex Qpcr Assay For Simultaneous Detection Of Pathogens Associated With Pneumoniae Among Immunocompromised Patients In Malaysia (Legionella Pneumophila, Mycobacterium Tuberculosis And Histoplasma Capsulatum)
</v>
      </c>
      <c r="D56" s="7" t="str">
        <f>'Agihan &amp; Belanja'!E58</f>
        <v>DR. MOHAMMAD RIDHUAN MOHD ALI</v>
      </c>
      <c r="E56" s="74" t="str">
        <f>'Agihan &amp; Belanja'!F58</f>
        <v>IMR</v>
      </c>
      <c r="F56" s="75" t="str">
        <f>'Agihan &amp; Belanja'!J58</f>
        <v>CD</v>
      </c>
      <c r="G56" s="75" t="str">
        <f>'Agihan &amp; Belanja'!I58</f>
        <v>KKM</v>
      </c>
      <c r="H56" s="52">
        <f>'Agihan &amp; Belanja'!K58</f>
        <v>44774</v>
      </c>
      <c r="I56" s="52">
        <f>'Agihan &amp; Belanja'!L58</f>
        <v>45444</v>
      </c>
      <c r="J56" s="7"/>
      <c r="K56" s="283">
        <f>'Agihan &amp; Belanja'!M58</f>
        <v>172510</v>
      </c>
      <c r="L56" s="7"/>
      <c r="M56" s="283">
        <f>'Agihan &amp; Belanja'!AU58</f>
        <v>172448.54</v>
      </c>
      <c r="N56" s="401">
        <f t="shared" si="0"/>
        <v>0.99964373079821467</v>
      </c>
      <c r="O56" s="568">
        <f t="shared" si="1"/>
        <v>61.459999999991851</v>
      </c>
      <c r="P56" s="424">
        <v>44942</v>
      </c>
      <c r="Q56" s="55">
        <v>44652</v>
      </c>
      <c r="R56" s="6" t="s">
        <v>993</v>
      </c>
      <c r="S56" s="290" t="s">
        <v>905</v>
      </c>
      <c r="T56" t="s">
        <v>46</v>
      </c>
    </row>
    <row r="57" spans="1:21" x14ac:dyDescent="0.3">
      <c r="A57" s="237" t="s">
        <v>168</v>
      </c>
      <c r="B57" s="384" t="str">
        <f>'Agihan &amp; Belanja'!B59</f>
        <v>MRG-2022-IMR-29</v>
      </c>
      <c r="C57" s="7" t="str">
        <f>'Agihan &amp; Belanja'!C59</f>
        <v xml:space="preserve">Development Of A High Quality Formulation Of Encapsulated Standardised Carica Papaya Freeze-dried Juice Extract As Potential Therapeutic Candidate For First-in-human Use In Dengue Infection
</v>
      </c>
      <c r="D57" s="7" t="str">
        <f>'Agihan &amp; Belanja'!E59</f>
        <v>EN TERENCE TAN YEW CHIN</v>
      </c>
      <c r="E57" s="74" t="str">
        <f>'Agihan &amp; Belanja'!F59</f>
        <v>IMR</v>
      </c>
      <c r="F57" s="75" t="str">
        <f>'Agihan &amp; Belanja'!J59</f>
        <v>CD</v>
      </c>
      <c r="G57" s="75" t="str">
        <f>'Agihan &amp; Belanja'!I59</f>
        <v>KKM</v>
      </c>
      <c r="H57" s="52">
        <f>'Agihan &amp; Belanja'!K59</f>
        <v>44774</v>
      </c>
      <c r="I57" s="52">
        <f>'Agihan &amp; Belanja'!L59</f>
        <v>45809</v>
      </c>
      <c r="J57" s="7"/>
      <c r="K57" s="283">
        <f>'Agihan &amp; Belanja'!M59</f>
        <v>304890</v>
      </c>
      <c r="L57" s="7"/>
      <c r="M57" s="283">
        <f>'Agihan &amp; Belanja'!AU59</f>
        <v>304777.90000000002</v>
      </c>
      <c r="N57" s="401">
        <f t="shared" si="0"/>
        <v>0.99963232641280464</v>
      </c>
      <c r="O57" s="568">
        <f t="shared" si="1"/>
        <v>112.09999999997672</v>
      </c>
      <c r="P57" s="424">
        <v>44942</v>
      </c>
      <c r="Q57" s="55">
        <v>44652</v>
      </c>
      <c r="R57" s="6" t="s">
        <v>906</v>
      </c>
      <c r="S57" s="290" t="s">
        <v>907</v>
      </c>
      <c r="T57" t="s">
        <v>46</v>
      </c>
    </row>
    <row r="58" spans="1:21" x14ac:dyDescent="0.3">
      <c r="A58" s="62" t="s">
        <v>169</v>
      </c>
      <c r="B58" s="384" t="str">
        <f>'Agihan &amp; Belanja'!B60</f>
        <v>MRG-2022-IMR-35</v>
      </c>
      <c r="C58" s="281" t="str">
        <f>'Agihan &amp; Belanja'!C60</f>
        <v>A Pilot Study of Newborn Screening for Classical Congenital Adrenal Hyperplasia (CAH)</v>
      </c>
      <c r="D58" s="7" t="str">
        <f>'Agihan &amp; Belanja'!E60</f>
        <v>RAJA HASYIDAH RAJA BONGSU</v>
      </c>
      <c r="E58" s="74" t="str">
        <f>'Agihan &amp; Belanja'!F60</f>
        <v>IMR</v>
      </c>
      <c r="F58" s="75" t="str">
        <f>'Agihan &amp; Belanja'!J60</f>
        <v>BIOMED</v>
      </c>
      <c r="G58" s="75" t="str">
        <f>'Agihan &amp; Belanja'!I60</f>
        <v>KKM</v>
      </c>
      <c r="H58" s="52">
        <f>'Agihan &amp; Belanja'!K60</f>
        <v>44774</v>
      </c>
      <c r="I58" s="52">
        <f>'Agihan &amp; Belanja'!L60</f>
        <v>45627</v>
      </c>
      <c r="J58" s="7"/>
      <c r="K58" s="283">
        <f>'Agihan &amp; Belanja'!M60</f>
        <v>70150</v>
      </c>
      <c r="L58" s="7"/>
      <c r="M58" s="283">
        <f>'Agihan &amp; Belanja'!AU60</f>
        <v>70000</v>
      </c>
      <c r="N58" s="401">
        <f t="shared" si="0"/>
        <v>0.99786172487526725</v>
      </c>
      <c r="O58" s="568">
        <f t="shared" si="1"/>
        <v>150</v>
      </c>
      <c r="P58" s="424">
        <v>44942</v>
      </c>
      <c r="Q58" s="55">
        <v>44805</v>
      </c>
      <c r="R58" s="6" t="s">
        <v>908</v>
      </c>
      <c r="S58" s="290" t="s">
        <v>909</v>
      </c>
      <c r="T58" t="s">
        <v>46</v>
      </c>
    </row>
    <row r="59" spans="1:21" x14ac:dyDescent="0.3">
      <c r="A59" s="268" t="s">
        <v>170</v>
      </c>
      <c r="B59" s="382" t="str">
        <f>'Agihan &amp; Belanja'!B61</f>
        <v>MRG-2022-IMR-36</v>
      </c>
      <c r="C59" s="7" t="str">
        <f>'Agihan &amp; Belanja'!C61</f>
        <v>Detection of Orientia tsutsugamushi in chiggers and small mammals in scrub typhus cases areas in Sabah</v>
      </c>
      <c r="D59" s="249" t="str">
        <f>'Agihan &amp; Belanja'!E61</f>
        <v>SUHAILI BINTI ZAINAL ABIDIN</v>
      </c>
      <c r="E59" s="74" t="str">
        <f>'Agihan &amp; Belanja'!F61</f>
        <v>IMR</v>
      </c>
      <c r="F59" s="75" t="str">
        <f>'Agihan &amp; Belanja'!J61</f>
        <v>CD</v>
      </c>
      <c r="G59" s="75" t="str">
        <f>'Agihan &amp; Belanja'!I61</f>
        <v>KKM</v>
      </c>
      <c r="H59" s="52">
        <f>'Agihan &amp; Belanja'!K61</f>
        <v>44713</v>
      </c>
      <c r="I59" s="52">
        <f>'Agihan &amp; Belanja'!L61</f>
        <v>45444</v>
      </c>
      <c r="J59" s="7"/>
      <c r="K59" s="283">
        <f>'Agihan &amp; Belanja'!M61</f>
        <v>36000</v>
      </c>
      <c r="L59" s="7"/>
      <c r="M59" s="283">
        <f>'Agihan &amp; Belanja'!AU61</f>
        <v>36000</v>
      </c>
      <c r="N59" s="401">
        <f t="shared" si="0"/>
        <v>1</v>
      </c>
      <c r="O59" s="568">
        <f t="shared" si="1"/>
        <v>0</v>
      </c>
      <c r="P59" s="75"/>
      <c r="Q59" s="55">
        <v>44774</v>
      </c>
      <c r="R59" s="6" t="s">
        <v>910</v>
      </c>
      <c r="S59" s="290" t="s">
        <v>911</v>
      </c>
      <c r="T59" t="s">
        <v>932</v>
      </c>
    </row>
    <row r="60" spans="1:21" x14ac:dyDescent="0.3">
      <c r="A60" s="269" t="s">
        <v>171</v>
      </c>
      <c r="B60" s="382" t="str">
        <f>'Agihan &amp; Belanja'!B62</f>
        <v>MRG-2022-IMR-39</v>
      </c>
      <c r="C60" s="7" t="str">
        <f>'Agihan &amp; Belanja'!C62</f>
        <v>SARS-CoV-2, Its Variability and Mutation Detection in Wastewater to Track Community Infections Dynamics in Selangor</v>
      </c>
      <c r="D60" s="249" t="str">
        <f>'Agihan &amp; Belanja'!E62</f>
        <v>DR SITI AISHAH BT RASHID</v>
      </c>
      <c r="E60" s="74" t="str">
        <f>'Agihan &amp; Belanja'!F62</f>
        <v>IMR</v>
      </c>
      <c r="F60" s="75" t="str">
        <f>'Agihan &amp; Belanja'!J62</f>
        <v>SECC</v>
      </c>
      <c r="G60" s="75" t="str">
        <f>'Agihan &amp; Belanja'!I62</f>
        <v>KKM</v>
      </c>
      <c r="H60" s="52">
        <f>'Agihan &amp; Belanja'!K62</f>
        <v>44743</v>
      </c>
      <c r="I60" s="52">
        <f>'Agihan &amp; Belanja'!L62</f>
        <v>45474</v>
      </c>
      <c r="J60" s="7"/>
      <c r="K60" s="283">
        <f>'Agihan &amp; Belanja'!M62</f>
        <v>265410</v>
      </c>
      <c r="L60" s="7"/>
      <c r="M60" s="283">
        <f>'Agihan &amp; Belanja'!AU62</f>
        <v>263280.89</v>
      </c>
      <c r="N60" s="401">
        <f t="shared" si="0"/>
        <v>0.99197803398515505</v>
      </c>
      <c r="O60" s="568">
        <f t="shared" si="1"/>
        <v>2129.109999999986</v>
      </c>
      <c r="P60" s="75"/>
      <c r="Q60" s="55" t="s">
        <v>912</v>
      </c>
      <c r="R60" s="6" t="s">
        <v>913</v>
      </c>
      <c r="S60" s="290" t="s">
        <v>914</v>
      </c>
      <c r="T60" t="s">
        <v>46</v>
      </c>
    </row>
    <row r="61" spans="1:21" x14ac:dyDescent="0.3">
      <c r="A61" s="270" t="s">
        <v>172</v>
      </c>
      <c r="B61" s="382" t="str">
        <f>'Agihan &amp; Belanja'!B63</f>
        <v>MRG-2022-IPSK-03</v>
      </c>
      <c r="C61" s="7" t="str">
        <f>'Agihan &amp; Belanja'!C63</f>
        <v>Cervical Cancer Screening: Simulation of Best Practices to Achieve the Target</v>
      </c>
      <c r="D61" s="249" t="str">
        <f>'Agihan &amp; Belanja'!E63</f>
        <v>ANIS SYAKIRA JAILANI</v>
      </c>
      <c r="E61" s="74" t="str">
        <f>'Agihan &amp; Belanja'!F63</f>
        <v>IPSK</v>
      </c>
      <c r="F61" s="75" t="str">
        <f>'Agihan &amp; Belanja'!J63</f>
        <v>UAQH</v>
      </c>
      <c r="G61" s="75" t="str">
        <f>'Agihan &amp; Belanja'!I63</f>
        <v>KKM</v>
      </c>
      <c r="H61" s="52">
        <f>'Agihan &amp; Belanja'!K63</f>
        <v>44713</v>
      </c>
      <c r="I61" s="52">
        <f>'Agihan &amp; Belanja'!L63</f>
        <v>45444</v>
      </c>
      <c r="J61" s="7"/>
      <c r="K61" s="283">
        <f>'Agihan &amp; Belanja'!M63</f>
        <v>79920</v>
      </c>
      <c r="L61" s="7"/>
      <c r="M61" s="283">
        <f>'Agihan &amp; Belanja'!AU63</f>
        <v>80209.509999999995</v>
      </c>
      <c r="N61" s="401">
        <f t="shared" si="0"/>
        <v>1.0036224974974974</v>
      </c>
      <c r="O61" s="568">
        <f t="shared" si="1"/>
        <v>-289.50999999999476</v>
      </c>
      <c r="P61" s="424">
        <v>44942</v>
      </c>
      <c r="Q61" s="55">
        <v>44855</v>
      </c>
      <c r="R61" s="6" t="s">
        <v>915</v>
      </c>
      <c r="S61" s="290" t="s">
        <v>916</v>
      </c>
      <c r="T61" t="s">
        <v>46</v>
      </c>
    </row>
    <row r="62" spans="1:21" x14ac:dyDescent="0.3">
      <c r="A62" s="270" t="s">
        <v>173</v>
      </c>
      <c r="B62" s="382" t="str">
        <f>'Agihan &amp; Belanja'!B64</f>
        <v>MRG-2022-IKU-04</v>
      </c>
      <c r="C62" s="7" t="str">
        <f>'Agihan &amp; Belanja'!C64</f>
        <v>National Health and Morbidity Survey (NHMS) 2023: Non-Communicable Diseases and Healthcare Demand</v>
      </c>
      <c r="D62" s="249" t="str">
        <f>'Agihan &amp; Belanja'!E64</f>
        <v>DR HALIZAH BINTI MAT RIFIN</v>
      </c>
      <c r="E62" s="74" t="str">
        <f>'Agihan &amp; Belanja'!F64</f>
        <v>IKU</v>
      </c>
      <c r="F62" s="75" t="str">
        <f>'Agihan &amp; Belanja'!J64</f>
        <v>NHS</v>
      </c>
      <c r="G62" s="75" t="str">
        <f>'Agihan &amp; Belanja'!I64</f>
        <v>KKM</v>
      </c>
      <c r="H62" s="52">
        <f>'Agihan &amp; Belanja'!K64</f>
        <v>44713</v>
      </c>
      <c r="I62" s="52">
        <f>'Agihan &amp; Belanja'!L64</f>
        <v>45413</v>
      </c>
      <c r="J62" s="7"/>
      <c r="K62" s="283">
        <f>'Agihan &amp; Belanja'!M64</f>
        <v>7160910</v>
      </c>
      <c r="L62" s="7"/>
      <c r="M62" s="283">
        <f>'Agihan &amp; Belanja'!AU64</f>
        <v>5275454.78</v>
      </c>
      <c r="N62" s="401">
        <f t="shared" si="0"/>
        <v>0.73670172924949484</v>
      </c>
      <c r="O62" s="568">
        <f t="shared" si="1"/>
        <v>1885455.2199999997</v>
      </c>
      <c r="P62" s="424">
        <v>44942</v>
      </c>
      <c r="Q62" s="55">
        <v>44994</v>
      </c>
      <c r="R62" s="6" t="s">
        <v>917</v>
      </c>
      <c r="S62" s="290" t="s">
        <v>918</v>
      </c>
      <c r="T62" t="s">
        <v>46</v>
      </c>
    </row>
    <row r="63" spans="1:21" x14ac:dyDescent="0.3">
      <c r="A63" s="270" t="s">
        <v>174</v>
      </c>
      <c r="B63" s="382" t="str">
        <f>'Agihan &amp; Belanja'!B65</f>
        <v>MRG-2022-MOH-02</v>
      </c>
      <c r="C63" s="7" t="str">
        <f>'Agihan &amp; Belanja'!C65</f>
        <v>Whole Exome Sequencing (WES) of Early Death in Malaysian Subcohort in LifeCare With Metabolic Syndrome (MetS)</v>
      </c>
      <c r="D63" s="249" t="str">
        <f>'Agihan &amp; Belanja'!E65</f>
        <v>DR TIONG XUN TING</v>
      </c>
      <c r="E63" s="74" t="str">
        <f>'Agihan &amp; Belanja'!F65</f>
        <v>MOH</v>
      </c>
      <c r="F63" s="75" t="str">
        <f>'Agihan &amp; Belanja'!J65</f>
        <v>BIOMED</v>
      </c>
      <c r="G63" s="75" t="str">
        <f>'Agihan &amp; Belanja'!I65</f>
        <v>KKM</v>
      </c>
      <c r="H63" s="52">
        <f>'Agihan &amp; Belanja'!K65</f>
        <v>44562</v>
      </c>
      <c r="I63" s="52">
        <f>'Agihan &amp; Belanja'!L65</f>
        <v>45261</v>
      </c>
      <c r="J63" s="7" t="str">
        <f>'Agihan &amp; Belanja'!H65</f>
        <v>CRC, Hospital Umum Sarawak, Jalan Tun Ahmad Zaidi Adruce,93586 Kuching Sarawak</v>
      </c>
      <c r="K63" s="283">
        <f>'Agihan &amp; Belanja'!M65</f>
        <v>28000</v>
      </c>
      <c r="L63" s="7"/>
      <c r="M63" s="283">
        <f>'Agihan &amp; Belanja'!AU65</f>
        <v>22500</v>
      </c>
      <c r="N63" s="401">
        <f t="shared" si="0"/>
        <v>0.8035714285714286</v>
      </c>
      <c r="O63" s="568">
        <f t="shared" si="1"/>
        <v>5500</v>
      </c>
      <c r="P63" s="424">
        <v>44942</v>
      </c>
      <c r="Q63" s="55">
        <v>44652</v>
      </c>
      <c r="R63" s="6" t="s">
        <v>850</v>
      </c>
      <c r="S63" s="290" t="s">
        <v>851</v>
      </c>
      <c r="T63" t="s">
        <v>46</v>
      </c>
      <c r="U63" s="250"/>
    </row>
    <row r="64" spans="1:21" x14ac:dyDescent="0.3">
      <c r="A64" s="270" t="s">
        <v>175</v>
      </c>
      <c r="B64" s="382" t="str">
        <f>'Agihan &amp; Belanja'!B66</f>
        <v>MRG-2022-MOH-03</v>
      </c>
      <c r="C64" s="7" t="str">
        <f>'Agihan &amp; Belanja'!C66</f>
        <v>Association of plasma concentration, clotting time, and pharmacogenetics with 1-year clinical outcome of atrial fibrillation patients taking NOACs in a cardiology tertiary referral centre</v>
      </c>
      <c r="D64" s="249" t="str">
        <f>'Agihan &amp; Belanja'!E66</f>
        <v>SHIRLEY TAN SIANG NING</v>
      </c>
      <c r="E64" s="74" t="str">
        <f>'Agihan &amp; Belanja'!F66</f>
        <v>MOH</v>
      </c>
      <c r="F64" s="75" t="str">
        <f>'Agihan &amp; Belanja'!J66</f>
        <v>NCD</v>
      </c>
      <c r="G64" s="75" t="str">
        <f>'Agihan &amp; Belanja'!I66</f>
        <v>KKM</v>
      </c>
      <c r="H64" s="52">
        <f>'Agihan &amp; Belanja'!K66</f>
        <v>44562</v>
      </c>
      <c r="I64" s="52">
        <f>'Agihan &amp; Belanja'!L66</f>
        <v>45261</v>
      </c>
      <c r="J64" s="7" t="str">
        <f>'Agihan &amp; Belanja'!H66</f>
        <v>CRC, Hospital Umum Sarawak, Jalan Tun Ahmad Zaidi Adruce,93586 Kuching Sarawak</v>
      </c>
      <c r="K64" s="283">
        <f>'Agihan &amp; Belanja'!M66</f>
        <v>209837.5</v>
      </c>
      <c r="L64" s="7"/>
      <c r="M64" s="283">
        <f>'Agihan &amp; Belanja'!AU66</f>
        <v>209837.5</v>
      </c>
      <c r="N64" s="401">
        <f t="shared" si="0"/>
        <v>1</v>
      </c>
      <c r="O64" s="568">
        <f t="shared" si="1"/>
        <v>0</v>
      </c>
      <c r="P64" s="424">
        <v>44942</v>
      </c>
      <c r="Q64" s="55">
        <v>44986</v>
      </c>
      <c r="R64" s="6" t="s">
        <v>919</v>
      </c>
      <c r="S64" s="290" t="s">
        <v>920</v>
      </c>
      <c r="T64" t="s">
        <v>46</v>
      </c>
    </row>
    <row r="65" spans="1:21" x14ac:dyDescent="0.3">
      <c r="A65" s="271" t="s">
        <v>176</v>
      </c>
      <c r="B65" s="382" t="str">
        <f>'Agihan &amp; Belanja'!B67</f>
        <v>MRG-2022-MOH-04</v>
      </c>
      <c r="C65" s="7" t="str">
        <f>'Agihan &amp; Belanja'!C67</f>
        <v xml:space="preserve">Zoonotic malaria from Plasmodium knowlesi and P. cynomolgi: pathophysiology, clinical correlates, and diagnosis
</v>
      </c>
      <c r="D65" s="249" t="str">
        <f>'Agihan &amp; Belanja'!E67</f>
        <v>DR GIRI SHAN RAJAHRAM</v>
      </c>
      <c r="E65" s="74" t="str">
        <f>'Agihan &amp; Belanja'!F67</f>
        <v>MOH</v>
      </c>
      <c r="F65" s="75" t="str">
        <f>'Agihan &amp; Belanja'!J67</f>
        <v>CD</v>
      </c>
      <c r="G65" s="75" t="str">
        <f>'Agihan &amp; Belanja'!I67</f>
        <v>KKM</v>
      </c>
      <c r="H65" s="52">
        <f>'Agihan &amp; Belanja'!K67</f>
        <v>44470</v>
      </c>
      <c r="I65" s="52">
        <f>'Agihan &amp; Belanja'!L67</f>
        <v>45261</v>
      </c>
      <c r="J65" s="7" t="str">
        <f>'Agihan &amp; Belanja'!H67</f>
        <v>Hospital Queen Elizabeth, Karung Berkunci No 2029, 88586 Kota Kinabalu, Sabah</v>
      </c>
      <c r="K65" s="283">
        <f>'Agihan &amp; Belanja'!M67</f>
        <v>50000</v>
      </c>
      <c r="L65" s="7"/>
      <c r="M65" s="283">
        <f>'Agihan &amp; Belanja'!AU67</f>
        <v>44238.79</v>
      </c>
      <c r="N65" s="401">
        <f t="shared" si="0"/>
        <v>0.8847758</v>
      </c>
      <c r="O65" s="568">
        <f t="shared" si="1"/>
        <v>5761.2099999999991</v>
      </c>
      <c r="P65" s="424">
        <v>44942</v>
      </c>
      <c r="Q65" s="55">
        <v>44652</v>
      </c>
      <c r="R65" s="6" t="s">
        <v>921</v>
      </c>
      <c r="S65" s="290" t="s">
        <v>922</v>
      </c>
      <c r="T65" t="s">
        <v>46</v>
      </c>
    </row>
    <row r="66" spans="1:21" x14ac:dyDescent="0.3">
      <c r="A66" s="271" t="s">
        <v>177</v>
      </c>
      <c r="B66" s="382" t="str">
        <f>'Agihan &amp; Belanja'!B68</f>
        <v>MRG-2022-MOH-05</v>
      </c>
      <c r="C66" s="7" t="str">
        <f>'Agihan &amp; Belanja'!C68</f>
        <v xml:space="preserve">Longitudinal surveillance for zoonotic malaria and other causes of acute febrile illness in Malaysian Armed Forces personnel deployed in Sabah, Malaysia: a cohort study
</v>
      </c>
      <c r="D66" s="249" t="str">
        <f>'Agihan &amp; Belanja'!E68</f>
        <v>DR GIRI SHAN RAJAHRAM</v>
      </c>
      <c r="E66" s="74" t="str">
        <f>'Agihan &amp; Belanja'!F68</f>
        <v>MOH</v>
      </c>
      <c r="F66" s="75" t="str">
        <f>'Agihan &amp; Belanja'!J68</f>
        <v>CD</v>
      </c>
      <c r="G66" s="75" t="str">
        <f>'Agihan &amp; Belanja'!I68</f>
        <v>KKM</v>
      </c>
      <c r="H66" s="52">
        <f>'Agihan &amp; Belanja'!K68</f>
        <v>44562</v>
      </c>
      <c r="I66" s="52">
        <f>'Agihan &amp; Belanja'!L68</f>
        <v>45627</v>
      </c>
      <c r="J66" s="7" t="str">
        <f>'Agihan &amp; Belanja'!H68</f>
        <v>Hospital Queen Elizabeth, Karung Berkunci No 2029, 88586 Kota Kinabalu, Sabah</v>
      </c>
      <c r="K66" s="283">
        <f>'Agihan &amp; Belanja'!M68</f>
        <v>81400</v>
      </c>
      <c r="L66" s="7"/>
      <c r="M66" s="283">
        <f>'Agihan &amp; Belanja'!AU68</f>
        <v>67663.69</v>
      </c>
      <c r="N66" s="401">
        <f t="shared" si="0"/>
        <v>0.83124926289926293</v>
      </c>
      <c r="O66" s="568">
        <f t="shared" si="1"/>
        <v>13736.309999999998</v>
      </c>
      <c r="P66" s="424">
        <v>44942</v>
      </c>
      <c r="Q66" s="55">
        <v>44847</v>
      </c>
      <c r="R66" s="6" t="s">
        <v>921</v>
      </c>
      <c r="S66" s="290" t="s">
        <v>923</v>
      </c>
      <c r="T66" t="s">
        <v>46</v>
      </c>
    </row>
    <row r="67" spans="1:21" x14ac:dyDescent="0.3">
      <c r="A67" s="271" t="s">
        <v>178</v>
      </c>
      <c r="B67" s="382" t="str">
        <f>'Agihan &amp; Belanja'!B69</f>
        <v>MRG-2022-MOH-09</v>
      </c>
      <c r="C67" s="7" t="str">
        <f>'Agihan &amp; Belanja'!C69</f>
        <v>Metabolomic and Electrophysiological Profiling and Identification of Significant Sleep Deprivation Biomarker(s)</v>
      </c>
      <c r="D67" s="249" t="str">
        <f>'Agihan &amp; Belanja'!E69</f>
        <v>DR LAI WEI HONG</v>
      </c>
      <c r="E67" s="74" t="str">
        <f>'Agihan &amp; Belanja'!F69</f>
        <v>MOH</v>
      </c>
      <c r="F67" s="75" t="str">
        <f>'Agihan &amp; Belanja'!J69</f>
        <v>BIOMED</v>
      </c>
      <c r="G67" s="75" t="str">
        <f>'Agihan &amp; Belanja'!I69</f>
        <v>KKM</v>
      </c>
      <c r="H67" s="52">
        <f>'Agihan &amp; Belanja'!K69</f>
        <v>44743</v>
      </c>
      <c r="I67" s="52">
        <f>'Agihan &amp; Belanja'!L69</f>
        <v>45444</v>
      </c>
      <c r="J67" s="7" t="str">
        <f>'Agihan &amp; Belanja'!H69</f>
        <v>CRC, Hospital Umum Sarawak, Jalan Tun Ahmad Zaidi Adruce,93586 Kuching Sarawak</v>
      </c>
      <c r="K67" s="283">
        <f>'Agihan &amp; Belanja'!M69</f>
        <v>65470</v>
      </c>
      <c r="L67" s="7"/>
      <c r="M67" s="283">
        <f>'Agihan &amp; Belanja'!AU69</f>
        <v>65425.229999999996</v>
      </c>
      <c r="N67" s="401">
        <f>M67/K67</f>
        <v>0.99931617534748729</v>
      </c>
      <c r="O67" s="568">
        <f t="shared" si="1"/>
        <v>44.770000000004075</v>
      </c>
      <c r="P67" s="424">
        <v>44942</v>
      </c>
      <c r="Q67" s="55">
        <v>44713</v>
      </c>
      <c r="R67" s="6" t="s">
        <v>924</v>
      </c>
      <c r="S67" s="298" t="s">
        <v>1409</v>
      </c>
      <c r="T67" t="s">
        <v>46</v>
      </c>
    </row>
    <row r="68" spans="1:21" x14ac:dyDescent="0.3">
      <c r="A68" s="272" t="s">
        <v>179</v>
      </c>
      <c r="B68" s="382" t="str">
        <f>'Agihan &amp; Belanja'!B70</f>
        <v>MRG-2022-MOH-11</v>
      </c>
      <c r="C68" s="7" t="str">
        <f>'Agihan &amp; Belanja'!C70</f>
        <v xml:space="preserve">Exploring Influences in Help-Seeking Behaviour Among Individuals With Lived Experience of Suicidal Behaviours in Malaysian Government Health Facilities  </v>
      </c>
      <c r="D68" s="249" t="str">
        <f>'Agihan &amp; Belanja'!E70</f>
        <v>MARIATUL UMEERA BINTI MUHAMMAD DAHABAN</v>
      </c>
      <c r="E68" s="74" t="str">
        <f>'Agihan &amp; Belanja'!F70</f>
        <v>IPTK</v>
      </c>
      <c r="F68" s="75" t="str">
        <f>'Agihan &amp; Belanja'!J70</f>
        <v>NCD</v>
      </c>
      <c r="G68" s="75" t="str">
        <f>'Agihan &amp; Belanja'!I70</f>
        <v>MENTAL HEALTH</v>
      </c>
      <c r="H68" s="52">
        <f>'Agihan &amp; Belanja'!K70</f>
        <v>44805</v>
      </c>
      <c r="I68" s="52">
        <f>'Agihan &amp; Belanja'!L70</f>
        <v>45139</v>
      </c>
      <c r="J68" s="7" t="str">
        <f>'Agihan &amp; Belanja'!H70</f>
        <v xml:space="preserve"> </v>
      </c>
      <c r="K68" s="283">
        <f>'Agihan &amp; Belanja'!M70</f>
        <v>0</v>
      </c>
      <c r="L68" s="7"/>
      <c r="M68" s="283">
        <f>'Agihan &amp; Belanja'!AU70</f>
        <v>0</v>
      </c>
      <c r="N68" s="401">
        <v>0</v>
      </c>
      <c r="O68" s="568">
        <f t="shared" ref="O68:O144" si="2">K68-M68</f>
        <v>0</v>
      </c>
      <c r="P68" s="424">
        <v>44942</v>
      </c>
      <c r="Q68" s="55"/>
      <c r="R68" s="6" t="s">
        <v>925</v>
      </c>
      <c r="S68" s="290" t="s">
        <v>1291</v>
      </c>
      <c r="T68" t="s">
        <v>46</v>
      </c>
    </row>
    <row r="69" spans="1:21" x14ac:dyDescent="0.3">
      <c r="A69" s="272" t="s">
        <v>180</v>
      </c>
      <c r="B69" s="382" t="str">
        <f>'Agihan &amp; Belanja'!B71</f>
        <v>MRG-2022-MOH-13</v>
      </c>
      <c r="C69" s="7" t="str">
        <f>'Agihan &amp; Belanja'!C71</f>
        <v>Use of Naltrexone for Stimulant Use Disorder (SUD) among Stimulant Users in Malaysia</v>
      </c>
      <c r="D69" s="249" t="str">
        <f>'Agihan &amp; Belanja'!E71</f>
        <v>DR NOR ASIAH MUHAMAD</v>
      </c>
      <c r="E69" s="74" t="str">
        <f>'Agihan &amp; Belanja'!F71</f>
        <v>Pej. Pengurus</v>
      </c>
      <c r="F69" s="75" t="str">
        <f>'Agihan &amp; Belanja'!J71</f>
        <v>NCD</v>
      </c>
      <c r="G69" s="75" t="str">
        <f>'Agihan &amp; Belanja'!I71</f>
        <v>MENTAL HEALTH</v>
      </c>
      <c r="H69" s="52">
        <f>'Agihan &amp; Belanja'!K71</f>
        <v>44774</v>
      </c>
      <c r="I69" s="52">
        <f>'Agihan &amp; Belanja'!L71</f>
        <v>45261</v>
      </c>
      <c r="J69" s="7" t="str">
        <f>'Agihan &amp; Belanja'!H71</f>
        <v xml:space="preserve"> </v>
      </c>
      <c r="K69" s="283">
        <f>'Agihan &amp; Belanja'!M71</f>
        <v>0</v>
      </c>
      <c r="L69" s="7"/>
      <c r="M69" s="283">
        <f>'Agihan &amp; Belanja'!AU71</f>
        <v>0</v>
      </c>
      <c r="N69" s="401">
        <v>0</v>
      </c>
      <c r="O69" s="568">
        <f t="shared" si="2"/>
        <v>0</v>
      </c>
      <c r="P69" s="424">
        <v>44942</v>
      </c>
      <c r="Q69" s="55"/>
      <c r="R69" s="6" t="s">
        <v>926</v>
      </c>
      <c r="S69" s="299" t="s">
        <v>927</v>
      </c>
      <c r="T69" t="s">
        <v>46</v>
      </c>
    </row>
    <row r="70" spans="1:21" x14ac:dyDescent="0.3">
      <c r="A70" s="839" t="s">
        <v>181</v>
      </c>
      <c r="B70" s="383" t="str">
        <f>'Agihan &amp; Belanja'!B72</f>
        <v>MRG-2022-MOH-15</v>
      </c>
      <c r="C70" s="7" t="str">
        <f>'Agihan &amp; Belanja'!C72</f>
        <v>The Malaysian Study on Hemodialysis patients SARS-Cov-2 Vaccination Immune Response: A prospective observational cohort study</v>
      </c>
      <c r="D70" s="7" t="str">
        <f>'Agihan &amp; Belanja'!E72</f>
        <v>DR ONG LOKE MENG/ DR ADIRATNA</v>
      </c>
      <c r="E70" s="74" t="str">
        <f>'Agihan &amp; Belanja'!F72</f>
        <v>MOH</v>
      </c>
      <c r="F70" s="75" t="str">
        <f>'Agihan &amp; Belanja'!J72</f>
        <v>BIOMED</v>
      </c>
      <c r="G70" s="75" t="str">
        <f>'Agihan &amp; Belanja'!I72</f>
        <v>KKM</v>
      </c>
      <c r="H70" s="52">
        <f>'Agihan &amp; Belanja'!K72</f>
        <v>44287</v>
      </c>
      <c r="I70" s="52">
        <f>'Agihan &amp; Belanja'!L72</f>
        <v>45261</v>
      </c>
      <c r="J70" s="7" t="str">
        <f>'Agihan &amp; Belanja'!H72</f>
        <v>CRC Hospital Raja Perempuan ZaINAB II</v>
      </c>
      <c r="K70" s="283">
        <f>'Agihan &amp; Belanja'!M72</f>
        <v>262</v>
      </c>
      <c r="L70" s="7"/>
      <c r="M70" s="283">
        <f>'Agihan &amp; Belanja'!AU72</f>
        <v>0</v>
      </c>
      <c r="N70" s="401">
        <f t="shared" ref="N70:N81" si="3">M70/K70</f>
        <v>0</v>
      </c>
      <c r="O70" s="568">
        <f t="shared" si="2"/>
        <v>262</v>
      </c>
      <c r="P70" s="424">
        <v>44942</v>
      </c>
      <c r="Q70" s="303"/>
      <c r="R70" s="37" t="s">
        <v>928</v>
      </c>
      <c r="S70" s="298" t="s">
        <v>929</v>
      </c>
      <c r="T70" t="s">
        <v>46</v>
      </c>
    </row>
    <row r="71" spans="1:21" x14ac:dyDescent="0.3">
      <c r="A71" s="840"/>
      <c r="B71" s="383" t="str">
        <f>'Agihan &amp; Belanja'!B73</f>
        <v>MRG-2022-MOH-15</v>
      </c>
      <c r="C71" s="7" t="str">
        <f>'Agihan &amp; Belanja'!C73</f>
        <v>The Malaysian Study on Hemodialysis patients SARS-Cov-2 Vaccination Immune Response: A prospective observational cohort study</v>
      </c>
      <c r="D71" s="7" t="str">
        <f>'Agihan &amp; Belanja'!E73</f>
        <v>DR ONG LOKE MENG/ DR ADIRATNA</v>
      </c>
      <c r="E71" s="74" t="str">
        <f>'Agihan &amp; Belanja'!F73</f>
        <v>MOH</v>
      </c>
      <c r="F71" s="75" t="str">
        <f>'Agihan &amp; Belanja'!J73</f>
        <v>BIOMED</v>
      </c>
      <c r="G71" s="75" t="str">
        <f>'Agihan &amp; Belanja'!I73</f>
        <v>KKM</v>
      </c>
      <c r="H71" s="52">
        <f>'Agihan &amp; Belanja'!K73</f>
        <v>44287</v>
      </c>
      <c r="I71" s="52">
        <f>'Agihan &amp; Belanja'!L73</f>
        <v>45261</v>
      </c>
      <c r="J71" s="7" t="str">
        <f>'Agihan &amp; Belanja'!H73</f>
        <v>CRC Hospital Pulau Pinang</v>
      </c>
      <c r="K71" s="283">
        <f>'Agihan &amp; Belanja'!M73</f>
        <v>692</v>
      </c>
      <c r="L71" s="7"/>
      <c r="M71" s="283">
        <f>'Agihan &amp; Belanja'!AU73</f>
        <v>0</v>
      </c>
      <c r="N71" s="401">
        <f t="shared" si="3"/>
        <v>0</v>
      </c>
      <c r="O71" s="568">
        <f t="shared" si="2"/>
        <v>692</v>
      </c>
      <c r="P71" s="424"/>
      <c r="Q71" s="303"/>
      <c r="R71" s="37"/>
      <c r="S71" s="298"/>
    </row>
    <row r="72" spans="1:21" x14ac:dyDescent="0.3">
      <c r="A72" s="840"/>
      <c r="B72" s="383" t="str">
        <f>'Agihan &amp; Belanja'!B74</f>
        <v>MRG-2022-MOH-15</v>
      </c>
      <c r="C72" s="7" t="str">
        <f>'Agihan &amp; Belanja'!C74</f>
        <v>The Malaysian Study on Hemodialysis patients SARS-Cov-2 Vaccination Immune Response: A prospective observational cohort study</v>
      </c>
      <c r="D72" s="7" t="str">
        <f>'Agihan &amp; Belanja'!E74</f>
        <v>DR ONG LOKE MENG/ DR ADIRATNA</v>
      </c>
      <c r="E72" s="74" t="str">
        <f>'Agihan &amp; Belanja'!F74</f>
        <v>MOH</v>
      </c>
      <c r="F72" s="75" t="str">
        <f>'Agihan &amp; Belanja'!J74</f>
        <v>BIOMED</v>
      </c>
      <c r="G72" s="75" t="str">
        <f>'Agihan &amp; Belanja'!I74</f>
        <v>KKM</v>
      </c>
      <c r="H72" s="52">
        <f>'Agihan &amp; Belanja'!K74</f>
        <v>44287</v>
      </c>
      <c r="I72" s="52">
        <f>'Agihan &amp; Belanja'!L74</f>
        <v>45261</v>
      </c>
      <c r="J72" s="7" t="str">
        <f>'Agihan &amp; Belanja'!H74</f>
        <v>CRC Hospital Tengku Ampuan Rahimah</v>
      </c>
      <c r="K72" s="283">
        <f>'Agihan &amp; Belanja'!M74</f>
        <v>625</v>
      </c>
      <c r="L72" s="7"/>
      <c r="M72" s="283">
        <f>'Agihan &amp; Belanja'!AU74</f>
        <v>0</v>
      </c>
      <c r="N72" s="401">
        <f t="shared" si="3"/>
        <v>0</v>
      </c>
      <c r="O72" s="568">
        <f t="shared" si="2"/>
        <v>625</v>
      </c>
      <c r="P72" s="424"/>
      <c r="Q72" s="303"/>
      <c r="R72" s="37"/>
      <c r="S72" s="298"/>
    </row>
    <row r="73" spans="1:21" x14ac:dyDescent="0.3">
      <c r="A73" s="841"/>
      <c r="B73" s="383" t="str">
        <f>'Agihan &amp; Belanja'!B75</f>
        <v>MRG-2022-MOH-15</v>
      </c>
      <c r="C73" s="7" t="str">
        <f>'Agihan &amp; Belanja'!C75</f>
        <v>The Malaysian Study on Hemodialysis patients SARS-Cov-2 Vaccination Immune Response: A prospective observational cohort study</v>
      </c>
      <c r="D73" s="7" t="str">
        <f>'Agihan &amp; Belanja'!E75</f>
        <v xml:space="preserve">DR ADIRATNA MAT RIPEN
</v>
      </c>
      <c r="E73" s="74" t="str">
        <f>'Agihan &amp; Belanja'!F75</f>
        <v>IMR</v>
      </c>
      <c r="F73" s="75" t="str">
        <f>'Agihan &amp; Belanja'!J75</f>
        <v>BIOMED</v>
      </c>
      <c r="G73" s="75" t="str">
        <f>'Agihan &amp; Belanja'!I75</f>
        <v>KKM</v>
      </c>
      <c r="H73" s="52">
        <f>'Agihan &amp; Belanja'!K75</f>
        <v>44287</v>
      </c>
      <c r="I73" s="52">
        <f>'Agihan &amp; Belanja'!L75</f>
        <v>45261</v>
      </c>
      <c r="J73" s="7"/>
      <c r="K73" s="283">
        <f>'Agihan &amp; Belanja'!M75</f>
        <v>17500</v>
      </c>
      <c r="L73" s="7"/>
      <c r="M73" s="283">
        <f>'Agihan &amp; Belanja'!AU75</f>
        <v>15087.55</v>
      </c>
      <c r="N73" s="401">
        <f t="shared" si="3"/>
        <v>0.86214571428571429</v>
      </c>
      <c r="O73" s="568">
        <f t="shared" si="2"/>
        <v>2412.4500000000007</v>
      </c>
      <c r="P73" s="424"/>
      <c r="Q73" s="303"/>
      <c r="R73" s="37"/>
      <c r="S73" s="298"/>
    </row>
    <row r="74" spans="1:21" x14ac:dyDescent="0.3">
      <c r="A74" s="271" t="s">
        <v>182</v>
      </c>
      <c r="B74" s="383" t="str">
        <f>'Agihan &amp; Belanja'!B76</f>
        <v>MRG-2022-ENG-01</v>
      </c>
      <c r="C74" s="7" t="str">
        <f>'Agihan &amp; Belanja'!C76</f>
        <v>DEVELOPMENT AND TESTING OF EARLY WARNING CONTINUOUS MONITORING DEVICE FOR AREAS AT RISK OF FUNGUS/MOLD GROWTH DUE TO SURFACE CONDENSATION IN HEALTHCARE FACILITIES</v>
      </c>
      <c r="D74" s="7" t="str">
        <f>'Agihan &amp; Belanja'!E76</f>
        <v>DR ABDUL MALIK ZAINAL ABIDIN</v>
      </c>
      <c r="E74" s="74" t="str">
        <f>'Agihan &amp; Belanja'!F76</f>
        <v>Engineering Div.</v>
      </c>
      <c r="F74" s="75" t="str">
        <f>'Agihan &amp; Belanja'!J76</f>
        <v>IHT</v>
      </c>
      <c r="G74" s="75" t="str">
        <f>'Agihan &amp; Belanja'!I76</f>
        <v>KKM</v>
      </c>
      <c r="H74" s="52">
        <f>'Agihan &amp; Belanja'!K76</f>
        <v>44562</v>
      </c>
      <c r="I74" s="52">
        <f>'Agihan &amp; Belanja'!L76</f>
        <v>45261</v>
      </c>
      <c r="J74" s="7" t="str">
        <f>'Agihan &amp; Belanja'!H76</f>
        <v>Bahagian Perkhidmatan Kejuruteraan, Kementerian Kesihatan Malaysia, Aras 3-7, Blok E3 Kompleks E, Presint 1, 62590, Putrajaya</v>
      </c>
      <c r="K74" s="283">
        <f>'Agihan &amp; Belanja'!M76</f>
        <v>30000</v>
      </c>
      <c r="L74" s="7"/>
      <c r="M74" s="283">
        <f>'Agihan &amp; Belanja'!AU76</f>
        <v>0</v>
      </c>
      <c r="N74" s="401">
        <f t="shared" si="3"/>
        <v>0</v>
      </c>
      <c r="O74" s="568">
        <f t="shared" si="2"/>
        <v>30000</v>
      </c>
      <c r="P74" s="424">
        <v>44942</v>
      </c>
      <c r="Q74" s="55">
        <v>45022</v>
      </c>
      <c r="R74" s="6" t="s">
        <v>930</v>
      </c>
      <c r="S74" s="298" t="s">
        <v>931</v>
      </c>
      <c r="T74" s="306" t="s">
        <v>1074</v>
      </c>
      <c r="U74" s="250"/>
    </row>
    <row r="75" spans="1:21" x14ac:dyDescent="0.3">
      <c r="A75" s="275" t="s">
        <v>436</v>
      </c>
      <c r="B75" s="385" t="str">
        <f>'Agihan &amp; Belanja'!B77</f>
        <v>MRG-2023-IMR-01</v>
      </c>
      <c r="C75" s="7" t="str">
        <f>'Agihan &amp; Belanja'!C77</f>
        <v>Seropositivity Study of Zika Virus Among Non-human Primates In Selected Areas In Kedah</v>
      </c>
      <c r="D75" s="7" t="str">
        <f>'Agihan &amp; Belanja'!E77</f>
        <v>MUHAMMAD AFIF AZIZAN</v>
      </c>
      <c r="E75" s="74" t="str">
        <f>'Agihan &amp; Belanja'!F77</f>
        <v>IMR</v>
      </c>
      <c r="F75" s="75" t="str">
        <f>'Agihan &amp; Belanja'!J77</f>
        <v>BIOMED</v>
      </c>
      <c r="G75" s="75" t="str">
        <f>'Agihan &amp; Belanja'!I77</f>
        <v>KKM</v>
      </c>
      <c r="H75" s="52">
        <f>'Agihan &amp; Belanja'!K77</f>
        <v>44958</v>
      </c>
      <c r="I75" s="52">
        <f>'Agihan &amp; Belanja'!L77</f>
        <v>45627</v>
      </c>
      <c r="J75" s="7"/>
      <c r="K75" s="388">
        <f>'Agihan &amp; Belanja'!M77</f>
        <v>350000</v>
      </c>
      <c r="L75" s="7"/>
      <c r="M75" s="283">
        <f>'Agihan &amp; Belanja'!AU77</f>
        <v>308025.58</v>
      </c>
      <c r="N75" s="401">
        <f t="shared" si="3"/>
        <v>0.88007308571428577</v>
      </c>
      <c r="O75" s="568">
        <f t="shared" si="2"/>
        <v>41974.419999999984</v>
      </c>
      <c r="P75" s="424">
        <v>44942</v>
      </c>
      <c r="Q75" s="52">
        <v>45017</v>
      </c>
      <c r="R75" s="6" t="s">
        <v>933</v>
      </c>
      <c r="S75" s="389" t="s">
        <v>934</v>
      </c>
      <c r="T75" t="s">
        <v>46</v>
      </c>
    </row>
    <row r="76" spans="1:21" x14ac:dyDescent="0.3">
      <c r="A76" s="275" t="s">
        <v>438</v>
      </c>
      <c r="B76" s="385" t="str">
        <f>'Agihan &amp; Belanja'!B78</f>
        <v>MRG-2023-IMR-02</v>
      </c>
      <c r="C76" s="7" t="str">
        <f>'Agihan &amp; Belanja'!C78</f>
        <v>Feasibility of Acquiring Occupational Data for Cancer Patient in Oncology Centres in The Klang Valley</v>
      </c>
      <c r="D76" s="7" t="str">
        <f>'Agihan &amp; Belanja'!E78</f>
        <v>DR NADIA MOHAMAD</v>
      </c>
      <c r="E76" s="74" t="str">
        <f>'Agihan &amp; Belanja'!F78</f>
        <v>IMR</v>
      </c>
      <c r="F76" s="75" t="str">
        <f>'Agihan &amp; Belanja'!J78</f>
        <v>NCD</v>
      </c>
      <c r="G76" s="75" t="str">
        <f>'Agihan &amp; Belanja'!I78</f>
        <v>KKM</v>
      </c>
      <c r="H76" s="52">
        <f>'Agihan &amp; Belanja'!K78</f>
        <v>44927</v>
      </c>
      <c r="I76" s="52">
        <f>'Agihan &amp; Belanja'!L78</f>
        <v>45444</v>
      </c>
      <c r="J76" s="7"/>
      <c r="K76" s="283">
        <f>'Agihan &amp; Belanja'!M78</f>
        <v>39629</v>
      </c>
      <c r="L76" s="7"/>
      <c r="M76" s="283">
        <f>'Agihan &amp; Belanja'!AU78</f>
        <v>39617</v>
      </c>
      <c r="N76" s="401">
        <f t="shared" si="3"/>
        <v>0.99969719145070535</v>
      </c>
      <c r="O76" s="568">
        <f t="shared" si="2"/>
        <v>12</v>
      </c>
      <c r="P76" s="424">
        <v>44942</v>
      </c>
      <c r="Q76" s="52">
        <v>45078</v>
      </c>
      <c r="R76" s="6" t="s">
        <v>935</v>
      </c>
      <c r="S76" s="290" t="s">
        <v>936</v>
      </c>
      <c r="T76" t="s">
        <v>46</v>
      </c>
    </row>
    <row r="77" spans="1:21" x14ac:dyDescent="0.3">
      <c r="A77" s="276" t="s">
        <v>440</v>
      </c>
      <c r="B77" s="385" t="str">
        <f>'Agihan &amp; Belanja'!B79</f>
        <v>MRG-2023-IMR-03</v>
      </c>
      <c r="C77" s="7" t="str">
        <f>'Agihan &amp; Belanja'!C79</f>
        <v>Metabolomic Profiling of High Fat Diet Fed Rats In Response To Eucheuma denticulatum (Red Edible Seaweed) Supplementation Measured Using 1H NMR Spectroscopy</v>
      </c>
      <c r="D77" s="7" t="str">
        <f>'Agihan &amp; Belanja'!E79</f>
        <v>DR B. VIMALA RMT BALASUBRAMANIAM</v>
      </c>
      <c r="E77" s="74" t="str">
        <f>'Agihan &amp; Belanja'!F79</f>
        <v>IMR</v>
      </c>
      <c r="F77" s="75" t="str">
        <f>'Agihan &amp; Belanja'!J79</f>
        <v>BIOMED</v>
      </c>
      <c r="G77" s="75" t="str">
        <f>'Agihan &amp; Belanja'!I79</f>
        <v>KKM</v>
      </c>
      <c r="H77" s="52">
        <f>'Agihan &amp; Belanja'!K79</f>
        <v>44958</v>
      </c>
      <c r="I77" s="52">
        <f>'Agihan &amp; Belanja'!L79</f>
        <v>45627</v>
      </c>
      <c r="J77" s="7"/>
      <c r="K77" s="283">
        <f>'Agihan &amp; Belanja'!M79</f>
        <v>60000</v>
      </c>
      <c r="L77" s="7"/>
      <c r="M77" s="283">
        <f>'Agihan &amp; Belanja'!AU79</f>
        <v>0</v>
      </c>
      <c r="N77" s="401">
        <f t="shared" si="3"/>
        <v>0</v>
      </c>
      <c r="O77" s="568">
        <f t="shared" si="2"/>
        <v>60000</v>
      </c>
      <c r="P77" s="424">
        <v>44942</v>
      </c>
      <c r="Q77" s="75"/>
      <c r="R77" s="6" t="s">
        <v>994</v>
      </c>
      <c r="S77" s="290" t="s">
        <v>995</v>
      </c>
    </row>
    <row r="78" spans="1:21" x14ac:dyDescent="0.3">
      <c r="A78" s="248" t="s">
        <v>442</v>
      </c>
      <c r="B78" s="385" t="str">
        <f>'Agihan &amp; Belanja'!B80</f>
        <v>MRG-2023-IMR-04</v>
      </c>
      <c r="C78" s="7" t="str">
        <f>'Agihan &amp; Belanja'!C80</f>
        <v>PART 1: In vitro Anticancer and Human Bone Marrow Cells Protective Studies of Compounds for the Management of Nasopharyngeal Carcinoma and in vivo Establishment of Cancer Metastasis Model/s</v>
      </c>
      <c r="D78" s="7" t="str">
        <f>'Agihan &amp; Belanja'!E80</f>
        <v>DR SIVANANTHAN MANOHARAN</v>
      </c>
      <c r="E78" s="74" t="str">
        <f>'Agihan &amp; Belanja'!F80</f>
        <v>IMR</v>
      </c>
      <c r="F78" s="75" t="str">
        <f>'Agihan &amp; Belanja'!J80</f>
        <v>BIOMED</v>
      </c>
      <c r="G78" s="75" t="str">
        <f>'Agihan &amp; Belanja'!I80</f>
        <v>KKM</v>
      </c>
      <c r="H78" s="52">
        <f>'Agihan &amp; Belanja'!K80</f>
        <v>44958</v>
      </c>
      <c r="I78" s="52">
        <f>'Agihan &amp; Belanja'!L80</f>
        <v>45444</v>
      </c>
      <c r="J78" s="7"/>
      <c r="K78" s="283">
        <f>'Agihan &amp; Belanja'!M80</f>
        <v>280562</v>
      </c>
      <c r="L78" s="7"/>
      <c r="M78" s="283">
        <f>'Agihan &amp; Belanja'!AU80</f>
        <v>278118.32</v>
      </c>
      <c r="N78" s="401">
        <f t="shared" si="3"/>
        <v>0.991290053535404</v>
      </c>
      <c r="O78" s="568">
        <f t="shared" si="2"/>
        <v>2443.679999999993</v>
      </c>
      <c r="P78" s="424">
        <v>44942</v>
      </c>
      <c r="Q78" s="52">
        <v>45017</v>
      </c>
      <c r="R78" s="6" t="s">
        <v>937</v>
      </c>
      <c r="S78" s="305" t="s">
        <v>938</v>
      </c>
      <c r="T78" s="307" t="s">
        <v>46</v>
      </c>
    </row>
    <row r="79" spans="1:21" x14ac:dyDescent="0.3">
      <c r="A79" s="277" t="s">
        <v>444</v>
      </c>
      <c r="B79" s="385" t="str">
        <f>'Agihan &amp; Belanja'!B81</f>
        <v>MRG-2023-IMR-05</v>
      </c>
      <c r="C79" s="7" t="str">
        <f>'Agihan &amp; Belanja'!C81</f>
        <v>Determination Vectorial Capacity and Incrimination of Culex tritaeniorhynchus As Vector for Zika Virus</v>
      </c>
      <c r="D79" s="7" t="str">
        <f>'Agihan &amp; Belanja'!E81</f>
        <v>ROZIAH ALI</v>
      </c>
      <c r="E79" s="74" t="str">
        <f>'Agihan &amp; Belanja'!F81</f>
        <v>IMR</v>
      </c>
      <c r="F79" s="75" t="str">
        <f>'Agihan &amp; Belanja'!J81</f>
        <v>BIOMED</v>
      </c>
      <c r="G79" s="75" t="str">
        <f>'Agihan &amp; Belanja'!I81</f>
        <v>KKM</v>
      </c>
      <c r="H79" s="52">
        <f>'Agihan &amp; Belanja'!K81</f>
        <v>44958</v>
      </c>
      <c r="I79" s="52">
        <f>'Agihan &amp; Belanja'!L81</f>
        <v>45627</v>
      </c>
      <c r="J79" s="7"/>
      <c r="K79" s="283">
        <f>'Agihan &amp; Belanja'!M81</f>
        <v>281182</v>
      </c>
      <c r="L79" s="7"/>
      <c r="M79" s="283">
        <f>'Agihan &amp; Belanja'!AU81</f>
        <v>278776.66000000003</v>
      </c>
      <c r="N79" s="401">
        <f t="shared" si="3"/>
        <v>0.99144561173901613</v>
      </c>
      <c r="O79" s="568">
        <f t="shared" si="2"/>
        <v>2405.3399999999674</v>
      </c>
      <c r="P79" s="424">
        <v>44942</v>
      </c>
      <c r="Q79" s="52">
        <v>45017</v>
      </c>
      <c r="R79" s="6" t="s">
        <v>939</v>
      </c>
      <c r="S79" s="305" t="s">
        <v>940</v>
      </c>
      <c r="T79" s="307" t="s">
        <v>46</v>
      </c>
    </row>
    <row r="80" spans="1:21" x14ac:dyDescent="0.3">
      <c r="A80" s="275" t="s">
        <v>450</v>
      </c>
      <c r="B80" s="385" t="str">
        <f>'Agihan &amp; Belanja'!B82</f>
        <v>MRG-2023-IMR-06</v>
      </c>
      <c r="C80" s="7" t="str">
        <f>'Agihan &amp; Belanja'!C82</f>
        <v>Establishment of MALDI-TOF Mass Spectrometry for Congenital Disorders Glycosylation in Pediatric Samples</v>
      </c>
      <c r="D80" s="7" t="str">
        <f>'Agihan &amp; Belanja'!E82</f>
        <v>DR NURUL IZZATI HAMAZAN</v>
      </c>
      <c r="E80" s="74" t="str">
        <f>'Agihan &amp; Belanja'!F82</f>
        <v>IMR</v>
      </c>
      <c r="F80" s="75" t="str">
        <f>'Agihan &amp; Belanja'!J82</f>
        <v>BIOMED</v>
      </c>
      <c r="G80" s="75" t="str">
        <f>'Agihan &amp; Belanja'!I82</f>
        <v>KKM</v>
      </c>
      <c r="H80" s="52">
        <f>'Agihan &amp; Belanja'!K82</f>
        <v>44958</v>
      </c>
      <c r="I80" s="52">
        <f>'Agihan &amp; Belanja'!L82</f>
        <v>45444</v>
      </c>
      <c r="J80" s="7"/>
      <c r="K80" s="283">
        <f>'Agihan &amp; Belanja'!M82</f>
        <v>121573</v>
      </c>
      <c r="L80" s="7"/>
      <c r="M80" s="283">
        <f>'Agihan &amp; Belanja'!AU82</f>
        <v>129652.52</v>
      </c>
      <c r="N80" s="401">
        <f t="shared" si="3"/>
        <v>1.0664581773913615</v>
      </c>
      <c r="O80" s="568">
        <f t="shared" si="2"/>
        <v>-8079.5200000000041</v>
      </c>
      <c r="P80" s="424">
        <v>44942</v>
      </c>
      <c r="Q80" s="52">
        <v>45078</v>
      </c>
      <c r="R80" s="6" t="s">
        <v>996</v>
      </c>
      <c r="S80" s="305" t="s">
        <v>941</v>
      </c>
      <c r="T80" s="307" t="s">
        <v>46</v>
      </c>
    </row>
    <row r="81" spans="1:20" x14ac:dyDescent="0.3">
      <c r="A81" s="276" t="s">
        <v>454</v>
      </c>
      <c r="B81" s="385" t="str">
        <f>'Agihan &amp; Belanja'!B83</f>
        <v>MRG-2023-IMR-07</v>
      </c>
      <c r="C81" s="7" t="str">
        <f>'Agihan &amp; Belanja'!C83</f>
        <v>Pre-Clinical In Vitro Efficacy of Modified Mesenchymal Stem Cells Expressing Decoy ACE2 and IL-37 for Elimination of SARS-CoV-2 and Attenuation of Acute Respiratory Distress Syndrome</v>
      </c>
      <c r="D81" s="7" t="str">
        <f>'Agihan &amp; Belanja'!E83</f>
        <v>DR SHAIKH AHMAD KAMAL SHAIKH M FAKIRUDDIN</v>
      </c>
      <c r="E81" s="74" t="str">
        <f>'Agihan &amp; Belanja'!F83</f>
        <v>IMR</v>
      </c>
      <c r="F81" s="75" t="str">
        <f>'Agihan &amp; Belanja'!J83</f>
        <v>BIOMED</v>
      </c>
      <c r="G81" s="75" t="str">
        <f>'Agihan &amp; Belanja'!I83</f>
        <v>KKM</v>
      </c>
      <c r="H81" s="52">
        <f>'Agihan &amp; Belanja'!K83</f>
        <v>44958</v>
      </c>
      <c r="I81" s="52">
        <f>'Agihan &amp; Belanja'!L83</f>
        <v>45992</v>
      </c>
      <c r="J81" s="7"/>
      <c r="K81" s="283">
        <f>'Agihan &amp; Belanja'!M83</f>
        <v>180000</v>
      </c>
      <c r="L81" s="7"/>
      <c r="M81" s="283">
        <f>'Agihan &amp; Belanja'!AU83</f>
        <v>179877</v>
      </c>
      <c r="N81" s="401">
        <f t="shared" si="3"/>
        <v>0.99931666666666663</v>
      </c>
      <c r="O81" s="568">
        <f t="shared" si="2"/>
        <v>123</v>
      </c>
      <c r="P81" s="424">
        <v>44942</v>
      </c>
      <c r="Q81" s="52">
        <v>45017</v>
      </c>
      <c r="R81" s="6" t="s">
        <v>944</v>
      </c>
      <c r="S81" s="305" t="s">
        <v>942</v>
      </c>
      <c r="T81" s="307" t="s">
        <v>46</v>
      </c>
    </row>
    <row r="82" spans="1:20" x14ac:dyDescent="0.3">
      <c r="A82" s="275" t="s">
        <v>456</v>
      </c>
      <c r="B82" s="385" t="str">
        <f>'Agihan &amp; Belanja'!B84</f>
        <v>MRG-2023-IMR-08</v>
      </c>
      <c r="C82" s="7" t="str">
        <f>'Agihan &amp; Belanja'!C84</f>
        <v>Nasopharyngeal Carriage of Streptococcus pneumoniae in Healthy Population in Malaysia</v>
      </c>
      <c r="D82" s="7" t="str">
        <f>'Agihan &amp; Belanja'!E84</f>
        <v>DR ROHAIDAH HASHIM</v>
      </c>
      <c r="E82" s="74" t="str">
        <f>'Agihan &amp; Belanja'!F84</f>
        <v>IMR</v>
      </c>
      <c r="F82" s="75" t="str">
        <f>'Agihan &amp; Belanja'!J84</f>
        <v>CD</v>
      </c>
      <c r="G82" s="75" t="str">
        <f>'Agihan &amp; Belanja'!I84</f>
        <v>KKM</v>
      </c>
      <c r="H82" s="52">
        <f>'Agihan &amp; Belanja'!K84</f>
        <v>44958</v>
      </c>
      <c r="I82" s="52">
        <f>'Agihan &amp; Belanja'!L84</f>
        <v>45809</v>
      </c>
      <c r="J82" s="7"/>
      <c r="K82" s="283">
        <f>'Agihan &amp; Belanja'!M84</f>
        <v>227820</v>
      </c>
      <c r="L82" s="7"/>
      <c r="M82" s="283">
        <f>'Agihan &amp; Belanja'!AU84</f>
        <v>227093.1</v>
      </c>
      <c r="N82" s="401">
        <f>M82/K82</f>
        <v>0.99680932314985515</v>
      </c>
      <c r="O82" s="568">
        <f t="shared" si="2"/>
        <v>726.89999999999418</v>
      </c>
      <c r="P82" s="424">
        <v>44942</v>
      </c>
      <c r="Q82" s="52">
        <v>45017</v>
      </c>
      <c r="R82" s="6" t="s">
        <v>945</v>
      </c>
      <c r="S82" s="305" t="s">
        <v>943</v>
      </c>
      <c r="T82" s="307" t="s">
        <v>46</v>
      </c>
    </row>
    <row r="83" spans="1:20" x14ac:dyDescent="0.3">
      <c r="A83" s="304" t="s">
        <v>553</v>
      </c>
      <c r="B83" s="386" t="str">
        <f>'Agihan &amp; Belanja'!B85</f>
        <v>MRG-2023-IMR-09</v>
      </c>
      <c r="C83" s="7" t="str">
        <f>'Agihan &amp; Belanja'!C85</f>
        <v>Whole-genome sequencing of Chikungunya Virus (CHIKV) from Malaysian 2020-2021 Chikungunya outbreak as blueprint for future diagnostics and therapeutics.</v>
      </c>
      <c r="D83" s="7" t="str">
        <f>'Agihan &amp; Belanja'!E85</f>
        <v>DR JEEVANATHAN A/L KALYANASUNDRAM</v>
      </c>
      <c r="E83" s="74" t="str">
        <f>'Agihan &amp; Belanja'!F85</f>
        <v>IMR</v>
      </c>
      <c r="F83" s="75" t="str">
        <f>'Agihan &amp; Belanja'!J85</f>
        <v>PM</v>
      </c>
      <c r="G83" s="75" t="str">
        <f>'Agihan &amp; Belanja'!I85</f>
        <v>KKM</v>
      </c>
      <c r="H83" s="52">
        <f>'Agihan &amp; Belanja'!K85</f>
        <v>44958</v>
      </c>
      <c r="I83" s="52">
        <f>'Agihan &amp; Belanja'!L85</f>
        <v>45261</v>
      </c>
      <c r="J83" s="7"/>
      <c r="K83" s="283">
        <f>'Agihan &amp; Belanja'!M85</f>
        <v>213958</v>
      </c>
      <c r="L83" s="7"/>
      <c r="M83" s="283">
        <f>'Agihan &amp; Belanja'!AU85</f>
        <v>213958</v>
      </c>
      <c r="N83" s="401">
        <f t="shared" ref="N83" si="4">M83/K83</f>
        <v>1</v>
      </c>
      <c r="O83" s="568">
        <f t="shared" si="2"/>
        <v>0</v>
      </c>
      <c r="P83" s="424">
        <v>44942</v>
      </c>
      <c r="Q83" s="52">
        <v>45017</v>
      </c>
      <c r="R83" s="6" t="s">
        <v>946</v>
      </c>
      <c r="S83" s="290" t="s">
        <v>997</v>
      </c>
      <c r="T83" s="306"/>
    </row>
    <row r="84" spans="1:20" x14ac:dyDescent="0.3">
      <c r="A84" s="278" t="s">
        <v>559</v>
      </c>
      <c r="B84" s="386" t="str">
        <f>'Agihan &amp; Belanja'!B86</f>
        <v>MRG-2023-IMR-10</v>
      </c>
      <c r="C84" s="7" t="str">
        <f>'Agihan &amp; Belanja'!C86</f>
        <v>STRUCTURE-BASED DESIGN AND EXPRESSION OF RESPIRATORY SYNCYTIAL VIRUS (RSV) ANTIGENIC PROTEIN</v>
      </c>
      <c r="D84" s="7" t="str">
        <f>'Agihan &amp; Belanja'!E86</f>
        <v>DR NOR AZIYAH BINTI MAT RAHIM</v>
      </c>
      <c r="E84" s="74" t="str">
        <f>'Agihan &amp; Belanja'!F86</f>
        <v>IMR</v>
      </c>
      <c r="F84" s="75" t="str">
        <f>'Agihan &amp; Belanja'!J86</f>
        <v>BIOMED</v>
      </c>
      <c r="G84" s="75" t="str">
        <f>'Agihan &amp; Belanja'!I86</f>
        <v>KKM</v>
      </c>
      <c r="H84" s="52">
        <f>'Agihan &amp; Belanja'!K86</f>
        <v>44958</v>
      </c>
      <c r="I84" s="52">
        <f>'Agihan &amp; Belanja'!L86</f>
        <v>45627</v>
      </c>
      <c r="J84" s="7"/>
      <c r="K84" s="283">
        <f>'Agihan &amp; Belanja'!M86</f>
        <v>350060</v>
      </c>
      <c r="L84" s="7"/>
      <c r="M84" s="283">
        <f>'Agihan &amp; Belanja'!AU86</f>
        <v>347726.65</v>
      </c>
      <c r="N84" s="402">
        <f>M84/K84</f>
        <v>0.99333442838370567</v>
      </c>
      <c r="O84" s="568">
        <f t="shared" si="2"/>
        <v>2333.3499999999767</v>
      </c>
      <c r="P84" s="424">
        <v>44942</v>
      </c>
      <c r="Q84" s="52">
        <v>45017</v>
      </c>
      <c r="R84" s="6" t="s">
        <v>947</v>
      </c>
      <c r="S84" s="308" t="s">
        <v>948</v>
      </c>
      <c r="T84" s="307" t="s">
        <v>46</v>
      </c>
    </row>
    <row r="85" spans="1:20" x14ac:dyDescent="0.3">
      <c r="A85" s="278" t="s">
        <v>563</v>
      </c>
      <c r="B85" s="386" t="str">
        <f>'Agihan &amp; Belanja'!B87</f>
        <v>MRG-2023-IMR-11</v>
      </c>
      <c r="C85" s="7" t="str">
        <f>'Agihan &amp; Belanja'!C87</f>
        <v>Molecular Profiling and Risk Treatment Stratification of Acute Promyelocytic Leukaemia by Whole Exome Sequencing</v>
      </c>
      <c r="D85" s="7" t="str">
        <f>'Agihan &amp; Belanja'!E87</f>
        <v>DR ERMI NIEZA MOHD SAHID</v>
      </c>
      <c r="E85" s="74" t="str">
        <f>'Agihan &amp; Belanja'!F87</f>
        <v>IMR</v>
      </c>
      <c r="F85" s="75" t="str">
        <f>'Agihan &amp; Belanja'!J87</f>
        <v>PM</v>
      </c>
      <c r="G85" s="75" t="str">
        <f>'Agihan &amp; Belanja'!I87</f>
        <v>KKM</v>
      </c>
      <c r="H85" s="52">
        <f>'Agihan &amp; Belanja'!K87</f>
        <v>44958</v>
      </c>
      <c r="I85" s="52">
        <f>'Agihan &amp; Belanja'!L87</f>
        <v>45627</v>
      </c>
      <c r="J85" s="7"/>
      <c r="K85" s="283">
        <f>'Agihan &amp; Belanja'!M87</f>
        <v>307000</v>
      </c>
      <c r="L85" s="7"/>
      <c r="M85" s="283">
        <f>'Agihan &amp; Belanja'!AU87</f>
        <v>306999.14</v>
      </c>
      <c r="N85" s="402">
        <f>M85/K85</f>
        <v>0.99999719869706849</v>
      </c>
      <c r="O85" s="568">
        <f t="shared" si="2"/>
        <v>0.85999999998603016</v>
      </c>
      <c r="P85" s="424">
        <v>44942</v>
      </c>
      <c r="Q85" s="52">
        <v>45017</v>
      </c>
      <c r="R85" s="6" t="s">
        <v>999</v>
      </c>
      <c r="S85" s="305" t="s">
        <v>949</v>
      </c>
      <c r="T85" s="307" t="s">
        <v>46</v>
      </c>
    </row>
    <row r="86" spans="1:20" x14ac:dyDescent="0.3">
      <c r="A86" s="278" t="s">
        <v>578</v>
      </c>
      <c r="B86" s="386" t="str">
        <f>'Agihan &amp; Belanja'!B88</f>
        <v>MRG-2023-IMR-12</v>
      </c>
      <c r="C86" s="7" t="str">
        <f>'Agihan &amp; Belanja'!C88</f>
        <v>Development and Cost of Targeted Next Generation Sequencing Platform for Clinical Genotyping of Thalassaemia Syndrome</v>
      </c>
      <c r="D86" s="7" t="str">
        <f>'Agihan &amp; Belanja'!E88</f>
        <v>DR EZALIA ESA</v>
      </c>
      <c r="E86" s="74" t="str">
        <f>'Agihan &amp; Belanja'!F88</f>
        <v>IMR</v>
      </c>
      <c r="F86" s="75" t="str">
        <f>'Agihan &amp; Belanja'!J88</f>
        <v>BIOMED</v>
      </c>
      <c r="G86" s="75" t="str">
        <f>'Agihan &amp; Belanja'!I88</f>
        <v>KKM</v>
      </c>
      <c r="H86" s="52">
        <f>'Agihan &amp; Belanja'!K88</f>
        <v>44958</v>
      </c>
      <c r="I86" s="52">
        <f>'Agihan &amp; Belanja'!L88</f>
        <v>45627</v>
      </c>
      <c r="J86" s="7"/>
      <c r="K86" s="283">
        <f>'Agihan &amp; Belanja'!M88</f>
        <v>298650</v>
      </c>
      <c r="L86" s="7"/>
      <c r="M86" s="283">
        <f>'Agihan &amp; Belanja'!AU88</f>
        <v>298649.17</v>
      </c>
      <c r="N86" s="402">
        <f>M86/K86</f>
        <v>0.999997220827055</v>
      </c>
      <c r="O86" s="568">
        <f t="shared" si="2"/>
        <v>0.83000000001629815</v>
      </c>
      <c r="P86" s="424">
        <v>44942</v>
      </c>
      <c r="Q86" s="52">
        <v>45078</v>
      </c>
      <c r="R86" s="6" t="s">
        <v>950</v>
      </c>
      <c r="S86" s="308" t="s">
        <v>951</v>
      </c>
      <c r="T86" s="307" t="s">
        <v>46</v>
      </c>
    </row>
    <row r="87" spans="1:20" x14ac:dyDescent="0.3">
      <c r="A87" s="278" t="s">
        <v>582</v>
      </c>
      <c r="B87" s="386" t="str">
        <f>'Agihan &amp; Belanja'!B89</f>
        <v>MRG-2023-IMR-13</v>
      </c>
      <c r="C87" s="7" t="str">
        <f>'Agihan &amp; Belanja'!C89</f>
        <v>Brugada Syndrome-associated Genetic Variants in the Malaysian Adult Population: a Case Control Study</v>
      </c>
      <c r="D87" s="7" t="str">
        <f>'Agihan &amp; Belanja'!E89</f>
        <v>DR NORHASIMAH ABU SEMAN</v>
      </c>
      <c r="E87" s="74" t="str">
        <f>'Agihan &amp; Belanja'!F89</f>
        <v>IMR</v>
      </c>
      <c r="F87" s="75" t="str">
        <f>'Agihan &amp; Belanja'!J89</f>
        <v>PM</v>
      </c>
      <c r="G87" s="75" t="str">
        <f>'Agihan &amp; Belanja'!I89</f>
        <v>KKM</v>
      </c>
      <c r="H87" s="52">
        <f>'Agihan &amp; Belanja'!K89</f>
        <v>44958</v>
      </c>
      <c r="I87" s="52">
        <f>'Agihan &amp; Belanja'!L89</f>
        <v>45627</v>
      </c>
      <c r="J87" s="7"/>
      <c r="K87" s="283">
        <f>'Agihan &amp; Belanja'!M89</f>
        <v>262591</v>
      </c>
      <c r="L87" s="7"/>
      <c r="M87" s="283">
        <f>'Agihan &amp; Belanja'!AU89</f>
        <v>262289.42</v>
      </c>
      <c r="N87" s="402">
        <f>M87/K87</f>
        <v>0.99885152194858162</v>
      </c>
      <c r="O87" s="568">
        <f t="shared" si="2"/>
        <v>301.5800000000163</v>
      </c>
      <c r="P87" s="424">
        <v>44942</v>
      </c>
      <c r="Q87" s="52">
        <v>45017</v>
      </c>
      <c r="R87" s="6" t="s">
        <v>952</v>
      </c>
      <c r="S87" s="308" t="s">
        <v>953</v>
      </c>
      <c r="T87" s="307" t="s">
        <v>46</v>
      </c>
    </row>
    <row r="88" spans="1:20" x14ac:dyDescent="0.3">
      <c r="A88" s="419" t="s">
        <v>1078</v>
      </c>
      <c r="B88" s="386" t="str">
        <f>'Agihan &amp; Belanja'!B90</f>
        <v>MRG-2023-IMR-14</v>
      </c>
      <c r="C88" s="7" t="str">
        <f>'Agihan &amp; Belanja'!C90</f>
        <v>Characterizing COVID-19 Vaccine Responses using Host Genomics and Transcriptomics Analyses: A Pilot Study</v>
      </c>
      <c r="D88" s="7" t="str">
        <f>'Agihan &amp; Belanja'!E90</f>
        <v>DR NORFARHANA KHAIRUL FAHMY</v>
      </c>
      <c r="E88" s="74" t="str">
        <f>'Agihan &amp; Belanja'!F90</f>
        <v>IMR</v>
      </c>
      <c r="F88" s="75" t="str">
        <f>'Agihan &amp; Belanja'!J90</f>
        <v>BIOMED</v>
      </c>
      <c r="G88" s="75" t="str">
        <f>'Agihan &amp; Belanja'!I90</f>
        <v>KKM</v>
      </c>
      <c r="H88" s="52">
        <f>'Agihan &amp; Belanja'!K90</f>
        <v>45047</v>
      </c>
      <c r="I88" s="52">
        <f>'Agihan &amp; Belanja'!L90</f>
        <v>45992</v>
      </c>
      <c r="J88" s="7"/>
      <c r="K88" s="283">
        <f>'Agihan &amp; Belanja'!M90</f>
        <v>861115</v>
      </c>
      <c r="L88" s="7"/>
      <c r="M88" s="283">
        <f>'Agihan &amp; Belanja'!AU90</f>
        <v>861114.2</v>
      </c>
      <c r="N88" s="402">
        <f t="shared" ref="N88:N108" si="5">M88/K88</f>
        <v>0.99999907097193752</v>
      </c>
      <c r="O88" s="568">
        <f t="shared" si="2"/>
        <v>0.80000000004656613</v>
      </c>
      <c r="P88" s="424"/>
      <c r="Q88" s="52" t="s">
        <v>1209</v>
      </c>
      <c r="R88" s="6" t="s">
        <v>1123</v>
      </c>
      <c r="S88" s="308" t="s">
        <v>1122</v>
      </c>
      <c r="T88" s="307"/>
    </row>
    <row r="89" spans="1:20" x14ac:dyDescent="0.3">
      <c r="A89" s="419" t="s">
        <v>1082</v>
      </c>
      <c r="B89" s="386" t="str">
        <f>'Agihan &amp; Belanja'!B91</f>
        <v>MRG-2023-IMR-15</v>
      </c>
      <c r="C89" s="7" t="str">
        <f>'Agihan &amp; Belanja'!C91</f>
        <v>Validation of the dengue outbreak forecast generated from the Ensemble Probabilistic model with the Gaussian method as a dengue early warning system and development of a web-based dengue endemic channel system in Malaysia.</v>
      </c>
      <c r="D89" s="7" t="str">
        <f>'Agihan &amp; Belanja'!E91</f>
        <v>DR SARBHAN SINGH A/L LAKHA SINGH</v>
      </c>
      <c r="E89" s="74" t="str">
        <f>'Agihan &amp; Belanja'!F91</f>
        <v>IMR</v>
      </c>
      <c r="F89" s="75" t="str">
        <f>'Agihan &amp; Belanja'!J91</f>
        <v>CD</v>
      </c>
      <c r="G89" s="75" t="str">
        <f>'Agihan &amp; Belanja'!I91</f>
        <v>KKM</v>
      </c>
      <c r="H89" s="52">
        <f>'Agihan &amp; Belanja'!K91</f>
        <v>45047</v>
      </c>
      <c r="I89" s="52">
        <f>'Agihan &amp; Belanja'!L91</f>
        <v>45444</v>
      </c>
      <c r="J89" s="7"/>
      <c r="K89" s="283">
        <f>'Agihan &amp; Belanja'!M91</f>
        <v>17500</v>
      </c>
      <c r="L89" s="7"/>
      <c r="M89" s="283">
        <f>'Agihan &amp; Belanja'!AU91</f>
        <v>13844.71</v>
      </c>
      <c r="N89" s="402">
        <f t="shared" si="5"/>
        <v>0.79112628571428567</v>
      </c>
      <c r="O89" s="568">
        <f t="shared" si="2"/>
        <v>3655.2900000000009</v>
      </c>
      <c r="P89" s="424"/>
      <c r="Q89" s="52" t="s">
        <v>1209</v>
      </c>
      <c r="R89" s="6" t="s">
        <v>1295</v>
      </c>
      <c r="S89" s="308" t="s">
        <v>1294</v>
      </c>
      <c r="T89" s="307"/>
    </row>
    <row r="90" spans="1:20" x14ac:dyDescent="0.3">
      <c r="A90" s="419" t="s">
        <v>1092</v>
      </c>
      <c r="B90" s="386" t="str">
        <f>'Agihan &amp; Belanja'!B92</f>
        <v>MRG-2023-IMR-16</v>
      </c>
      <c r="C90" s="7" t="str">
        <f>'Agihan &amp; Belanja'!C92</f>
        <v>Development of Induced Pluripotent Stem Cell (iPSC)-derived Neurodegenerative Disease Model for Studying Mitochondrial Disease for future biomarker and drug development studies</v>
      </c>
      <c r="D90" s="7" t="str">
        <f>'Agihan &amp; Belanja'!E92</f>
        <v>DR JULAINA BINTI ABDUL JALIL</v>
      </c>
      <c r="E90" s="74" t="str">
        <f>'Agihan &amp; Belanja'!F92</f>
        <v>IMR</v>
      </c>
      <c r="F90" s="75" t="str">
        <f>'Agihan &amp; Belanja'!J92</f>
        <v>BIOMED</v>
      </c>
      <c r="G90" s="75" t="str">
        <f>'Agihan &amp; Belanja'!I92</f>
        <v>KKM</v>
      </c>
      <c r="H90" s="52">
        <f>'Agihan &amp; Belanja'!K92</f>
        <v>45047</v>
      </c>
      <c r="I90" s="52">
        <f>'Agihan &amp; Belanja'!L92</f>
        <v>45809</v>
      </c>
      <c r="J90" s="7"/>
      <c r="K90" s="283">
        <f>'Agihan &amp; Belanja'!M92</f>
        <v>495000</v>
      </c>
      <c r="L90" s="7"/>
      <c r="M90" s="283">
        <f>'Agihan &amp; Belanja'!AU92</f>
        <v>493745.69999999995</v>
      </c>
      <c r="N90" s="402">
        <f t="shared" si="5"/>
        <v>0.99746606060606047</v>
      </c>
      <c r="O90" s="568">
        <f t="shared" si="2"/>
        <v>1254.3000000000466</v>
      </c>
      <c r="P90" s="424"/>
      <c r="Q90" s="52" t="s">
        <v>1209</v>
      </c>
      <c r="R90" s="6" t="s">
        <v>1125</v>
      </c>
      <c r="S90" s="308" t="s">
        <v>1124</v>
      </c>
      <c r="T90" s="307"/>
    </row>
    <row r="91" spans="1:20" x14ac:dyDescent="0.3">
      <c r="A91" s="419" t="s">
        <v>1094</v>
      </c>
      <c r="B91" s="386" t="str">
        <f>'Agihan &amp; Belanja'!B93</f>
        <v>MRG-2023-IMR-17</v>
      </c>
      <c r="C91" s="7" t="str">
        <f>'Agihan &amp; Belanja'!C93</f>
        <v>PROTEOMIC ANALYSIS ON IMPACT OF SARS-COV-2-INFECTED HUMAN MACROPHAGE CELL LINE (THP-1) TO DECIPHER INNATE IMMUNE RESPONSE</v>
      </c>
      <c r="D91" s="7" t="str">
        <f>'Agihan &amp; Belanja'!E93</f>
        <v>JEEVANATHAN A/L KALYANASUNDRAM</v>
      </c>
      <c r="E91" s="74" t="str">
        <f>'Agihan &amp; Belanja'!F93</f>
        <v>IMR</v>
      </c>
      <c r="F91" s="75" t="str">
        <f>'Agihan &amp; Belanja'!J93</f>
        <v>BIOMED</v>
      </c>
      <c r="G91" s="75" t="str">
        <f>'Agihan &amp; Belanja'!I93</f>
        <v>KKM</v>
      </c>
      <c r="H91" s="52">
        <f>'Agihan &amp; Belanja'!K93</f>
        <v>45047</v>
      </c>
      <c r="I91" s="52">
        <f>'Agihan &amp; Belanja'!L93</f>
        <v>45627</v>
      </c>
      <c r="J91" s="7"/>
      <c r="K91" s="283">
        <f>'Agihan &amp; Belanja'!M93</f>
        <v>127140</v>
      </c>
      <c r="L91" s="7"/>
      <c r="M91" s="283">
        <f>'Agihan &amp; Belanja'!AU93</f>
        <v>187058</v>
      </c>
      <c r="N91" s="402">
        <f t="shared" si="5"/>
        <v>1.4712757590058203</v>
      </c>
      <c r="O91" s="568">
        <f t="shared" si="2"/>
        <v>-59918</v>
      </c>
      <c r="P91" s="424"/>
      <c r="Q91" s="52" t="s">
        <v>1209</v>
      </c>
      <c r="R91" s="6" t="s">
        <v>1127</v>
      </c>
      <c r="S91" s="308" t="s">
        <v>1126</v>
      </c>
      <c r="T91" s="307"/>
    </row>
    <row r="92" spans="1:20" x14ac:dyDescent="0.3">
      <c r="A92" s="419" t="s">
        <v>1097</v>
      </c>
      <c r="B92" s="386" t="str">
        <f>'Agihan &amp; Belanja'!B94</f>
        <v>MRG-2023-IMR-18</v>
      </c>
      <c r="C92" s="7" t="str">
        <f>'Agihan &amp; Belanja'!C94</f>
        <v>Structure-guided development of novel antiviral peptides against SARS-CoV-2</v>
      </c>
      <c r="D92" s="7" t="str">
        <f>'Agihan &amp; Belanja'!E94</f>
        <v>DR MOHD ISHTIAQ BIN ANASIR</v>
      </c>
      <c r="E92" s="74" t="str">
        <f>'Agihan &amp; Belanja'!F94</f>
        <v>IMR</v>
      </c>
      <c r="F92" s="75" t="str">
        <f>'Agihan &amp; Belanja'!J94</f>
        <v>BIOMED</v>
      </c>
      <c r="G92" s="75" t="str">
        <f>'Agihan &amp; Belanja'!I94</f>
        <v>KKM</v>
      </c>
      <c r="H92" s="52">
        <f>'Agihan &amp; Belanja'!K94</f>
        <v>45047</v>
      </c>
      <c r="I92" s="52">
        <f>'Agihan &amp; Belanja'!L94</f>
        <v>45444</v>
      </c>
      <c r="J92" s="7"/>
      <c r="K92" s="283">
        <f>'Agihan &amp; Belanja'!M94</f>
        <v>135200</v>
      </c>
      <c r="L92" s="7"/>
      <c r="M92" s="283">
        <f>'Agihan &amp; Belanja'!AU94</f>
        <v>135161</v>
      </c>
      <c r="N92" s="402">
        <f t="shared" si="5"/>
        <v>0.99971153846153848</v>
      </c>
      <c r="O92" s="568">
        <f t="shared" si="2"/>
        <v>39</v>
      </c>
      <c r="P92" s="424"/>
      <c r="Q92" s="52" t="s">
        <v>1209</v>
      </c>
      <c r="R92" s="6" t="s">
        <v>1129</v>
      </c>
      <c r="S92" s="308" t="s">
        <v>1128</v>
      </c>
      <c r="T92" s="307"/>
    </row>
    <row r="93" spans="1:20" x14ac:dyDescent="0.3">
      <c r="A93" s="419" t="s">
        <v>1103</v>
      </c>
      <c r="B93" s="386" t="str">
        <f>'Agihan &amp; Belanja'!B95</f>
        <v>MRG-2023-IMR-19</v>
      </c>
      <c r="C93" s="7" t="str">
        <f>'Agihan &amp; Belanja'!C95</f>
        <v>DEVELOPMENT OF A SELECTIVE ELECTROCHEMICAL SENSOR DETECTION OF VITAMIN D IN MILK AND SERUM USING MOLECULARLY-IMPRINTED POLYMERS (MIPs)</v>
      </c>
      <c r="D93" s="7" t="str">
        <f>'Agihan &amp; Belanja'!E95</f>
        <v>MOHD. AZERULAZREE BIN JAMILAN</v>
      </c>
      <c r="E93" s="74" t="str">
        <f>'Agihan &amp; Belanja'!F95</f>
        <v>IMR</v>
      </c>
      <c r="F93" s="75" t="str">
        <f>'Agihan &amp; Belanja'!J95</f>
        <v>BIOMED</v>
      </c>
      <c r="G93" s="75" t="str">
        <f>'Agihan &amp; Belanja'!I95</f>
        <v>KKM</v>
      </c>
      <c r="H93" s="52">
        <f>'Agihan &amp; Belanja'!K95</f>
        <v>45047</v>
      </c>
      <c r="I93" s="52">
        <f>'Agihan &amp; Belanja'!L95</f>
        <v>45992</v>
      </c>
      <c r="J93" s="7"/>
      <c r="K93" s="283">
        <f>'Agihan &amp; Belanja'!M95</f>
        <v>251220</v>
      </c>
      <c r="L93" s="7"/>
      <c r="M93" s="283">
        <f>'Agihan &amp; Belanja'!AU95</f>
        <v>251135.71</v>
      </c>
      <c r="N93" s="402">
        <f t="shared" si="5"/>
        <v>0.99966447735052943</v>
      </c>
      <c r="O93" s="568">
        <f t="shared" si="2"/>
        <v>84.290000000008149</v>
      </c>
      <c r="P93" s="424"/>
      <c r="Q93" s="52" t="s">
        <v>1209</v>
      </c>
      <c r="R93" s="6" t="s">
        <v>1131</v>
      </c>
      <c r="S93" s="308" t="s">
        <v>1130</v>
      </c>
      <c r="T93" s="307"/>
    </row>
    <row r="94" spans="1:20" x14ac:dyDescent="0.3">
      <c r="A94" s="419" t="s">
        <v>1108</v>
      </c>
      <c r="B94" s="386" t="str">
        <f>'Agihan &amp; Belanja'!B96</f>
        <v>MRG-2023-IMR-20</v>
      </c>
      <c r="C94" s="7" t="str">
        <f>'Agihan &amp; Belanja'!C96</f>
        <v>Assessment of heavy metal risks for the optimization of nutrient benefits from fish and seafood in Malaysia.</v>
      </c>
      <c r="D94" s="7" t="str">
        <f>'Agihan &amp; Belanja'!E96</f>
        <v>DR NURUL IZZAH BINTI AHMAD</v>
      </c>
      <c r="E94" s="74" t="str">
        <f>'Agihan &amp; Belanja'!F96</f>
        <v>IMR</v>
      </c>
      <c r="F94" s="75" t="str">
        <f>'Agihan &amp; Belanja'!J96</f>
        <v>SECC</v>
      </c>
      <c r="G94" s="75" t="str">
        <f>'Agihan &amp; Belanja'!I96</f>
        <v>KKM</v>
      </c>
      <c r="H94" s="52">
        <f>'Agihan &amp; Belanja'!K96</f>
        <v>45047</v>
      </c>
      <c r="I94" s="52">
        <f>'Agihan &amp; Belanja'!L96</f>
        <v>45809</v>
      </c>
      <c r="J94" s="7"/>
      <c r="K94" s="283">
        <f>'Agihan &amp; Belanja'!M96</f>
        <v>388858</v>
      </c>
      <c r="L94" s="7"/>
      <c r="M94" s="283">
        <f>'Agihan &amp; Belanja'!AU96</f>
        <v>230252.51</v>
      </c>
      <c r="N94" s="402">
        <f t="shared" si="5"/>
        <v>0.59212491449320837</v>
      </c>
      <c r="O94" s="568">
        <f t="shared" si="2"/>
        <v>158605.49</v>
      </c>
      <c r="P94" s="424"/>
      <c r="Q94" s="52" t="s">
        <v>1209</v>
      </c>
      <c r="R94" s="6" t="s">
        <v>1133</v>
      </c>
      <c r="S94" s="308" t="s">
        <v>1132</v>
      </c>
      <c r="T94" s="307"/>
    </row>
    <row r="95" spans="1:20" x14ac:dyDescent="0.3">
      <c r="A95" s="419" t="s">
        <v>1116</v>
      </c>
      <c r="B95" s="386" t="str">
        <f>'Agihan &amp; Belanja'!B97</f>
        <v>MRG-2023-IMR-21</v>
      </c>
      <c r="C95" s="7" t="str">
        <f>'Agihan &amp; Belanja'!C97</f>
        <v>Pre-Clinical In vitro Anti-Dengue Study of Repurposed Drug Candidates</v>
      </c>
      <c r="D95" s="7" t="str">
        <f>'Agihan &amp; Belanja'!E97</f>
        <v>DR MOHD RIDZUAN BIN MOHD ABDUL RAZAK</v>
      </c>
      <c r="E95" s="74" t="str">
        <f>'Agihan &amp; Belanja'!F97</f>
        <v>IMR</v>
      </c>
      <c r="F95" s="75" t="str">
        <f>'Agihan &amp; Belanja'!J97</f>
        <v>CD</v>
      </c>
      <c r="G95" s="811" t="str">
        <f>'Agihan &amp; Belanja'!I97</f>
        <v>CRM</v>
      </c>
      <c r="H95" s="52" t="str">
        <f>'Agihan &amp; Belanja'!K97</f>
        <v>Dis-22</v>
      </c>
      <c r="I95" s="52">
        <f>'Agihan &amp; Belanja'!L97</f>
        <v>45078</v>
      </c>
      <c r="J95" s="7"/>
      <c r="K95" s="283">
        <f>'Agihan &amp; Belanja'!M97</f>
        <v>241000</v>
      </c>
      <c r="L95" s="7"/>
      <c r="M95" s="283">
        <f>'Agihan &amp; Belanja'!AU97</f>
        <v>0</v>
      </c>
      <c r="N95" s="402">
        <f t="shared" si="5"/>
        <v>0</v>
      </c>
      <c r="O95" s="568">
        <f t="shared" si="2"/>
        <v>241000</v>
      </c>
      <c r="P95" s="424"/>
      <c r="Q95" s="52"/>
      <c r="R95" s="6" t="s">
        <v>1135</v>
      </c>
      <c r="S95" s="308" t="s">
        <v>891</v>
      </c>
      <c r="T95" s="307"/>
    </row>
    <row r="96" spans="1:20" x14ac:dyDescent="0.3">
      <c r="A96" s="419" t="s">
        <v>1213</v>
      </c>
      <c r="B96" s="386" t="str">
        <f>'Agihan &amp; Belanja'!B98</f>
        <v>MRG-2023-IMR-22</v>
      </c>
      <c r="C96" s="7" t="str">
        <f>'Agihan &amp; Belanja'!C98</f>
        <v>Detection of Respiratory Bacterial and Viral Coinfections in Post-mortem Lower Respiratory Tract Specimens of COVID-19 Positive Brought-in-dead Cases in Malaysia</v>
      </c>
      <c r="D96" s="7" t="str">
        <f>'Agihan &amp; Belanja'!E98</f>
        <v>DR TAN CHIN LIONG</v>
      </c>
      <c r="E96" s="74" t="str">
        <f>'Agihan &amp; Belanja'!F98</f>
        <v>IMR</v>
      </c>
      <c r="F96" s="75" t="str">
        <f>'Agihan &amp; Belanja'!J98</f>
        <v>CD</v>
      </c>
      <c r="G96" s="75" t="str">
        <f>'Agihan &amp; Belanja'!I98</f>
        <v>KKM</v>
      </c>
      <c r="H96" s="52" t="str">
        <f>'Agihan &amp; Belanja'!K98</f>
        <v>Mei-23</v>
      </c>
      <c r="I96" s="52">
        <f>'Agihan &amp; Belanja'!L98</f>
        <v>45444</v>
      </c>
      <c r="J96" s="7"/>
      <c r="K96" s="283">
        <f>'Agihan &amp; Belanja'!M98</f>
        <v>364800</v>
      </c>
      <c r="L96" s="7"/>
      <c r="M96" s="283">
        <v>364760</v>
      </c>
      <c r="N96" s="402">
        <f t="shared" si="5"/>
        <v>0.99989035087719302</v>
      </c>
      <c r="O96" s="568">
        <f t="shared" si="2"/>
        <v>40</v>
      </c>
      <c r="P96" s="424"/>
      <c r="Q96" s="52">
        <v>45108</v>
      </c>
      <c r="R96" s="6" t="s">
        <v>1297</v>
      </c>
      <c r="S96" s="308" t="s">
        <v>1296</v>
      </c>
      <c r="T96" s="307"/>
    </row>
    <row r="97" spans="1:20" x14ac:dyDescent="0.3">
      <c r="A97" s="73" t="s">
        <v>1251</v>
      </c>
      <c r="B97" s="386" t="str">
        <f>'Agihan &amp; Belanja'!B99</f>
        <v>MRG-2023-IMR-23</v>
      </c>
      <c r="C97" s="7" t="str">
        <f>'Agihan &amp; Belanja'!C99</f>
        <v>Characterization of gut microbiota in resistant Aedes mosquito against pyrethroids and malathion</v>
      </c>
      <c r="D97" s="7" t="str">
        <f>'Agihan &amp; Belanja'!E99</f>
        <v xml:space="preserve"> ROSILAWATI BINTI RASLI</v>
      </c>
      <c r="E97" s="74" t="str">
        <f>'Agihan &amp; Belanja'!F99</f>
        <v>IMR</v>
      </c>
      <c r="F97" s="75" t="str">
        <f>'Agihan &amp; Belanja'!J99</f>
        <v>BIOMED</v>
      </c>
      <c r="G97" s="75" t="str">
        <f>'Agihan &amp; Belanja'!I99</f>
        <v>KKM</v>
      </c>
      <c r="H97" s="52">
        <f>'Agihan &amp; Belanja'!K99</f>
        <v>45108</v>
      </c>
      <c r="I97" s="52">
        <f>'Agihan &amp; Belanja'!L99</f>
        <v>45809</v>
      </c>
      <c r="J97" s="7"/>
      <c r="K97" s="283">
        <f>'Agihan &amp; Belanja'!M99</f>
        <v>63000</v>
      </c>
      <c r="L97" s="7"/>
      <c r="M97" s="283">
        <f>'Agihan &amp; Belanja'!AU99</f>
        <v>60757.9</v>
      </c>
      <c r="N97" s="402">
        <f t="shared" si="5"/>
        <v>0.96441111111111111</v>
      </c>
      <c r="O97" s="568">
        <f t="shared" si="2"/>
        <v>2242.0999999999985</v>
      </c>
      <c r="P97" s="424"/>
      <c r="Q97" s="52">
        <v>45108</v>
      </c>
      <c r="R97" s="6" t="s">
        <v>1299</v>
      </c>
      <c r="S97" s="308" t="s">
        <v>1298</v>
      </c>
      <c r="T97" s="307"/>
    </row>
    <row r="98" spans="1:20" x14ac:dyDescent="0.3">
      <c r="A98" s="73" t="s">
        <v>1253</v>
      </c>
      <c r="B98" s="386" t="str">
        <f>'Agihan &amp; Belanja'!B100</f>
        <v>MRG-2023-IMR-24</v>
      </c>
      <c r="C98" s="7" t="str">
        <f>'Agihan &amp; Belanja'!C100</f>
        <v>Effect of Intermittent Fasting on Inflammatory Markers and Lipidomic Profiling in Overweight and Obese Malaysian Adults</v>
      </c>
      <c r="D98" s="7" t="str">
        <f>'Agihan &amp; Belanja'!E100</f>
        <v>RUZIANA MONA BINTI WAN MOHD ZIN</v>
      </c>
      <c r="E98" s="74" t="str">
        <f>'Agihan &amp; Belanja'!F100</f>
        <v>IMR</v>
      </c>
      <c r="F98" s="75" t="str">
        <f>'Agihan &amp; Belanja'!J100</f>
        <v>NCD</v>
      </c>
      <c r="G98" s="75" t="str">
        <f>'Agihan &amp; Belanja'!I100</f>
        <v>KKM</v>
      </c>
      <c r="H98" s="52" t="str">
        <f>'Agihan &amp; Belanja'!K100</f>
        <v>Mei-23</v>
      </c>
      <c r="I98" s="52">
        <f>'Agihan &amp; Belanja'!L100</f>
        <v>45627</v>
      </c>
      <c r="J98" s="7"/>
      <c r="K98" s="283">
        <f>'Agihan &amp; Belanja'!M100</f>
        <v>220000</v>
      </c>
      <c r="L98" s="7"/>
      <c r="M98" s="283">
        <v>220000</v>
      </c>
      <c r="N98" s="402">
        <f t="shared" si="5"/>
        <v>1</v>
      </c>
      <c r="O98" s="568">
        <f t="shared" si="2"/>
        <v>0</v>
      </c>
      <c r="P98" s="424"/>
      <c r="Q98" s="52">
        <v>45108</v>
      </c>
      <c r="R98" s="6" t="s">
        <v>1301</v>
      </c>
      <c r="S98" s="308" t="s">
        <v>1300</v>
      </c>
      <c r="T98" s="307"/>
    </row>
    <row r="99" spans="1:20" x14ac:dyDescent="0.3">
      <c r="A99" s="73" t="s">
        <v>1260</v>
      </c>
      <c r="B99" s="386" t="e">
        <f>'Agihan &amp; Belanja'!#REF!</f>
        <v>#REF!</v>
      </c>
      <c r="C99" s="7" t="e">
        <f>'Agihan &amp; Belanja'!#REF!</f>
        <v>#REF!</v>
      </c>
      <c r="D99" s="7" t="e">
        <f>'Agihan &amp; Belanja'!#REF!</f>
        <v>#REF!</v>
      </c>
      <c r="E99" s="74" t="e">
        <f>'Agihan &amp; Belanja'!#REF!</f>
        <v>#REF!</v>
      </c>
      <c r="F99" s="75" t="e">
        <f>'Agihan &amp; Belanja'!#REF!</f>
        <v>#REF!</v>
      </c>
      <c r="G99" s="75" t="e">
        <f>'Agihan &amp; Belanja'!#REF!</f>
        <v>#REF!</v>
      </c>
      <c r="H99" s="52" t="e">
        <f>'Agihan &amp; Belanja'!#REF!</f>
        <v>#REF!</v>
      </c>
      <c r="I99" s="52" t="e">
        <f>'Agihan &amp; Belanja'!#REF!</f>
        <v>#REF!</v>
      </c>
      <c r="J99" s="7"/>
      <c r="K99" s="283" t="e">
        <f>'Agihan &amp; Belanja'!#REF!</f>
        <v>#REF!</v>
      </c>
      <c r="L99" s="7"/>
      <c r="M99" s="283" t="e">
        <f>'Agihan &amp; Belanja'!#REF!</f>
        <v>#REF!</v>
      </c>
      <c r="N99" s="402" t="e">
        <f t="shared" si="5"/>
        <v>#REF!</v>
      </c>
      <c r="O99" s="568" t="e">
        <f t="shared" si="2"/>
        <v>#REF!</v>
      </c>
      <c r="P99" s="424"/>
      <c r="Q99" s="52"/>
      <c r="R99" s="6" t="s">
        <v>1303</v>
      </c>
      <c r="S99" s="308" t="s">
        <v>1302</v>
      </c>
      <c r="T99" s="307"/>
    </row>
    <row r="100" spans="1:20" x14ac:dyDescent="0.3">
      <c r="A100" s="73" t="s">
        <v>1263</v>
      </c>
      <c r="B100" s="386" t="str">
        <f>'Agihan &amp; Belanja'!B101</f>
        <v>MRG-2023-IMR-26</v>
      </c>
      <c r="C100" s="7" t="str">
        <f>'Agihan &amp; Belanja'!C101</f>
        <v>Genome-wide association study of first-onset myocardial infarction in the Malaysian population</v>
      </c>
      <c r="D100" s="7" t="str">
        <f>'Agihan &amp; Belanja'!E101</f>
        <v>DR SOPHIA RASHEEQA ISMAIL</v>
      </c>
      <c r="E100" s="74" t="str">
        <f>'Agihan &amp; Belanja'!F101</f>
        <v>IMR</v>
      </c>
      <c r="F100" s="75" t="str">
        <f>'Agihan &amp; Belanja'!J101</f>
        <v>PM</v>
      </c>
      <c r="G100" s="75" t="str">
        <f>'Agihan &amp; Belanja'!I101</f>
        <v>KKM</v>
      </c>
      <c r="H100" s="52">
        <f>'Agihan &amp; Belanja'!K101</f>
        <v>45170</v>
      </c>
      <c r="I100" s="52">
        <f>'Agihan &amp; Belanja'!L101</f>
        <v>45992</v>
      </c>
      <c r="J100" s="7"/>
      <c r="K100" s="283">
        <f>'Agihan &amp; Belanja'!M101</f>
        <v>479340</v>
      </c>
      <c r="L100" s="7"/>
      <c r="M100" s="283">
        <v>478314</v>
      </c>
      <c r="N100" s="402">
        <f>M100/K100</f>
        <v>0.9978595568907247</v>
      </c>
      <c r="O100" s="568">
        <f>K100-M100</f>
        <v>1026</v>
      </c>
      <c r="P100" s="424"/>
      <c r="Q100" s="52">
        <v>45108</v>
      </c>
      <c r="R100" s="6" t="s">
        <v>1305</v>
      </c>
      <c r="S100" s="308" t="s">
        <v>1304</v>
      </c>
      <c r="T100" s="307"/>
    </row>
    <row r="101" spans="1:20" x14ac:dyDescent="0.3">
      <c r="A101" s="73" t="s">
        <v>1270</v>
      </c>
      <c r="B101" s="386" t="str">
        <f>'Agihan &amp; Belanja'!B102</f>
        <v>MRG-2023-IMR-27</v>
      </c>
      <c r="C101" s="7" t="str">
        <f>'Agihan &amp; Belanja'!C102</f>
        <v>Construction of SARS-CoV-2 virus-like particles (VLP) for stable and functional production of multiple-antigens from locally circulating strains for use in rapid detection and vaccine antigen discovery</v>
      </c>
      <c r="D101" s="7" t="str">
        <f>'Agihan &amp; Belanja'!E102</f>
        <v>DR SITI NUR ZAWANI ROSLI</v>
      </c>
      <c r="E101" s="74" t="str">
        <f>'Agihan &amp; Belanja'!F102</f>
        <v>IMR</v>
      </c>
      <c r="F101" s="75" t="str">
        <f>'Agihan &amp; Belanja'!J102</f>
        <v>BIOMED</v>
      </c>
      <c r="G101" s="75" t="str">
        <f>'Agihan &amp; Belanja'!I102</f>
        <v>KKM</v>
      </c>
      <c r="H101" s="52" t="str">
        <f>'Agihan &amp; Belanja'!K102</f>
        <v>Mei-23</v>
      </c>
      <c r="I101" s="52">
        <f>'Agihan &amp; Belanja'!L102</f>
        <v>45778</v>
      </c>
      <c r="J101" s="7"/>
      <c r="K101" s="283">
        <f>'Agihan &amp; Belanja'!M102</f>
        <v>276480</v>
      </c>
      <c r="L101" s="7"/>
      <c r="M101" s="283">
        <f>'Agihan &amp; Belanja'!AU102</f>
        <v>276477.24</v>
      </c>
      <c r="N101" s="402">
        <f t="shared" si="5"/>
        <v>0.99999001736111104</v>
      </c>
      <c r="O101" s="568">
        <f t="shared" si="2"/>
        <v>2.7600000000093132</v>
      </c>
      <c r="P101" s="424"/>
      <c r="Q101" s="52">
        <v>45108</v>
      </c>
      <c r="R101" s="6" t="s">
        <v>1307</v>
      </c>
      <c r="S101" s="308" t="s">
        <v>1306</v>
      </c>
      <c r="T101" s="307"/>
    </row>
    <row r="102" spans="1:20" x14ac:dyDescent="0.3">
      <c r="A102" s="419" t="s">
        <v>1373</v>
      </c>
      <c r="B102" s="386" t="str">
        <f>'Agihan &amp; Belanja'!B103</f>
        <v>MRG-2023-IMR-28</v>
      </c>
      <c r="C102" s="7" t="str">
        <f>'Agihan &amp; Belanja'!C103</f>
        <v>Asessing Health Vulnerability to Climate Change Among small Island Communities</v>
      </c>
      <c r="D102" s="7" t="str">
        <f>'Agihan &amp; Belanja'!E103</f>
        <v>RAHEEL NAZAKAT</v>
      </c>
      <c r="E102" s="74" t="str">
        <f>'Agihan &amp; Belanja'!F103</f>
        <v>IMR</v>
      </c>
      <c r="F102" s="75" t="str">
        <f>'Agihan &amp; Belanja'!J103</f>
        <v>SECC</v>
      </c>
      <c r="G102" s="75" t="str">
        <f>'Agihan &amp; Belanja'!I103</f>
        <v>KKM</v>
      </c>
      <c r="H102" s="52">
        <f>'Agihan &amp; Belanja'!K103</f>
        <v>45078</v>
      </c>
      <c r="I102" s="52">
        <f>'Agihan &amp; Belanja'!L103</f>
        <v>45809</v>
      </c>
      <c r="J102" s="7"/>
      <c r="K102" s="283">
        <f>'Agihan &amp; Belanja'!M103</f>
        <v>65799</v>
      </c>
      <c r="L102" s="7"/>
      <c r="M102" s="283">
        <f>'Agihan &amp; Belanja'!AU103</f>
        <v>64889.34</v>
      </c>
      <c r="N102" s="402">
        <f t="shared" si="5"/>
        <v>0.98617516983540776</v>
      </c>
      <c r="O102" s="568">
        <f t="shared" si="2"/>
        <v>909.66000000000349</v>
      </c>
      <c r="P102" s="424">
        <v>45134</v>
      </c>
      <c r="Q102" s="52">
        <v>45139</v>
      </c>
      <c r="R102" s="6"/>
      <c r="S102" s="290" t="s">
        <v>1448</v>
      </c>
      <c r="T102" s="307"/>
    </row>
    <row r="103" spans="1:20" x14ac:dyDescent="0.3">
      <c r="A103" s="419" t="s">
        <v>1378</v>
      </c>
      <c r="B103" s="386" t="str">
        <f>'Agihan &amp; Belanja'!B104</f>
        <v>MRG-2023-IMR-29</v>
      </c>
      <c r="C103" s="7" t="str">
        <f>'Agihan &amp; Belanja'!C104</f>
        <v>Exploratory of Plasma N-glycan Profiling as Signatures for Type 2 Diabetes Mellitus Patients and Healthy Individuals by Maldi TOF/TOF: A Pilot Study</v>
      </c>
      <c r="D103" s="7" t="str">
        <f>'Agihan &amp; Belanja'!E104</f>
        <v>DR SALINA ABDUL RAHMAN</v>
      </c>
      <c r="E103" s="74" t="str">
        <f>'Agihan &amp; Belanja'!F104</f>
        <v>IMR</v>
      </c>
      <c r="F103" s="75" t="str">
        <f>'Agihan &amp; Belanja'!J104</f>
        <v>BIOMED</v>
      </c>
      <c r="G103" s="75" t="str">
        <f>'Agihan &amp; Belanja'!I104</f>
        <v>KKM</v>
      </c>
      <c r="H103" s="52">
        <f>'Agihan &amp; Belanja'!K104</f>
        <v>45078</v>
      </c>
      <c r="I103" s="52">
        <f>'Agihan &amp; Belanja'!L104</f>
        <v>45809</v>
      </c>
      <c r="J103" s="7"/>
      <c r="K103" s="283">
        <f>'Agihan &amp; Belanja'!M104</f>
        <v>84350</v>
      </c>
      <c r="L103" s="7"/>
      <c r="M103" s="283">
        <v>83388.05</v>
      </c>
      <c r="N103" s="402">
        <f t="shared" si="5"/>
        <v>0.98859573206876117</v>
      </c>
      <c r="O103" s="568">
        <f t="shared" si="2"/>
        <v>961.94999999999709</v>
      </c>
      <c r="P103" s="424">
        <v>45134</v>
      </c>
      <c r="Q103" s="52">
        <v>45139</v>
      </c>
      <c r="R103" s="6"/>
      <c r="S103" s="290" t="s">
        <v>1449</v>
      </c>
      <c r="T103" s="307"/>
    </row>
    <row r="104" spans="1:20" x14ac:dyDescent="0.3">
      <c r="A104" s="419" t="s">
        <v>1381</v>
      </c>
      <c r="B104" s="386" t="str">
        <f>'Agihan &amp; Belanja'!B105</f>
        <v>MRG-2023-IMR-30</v>
      </c>
      <c r="C104" s="7" t="str">
        <f>'Agihan &amp; Belanja'!C105</f>
        <v>Elucidation of the bioactive constituents of Eurycoma longifolia root and its underlying mechanism against SARS-CoV-2 virus</v>
      </c>
      <c r="D104" s="7" t="str">
        <f>'Agihan &amp; Belanja'!E105</f>
        <v>NORAZLAN MOHMAD MISNAN</v>
      </c>
      <c r="E104" s="74" t="str">
        <f>'Agihan &amp; Belanja'!F105</f>
        <v>IMR</v>
      </c>
      <c r="F104" s="75" t="str">
        <f>'Agihan &amp; Belanja'!J105</f>
        <v>BIOMED</v>
      </c>
      <c r="G104" s="75" t="str">
        <f>'Agihan &amp; Belanja'!I105</f>
        <v>KKM</v>
      </c>
      <c r="H104" s="52">
        <f>'Agihan &amp; Belanja'!K105</f>
        <v>45078</v>
      </c>
      <c r="I104" s="52">
        <f>'Agihan &amp; Belanja'!L105</f>
        <v>45809</v>
      </c>
      <c r="J104" s="7"/>
      <c r="K104" s="283">
        <f>'Agihan &amp; Belanja'!M105</f>
        <v>120050</v>
      </c>
      <c r="L104" s="7"/>
      <c r="M104" s="283">
        <v>118442.98</v>
      </c>
      <c r="N104" s="402">
        <f t="shared" si="5"/>
        <v>0.98661374427321946</v>
      </c>
      <c r="O104" s="568">
        <f t="shared" si="2"/>
        <v>1607.0200000000041</v>
      </c>
      <c r="P104" s="424">
        <v>45134</v>
      </c>
      <c r="Q104" s="52">
        <v>45139</v>
      </c>
      <c r="R104" s="6"/>
      <c r="S104" s="661" t="s">
        <v>1450</v>
      </c>
      <c r="T104" s="307"/>
    </row>
    <row r="105" spans="1:20" x14ac:dyDescent="0.3">
      <c r="A105" s="419" t="s">
        <v>1400</v>
      </c>
      <c r="B105" s="386" t="str">
        <f>'Agihan &amp; Belanja'!B106</f>
        <v>MRG-2023-IMR-31</v>
      </c>
      <c r="C105" s="7" t="str">
        <f>'Agihan &amp; Belanja'!C106</f>
        <v>IN VITRO ANTI-DIABETIC AND BIOAVAILABILITY STUDIES OF RED DRAGON FRUIT PEEL (HYLOCEREUS POLYRHIZUS L.) EXTRACT: NON-ENCAPSULATED AND NANOENCAPSULATED</v>
      </c>
      <c r="D105" s="7" t="str">
        <f>'Agihan &amp; Belanja'!E106</f>
        <v>ASWIR ABD RASHED</v>
      </c>
      <c r="E105" s="74" t="str">
        <f>'Agihan &amp; Belanja'!F106</f>
        <v>IMR</v>
      </c>
      <c r="F105" s="75" t="str">
        <f>'Agihan &amp; Belanja'!J106</f>
        <v>BIOMED</v>
      </c>
      <c r="G105" s="75" t="str">
        <f>'Agihan &amp; Belanja'!I106</f>
        <v>KKM</v>
      </c>
      <c r="H105" s="52">
        <f>'Agihan &amp; Belanja'!K106</f>
        <v>45108</v>
      </c>
      <c r="I105" s="52">
        <f>'Agihan &amp; Belanja'!L106</f>
        <v>45992</v>
      </c>
      <c r="J105" s="7"/>
      <c r="K105" s="283">
        <f>'Agihan &amp; Belanja'!M106</f>
        <v>117950</v>
      </c>
      <c r="L105" s="7"/>
      <c r="M105" s="283">
        <v>117949</v>
      </c>
      <c r="N105" s="402">
        <f t="shared" si="5"/>
        <v>0.99999152183128448</v>
      </c>
      <c r="O105" s="568">
        <f t="shared" si="2"/>
        <v>1</v>
      </c>
      <c r="P105" s="424">
        <v>45154</v>
      </c>
      <c r="Q105" s="52">
        <v>45170</v>
      </c>
      <c r="R105" s="6"/>
      <c r="S105" s="290" t="s">
        <v>1446</v>
      </c>
      <c r="T105" s="307"/>
    </row>
    <row r="106" spans="1:20" x14ac:dyDescent="0.3">
      <c r="A106" s="419" t="s">
        <v>1401</v>
      </c>
      <c r="B106" s="386" t="str">
        <f>'Agihan &amp; Belanja'!B107</f>
        <v>MRG-2023-IMR-32</v>
      </c>
      <c r="C106" s="7" t="str">
        <f>'Agihan &amp; Belanja'!C107</f>
        <v>In vitro characterization of SARS-CoV-2 mRNA construct and translational products</v>
      </c>
      <c r="D106" s="7" t="str">
        <f>'Agihan &amp; Belanja'!E107</f>
        <v>CHING YEE MING</v>
      </c>
      <c r="E106" s="74" t="str">
        <f>'Agihan &amp; Belanja'!F107</f>
        <v>IMR</v>
      </c>
      <c r="F106" s="75" t="str">
        <f>'Agihan &amp; Belanja'!J107</f>
        <v>BIOMED</v>
      </c>
      <c r="G106" s="75" t="str">
        <f>'Agihan &amp; Belanja'!I107</f>
        <v>KKM</v>
      </c>
      <c r="H106" s="52">
        <f>'Agihan &amp; Belanja'!K107</f>
        <v>45139</v>
      </c>
      <c r="I106" s="52">
        <f>'Agihan &amp; Belanja'!L107</f>
        <v>45809</v>
      </c>
      <c r="J106" s="7"/>
      <c r="K106" s="283">
        <f>'Agihan &amp; Belanja'!M107</f>
        <v>134540</v>
      </c>
      <c r="L106" s="7"/>
      <c r="M106" s="283">
        <v>134350.70000000001</v>
      </c>
      <c r="N106" s="402">
        <f t="shared" si="5"/>
        <v>0.99859298349933112</v>
      </c>
      <c r="O106" s="568">
        <f t="shared" si="2"/>
        <v>189.29999999998836</v>
      </c>
      <c r="P106" s="424">
        <v>45154</v>
      </c>
      <c r="Q106" s="52">
        <v>45170</v>
      </c>
      <c r="R106" s="6"/>
      <c r="S106" s="290" t="s">
        <v>1445</v>
      </c>
      <c r="T106" s="307"/>
    </row>
    <row r="107" spans="1:20" x14ac:dyDescent="0.3">
      <c r="A107" s="419" t="s">
        <v>1460</v>
      </c>
      <c r="B107" s="386" t="str">
        <f>'Agihan &amp; Belanja'!B108</f>
        <v>MRG-2023-IMR-33</v>
      </c>
      <c r="C107" s="7" t="str">
        <f>'Agihan &amp; Belanja'!C108</f>
        <v>Characterization of ERG and FKS Genes Mutation in Candida spp.</v>
      </c>
      <c r="D107" s="7" t="str">
        <f>'Agihan &amp; Belanja'!E108</f>
        <v>DR TAN XUE TING</v>
      </c>
      <c r="E107" s="74" t="str">
        <f>'Agihan &amp; Belanja'!F108</f>
        <v>IMR</v>
      </c>
      <c r="F107" s="75" t="str">
        <f>'Agihan &amp; Belanja'!J108</f>
        <v>PM</v>
      </c>
      <c r="G107" s="75" t="str">
        <f>'Agihan &amp; Belanja'!I108</f>
        <v xml:space="preserve">KKM </v>
      </c>
      <c r="H107" s="52">
        <f>'Agihan &amp; Belanja'!K108</f>
        <v>45139</v>
      </c>
      <c r="I107" s="52">
        <f>'Agihan &amp; Belanja'!L108</f>
        <v>45809</v>
      </c>
      <c r="J107" s="7"/>
      <c r="K107" s="283">
        <f>'Agihan &amp; Belanja'!M108</f>
        <v>137300</v>
      </c>
      <c r="L107" s="7"/>
      <c r="M107" s="283">
        <f>'Agihan &amp; Belanja'!AU108</f>
        <v>137300</v>
      </c>
      <c r="N107" s="402">
        <f t="shared" si="5"/>
        <v>1</v>
      </c>
      <c r="O107" s="568">
        <f t="shared" si="2"/>
        <v>0</v>
      </c>
      <c r="P107" s="424"/>
      <c r="Q107" s="52"/>
      <c r="R107" s="6"/>
      <c r="S107" s="290"/>
      <c r="T107" s="307"/>
    </row>
    <row r="108" spans="1:20" x14ac:dyDescent="0.3">
      <c r="A108" s="623" t="s">
        <v>1410</v>
      </c>
      <c r="B108" s="386" t="str">
        <f>'Agihan &amp; Belanja'!B109</f>
        <v>MRG-2023-P.PENGURUS-01</v>
      </c>
      <c r="C108" s="7" t="str">
        <f>'Agihan &amp; Belanja'!C109</f>
        <v>Identification of autoantibody-defined subgroups among the Malaysian systemic lupus erythematosus patients based on SLE-associated autoantibody profile</v>
      </c>
      <c r="D108" s="7" t="str">
        <f>'Agihan &amp; Belanja'!E109</f>
        <v>TAN LAY KIM</v>
      </c>
      <c r="E108" s="74" t="str">
        <f>'Agihan &amp; Belanja'!F109</f>
        <v>Pej. Pengurus</v>
      </c>
      <c r="F108" s="75" t="str">
        <f>'Agihan &amp; Belanja'!J109</f>
        <v>PM</v>
      </c>
      <c r="G108" s="75" t="str">
        <f>'Agihan &amp; Belanja'!I109</f>
        <v xml:space="preserve">KKM </v>
      </c>
      <c r="H108" s="52">
        <f>'Agihan &amp; Belanja'!K109</f>
        <v>45170</v>
      </c>
      <c r="I108" s="52">
        <f>'Agihan &amp; Belanja'!L109</f>
        <v>45809</v>
      </c>
      <c r="J108" s="7"/>
      <c r="K108" s="283">
        <f>'Agihan &amp; Belanja'!M109</f>
        <v>61405</v>
      </c>
      <c r="L108" s="7"/>
      <c r="M108" s="283">
        <f>'Agihan &amp; Belanja'!AU109</f>
        <v>60199.68</v>
      </c>
      <c r="N108" s="402">
        <f t="shared" si="5"/>
        <v>0.98037097956192498</v>
      </c>
      <c r="O108" s="568">
        <f t="shared" si="2"/>
        <v>1205.3199999999997</v>
      </c>
      <c r="P108" s="424">
        <v>45154</v>
      </c>
      <c r="Q108" s="52"/>
      <c r="R108" s="6" t="s">
        <v>1535</v>
      </c>
      <c r="S108" s="290" t="s">
        <v>1447</v>
      </c>
      <c r="T108" s="307"/>
    </row>
    <row r="109" spans="1:20" x14ac:dyDescent="0.3">
      <c r="A109" s="276" t="s">
        <v>461</v>
      </c>
      <c r="B109" s="386" t="str">
        <f>'Agihan &amp; Belanja'!B110</f>
        <v>MRG-2023-MOH-01</v>
      </c>
      <c r="C109" s="7" t="str">
        <f>'Agihan &amp; Belanja'!C110</f>
        <v>A therapeutic intervention via diet modification using Sabah Traditional Rice for type 2 Diabetes Mellitus patients.</v>
      </c>
      <c r="D109" s="7" t="str">
        <f>'Agihan &amp; Belanja'!E110</f>
        <v>DR YEN CHIA HOW</v>
      </c>
      <c r="E109" s="74" t="str">
        <f>'Agihan &amp; Belanja'!F110</f>
        <v>MOH</v>
      </c>
      <c r="F109" s="75" t="str">
        <f>'Agihan &amp; Belanja'!J110</f>
        <v>NCD</v>
      </c>
      <c r="G109" s="75" t="str">
        <f>'Agihan &amp; Belanja'!I110</f>
        <v>KKM</v>
      </c>
      <c r="H109" s="52">
        <f>'Agihan &amp; Belanja'!K110</f>
        <v>44958</v>
      </c>
      <c r="I109" s="52">
        <f>'Agihan &amp; Belanja'!L110</f>
        <v>45992</v>
      </c>
      <c r="J109" s="7" t="str">
        <f>'Agihan &amp; Belanja'!H110</f>
        <v xml:space="preserve"> CRC Hospital Queen Elizabeth II,  Lorong Bersatu, Off, Jalan Damai, Luyang Commercial Centre, 88300 Kota Kinabalu, Sabah. </v>
      </c>
      <c r="K109" s="283">
        <f>'Agihan &amp; Belanja'!M110</f>
        <v>60958</v>
      </c>
      <c r="L109" s="7"/>
      <c r="M109" s="283">
        <f>'Agihan &amp; Belanja'!AU110</f>
        <v>59386.65</v>
      </c>
      <c r="N109" s="402">
        <f>M109/K109</f>
        <v>0.97422241543357724</v>
      </c>
      <c r="O109" s="568">
        <f t="shared" si="2"/>
        <v>1571.3499999999985</v>
      </c>
      <c r="P109" s="424">
        <v>44942</v>
      </c>
      <c r="Q109" s="75"/>
      <c r="R109" s="6" t="s">
        <v>1308</v>
      </c>
      <c r="S109" s="290" t="s">
        <v>1292</v>
      </c>
      <c r="T109" s="307"/>
    </row>
    <row r="110" spans="1:20" x14ac:dyDescent="0.3">
      <c r="A110" s="278" t="s">
        <v>463</v>
      </c>
      <c r="B110" s="386" t="str">
        <f>'Agihan &amp; Belanja'!B111</f>
        <v>MRG-2023-MOH-02</v>
      </c>
      <c r="C110" s="7" t="str">
        <f>'Agihan &amp; Belanja'!C111</f>
        <v>Chemical Stability of Midazolam Injection Solution for Intranasal Use as Pediatric Home Rescue Medication by HPLC</v>
      </c>
      <c r="D110" s="7" t="str">
        <f>'Agihan &amp; Belanja'!E111</f>
        <v>DR TAN JING WEN</v>
      </c>
      <c r="E110" s="74" t="str">
        <f>'Agihan &amp; Belanja'!F111</f>
        <v>MOH</v>
      </c>
      <c r="F110" s="75" t="str">
        <f>'Agihan &amp; Belanja'!J111</f>
        <v>BIOMED</v>
      </c>
      <c r="G110" s="75" t="str">
        <f>'Agihan &amp; Belanja'!I111</f>
        <v>KKM</v>
      </c>
      <c r="H110" s="52">
        <f>'Agihan &amp; Belanja'!K111</f>
        <v>44958</v>
      </c>
      <c r="I110" s="52">
        <f>'Agihan &amp; Belanja'!L111</f>
        <v>45627</v>
      </c>
      <c r="J110" s="7" t="str">
        <f>'Agihan &amp; Belanja'!H111</f>
        <v>Jabatan Farmasi Hospital Tunku Azizah, Jalan Raja Muda Abdul Aziz, Kampung Baru</v>
      </c>
      <c r="K110" s="283">
        <f>'Agihan &amp; Belanja'!M111</f>
        <v>22741</v>
      </c>
      <c r="L110" s="7"/>
      <c r="M110" s="283">
        <f>'Agihan &amp; Belanja'!AU111</f>
        <v>22729.599999999999</v>
      </c>
      <c r="N110" s="402">
        <f t="shared" ref="N110:N144" si="6">M110/K110</f>
        <v>0.99949870278351871</v>
      </c>
      <c r="O110" s="568">
        <f t="shared" si="2"/>
        <v>11.400000000001455</v>
      </c>
      <c r="P110" s="424">
        <v>44942</v>
      </c>
      <c r="Q110" s="52">
        <v>45231</v>
      </c>
      <c r="R110" s="6" t="s">
        <v>954</v>
      </c>
      <c r="S110" s="308" t="s">
        <v>1534</v>
      </c>
      <c r="T110" s="307"/>
    </row>
    <row r="111" spans="1:20" x14ac:dyDescent="0.3">
      <c r="A111" s="271" t="s">
        <v>465</v>
      </c>
      <c r="B111" s="386" t="str">
        <f>'Agihan &amp; Belanja'!B112</f>
        <v>MRG-2023-MOH-03</v>
      </c>
      <c r="C111" s="7" t="str">
        <f>'Agihan &amp; Belanja'!C112</f>
        <v>Thyroid function in hospitalised COVID-19 patient and the association with disease severity</v>
      </c>
      <c r="D111" s="7" t="str">
        <f>'Agihan &amp; Belanja'!E112</f>
        <v>DR RABEAH MD ZUKI</v>
      </c>
      <c r="E111" s="74" t="str">
        <f>'Agihan &amp; Belanja'!F112</f>
        <v>MOH</v>
      </c>
      <c r="F111" s="75" t="str">
        <f>'Agihan &amp; Belanja'!J112</f>
        <v>CD</v>
      </c>
      <c r="G111" s="75" t="str">
        <f>'Agihan &amp; Belanja'!I112</f>
        <v>KKM</v>
      </c>
      <c r="H111" s="52">
        <f>'Agihan &amp; Belanja'!K112</f>
        <v>44927</v>
      </c>
      <c r="I111" s="52">
        <f>'Agihan &amp; Belanja'!L112</f>
        <v>45261</v>
      </c>
      <c r="J111" s="7" t="str">
        <f>'Agihan &amp; Belanja'!H112</f>
        <v xml:space="preserve">Jabatan Endokrinologi Hospital Pulau Pinang </v>
      </c>
      <c r="K111" s="283">
        <f>'Agihan &amp; Belanja'!M112</f>
        <v>14880</v>
      </c>
      <c r="L111" s="250"/>
      <c r="M111" s="283">
        <f>'Agihan &amp; Belanja'!AU112</f>
        <v>0</v>
      </c>
      <c r="N111" s="402">
        <f t="shared" si="6"/>
        <v>0</v>
      </c>
      <c r="O111" s="568">
        <f t="shared" si="2"/>
        <v>14880</v>
      </c>
      <c r="P111" s="424">
        <v>44942</v>
      </c>
      <c r="Q111" s="75"/>
      <c r="R111" s="6" t="s">
        <v>955</v>
      </c>
      <c r="S111" s="308" t="s">
        <v>956</v>
      </c>
      <c r="T111" s="307" t="s">
        <v>46</v>
      </c>
    </row>
    <row r="112" spans="1:20" x14ac:dyDescent="0.3">
      <c r="A112" s="272" t="s">
        <v>467</v>
      </c>
      <c r="B112" s="386" t="str">
        <f>'Agihan &amp; Belanja'!B113</f>
        <v>MRG-2023-MOH-04</v>
      </c>
      <c r="C112" s="7" t="str">
        <f>'Agihan &amp; Belanja'!C113</f>
        <v>Prevalence of Sarcopenia, and its association factors among Community-Dwelling Older Adults attending to Government Health Clinics in Malaysia</v>
      </c>
      <c r="D112" s="7" t="str">
        <f>'Agihan &amp; Belanja'!E113</f>
        <v>DR NG CHAI CHEN</v>
      </c>
      <c r="E112" s="74" t="str">
        <f>'Agihan &amp; Belanja'!F113</f>
        <v>MOH</v>
      </c>
      <c r="F112" s="75" t="str">
        <f>'Agihan &amp; Belanja'!J113</f>
        <v>AP</v>
      </c>
      <c r="G112" s="75" t="str">
        <f>'Agihan &amp; Belanja'!I113</f>
        <v>KKM</v>
      </c>
      <c r="H112" s="52">
        <f>'Agihan &amp; Belanja'!K113</f>
        <v>44927</v>
      </c>
      <c r="I112" s="52">
        <f>'Agihan &amp; Belanja'!L113</f>
        <v>45261</v>
      </c>
      <c r="J112" s="7" t="str">
        <f>'Agihan &amp; Belanja'!H113</f>
        <v>Jabatan Perubatan Hospital Sultan Ismail, Johor Baharu</v>
      </c>
      <c r="K112" s="283">
        <f>'Agihan &amp; Belanja'!M113</f>
        <v>4640</v>
      </c>
      <c r="L112" s="7"/>
      <c r="M112" s="283">
        <f>'Agihan &amp; Belanja'!AU113</f>
        <v>0</v>
      </c>
      <c r="N112" s="402">
        <f t="shared" si="6"/>
        <v>0</v>
      </c>
      <c r="O112" s="568">
        <f t="shared" si="2"/>
        <v>4640</v>
      </c>
      <c r="P112" s="424">
        <v>44942</v>
      </c>
      <c r="Q112" s="75"/>
      <c r="R112" s="6" t="s">
        <v>957</v>
      </c>
      <c r="S112" s="308" t="s">
        <v>958</v>
      </c>
      <c r="T112" s="307" t="s">
        <v>46</v>
      </c>
    </row>
    <row r="113" spans="1:21" x14ac:dyDescent="0.3">
      <c r="A113" s="271" t="s">
        <v>475</v>
      </c>
      <c r="B113" s="386" t="str">
        <f>'Agihan &amp; Belanja'!B114</f>
        <v>MRG-2023-MOH-05</v>
      </c>
      <c r="C113" s="7" t="str">
        <f>'Agihan &amp; Belanja'!C114</f>
        <v>QUALITY OF REFRACTIVE ERROR STUDY IN KLANG VALLEY MALAYSIA (Q.REC-M)</v>
      </c>
      <c r="D113" s="7" t="str">
        <f>'Agihan &amp; Belanja'!E114</f>
        <v>DR DURATUL AIN HUSSIN</v>
      </c>
      <c r="E113" s="74" t="str">
        <f>'Agihan &amp; Belanja'!F114</f>
        <v>MOH</v>
      </c>
      <c r="F113" s="75" t="str">
        <f>'Agihan &amp; Belanja'!J114</f>
        <v>UAQH</v>
      </c>
      <c r="G113" s="75" t="str">
        <f>'Agihan &amp; Belanja'!I114</f>
        <v>KKM</v>
      </c>
      <c r="H113" s="52">
        <f>'Agihan &amp; Belanja'!K114</f>
        <v>44805</v>
      </c>
      <c r="I113" s="52">
        <f>'Agihan &amp; Belanja'!L114</f>
        <v>45261</v>
      </c>
      <c r="J113" s="7"/>
      <c r="K113" s="283">
        <f>'Agihan &amp; Belanja'!M114</f>
        <v>87276</v>
      </c>
      <c r="L113" s="7"/>
      <c r="M113" s="283">
        <f>'Agihan &amp; Belanja'!AU114</f>
        <v>20000</v>
      </c>
      <c r="N113" s="402">
        <f t="shared" si="6"/>
        <v>0.22915807323892021</v>
      </c>
      <c r="O113" s="568">
        <f t="shared" si="2"/>
        <v>67276</v>
      </c>
      <c r="P113" s="424">
        <v>44942</v>
      </c>
      <c r="Q113" s="52">
        <v>45047</v>
      </c>
      <c r="R113" s="6" t="s">
        <v>960</v>
      </c>
      <c r="S113" s="290" t="s">
        <v>959</v>
      </c>
      <c r="T113" s="307" t="s">
        <v>46</v>
      </c>
    </row>
    <row r="114" spans="1:21" x14ac:dyDescent="0.3">
      <c r="A114" s="271" t="s">
        <v>477</v>
      </c>
      <c r="B114" s="386" t="str">
        <f>'Agihan &amp; Belanja'!B115</f>
        <v>MRG-2023-MOH-06</v>
      </c>
      <c r="C114" s="7" t="str">
        <f>'Agihan &amp; Belanja'!C115</f>
        <v>A Randomized Control Trial of the use of Virtual Reality as an adjunct in the treatment for generalized anxiety disorders</v>
      </c>
      <c r="D114" s="7" t="str">
        <f>'Agihan &amp; Belanja'!E115</f>
        <v>DR MOHD AIZUDDIN BIN ABDUL RAHMAN / DR NURUL NADIA ISMAIL</v>
      </c>
      <c r="E114" s="74" t="str">
        <f>'Agihan &amp; Belanja'!F115</f>
        <v xml:space="preserve">ICR </v>
      </c>
      <c r="F114" s="75" t="str">
        <f>'Agihan &amp; Belanja'!J115</f>
        <v>IHT</v>
      </c>
      <c r="G114" s="75" t="str">
        <f>'Agihan &amp; Belanja'!I115</f>
        <v>KKM</v>
      </c>
      <c r="H114" s="52">
        <f>'Agihan &amp; Belanja'!K115</f>
        <v>44927</v>
      </c>
      <c r="I114" s="52">
        <f>'Agihan &amp; Belanja'!L115</f>
        <v>45536</v>
      </c>
      <c r="J114" s="7"/>
      <c r="K114" s="283">
        <f>'Agihan &amp; Belanja'!M115</f>
        <v>176100</v>
      </c>
      <c r="L114" s="7"/>
      <c r="M114" s="283">
        <f>'Agihan &amp; Belanja'!AU115</f>
        <v>127930.29000000001</v>
      </c>
      <c r="N114" s="402">
        <f t="shared" si="6"/>
        <v>0.72646388415672913</v>
      </c>
      <c r="O114" s="568">
        <f t="shared" si="2"/>
        <v>48169.709999999992</v>
      </c>
      <c r="P114" s="424">
        <v>44942</v>
      </c>
      <c r="Q114" s="52">
        <v>44988</v>
      </c>
      <c r="R114" s="6" t="s">
        <v>961</v>
      </c>
      <c r="S114" s="305" t="s">
        <v>1293</v>
      </c>
      <c r="T114" s="647" t="s">
        <v>46</v>
      </c>
      <c r="U114" s="250"/>
    </row>
    <row r="115" spans="1:21" x14ac:dyDescent="0.3">
      <c r="A115" s="279" t="s">
        <v>487</v>
      </c>
      <c r="B115" s="386" t="str">
        <f>'Agihan &amp; Belanja'!B116</f>
        <v>MRG-2023-MOH-07</v>
      </c>
      <c r="C115" s="7" t="str">
        <f>'Agihan &amp; Belanja'!C116</f>
        <v>Collaboration of Oral Health Programme with Religious Organizations (KOA) Initiatives in Pahang, Malaysia: A Formative Qualitative Evaluation</v>
      </c>
      <c r="D115" s="7" t="str">
        <f>'Agihan &amp; Belanja'!E116</f>
        <v>DR KURUDEVEN A/L TAMIL CHELVAN</v>
      </c>
      <c r="E115" s="74" t="str">
        <f>'Agihan &amp; Belanja'!F116</f>
        <v>MOH</v>
      </c>
      <c r="F115" s="75" t="str">
        <f>'Agihan &amp; Belanja'!J116</f>
        <v>NCD</v>
      </c>
      <c r="G115" s="75" t="str">
        <f>'Agihan &amp; Belanja'!I116</f>
        <v>KKM</v>
      </c>
      <c r="H115" s="52">
        <f>'Agihan &amp; Belanja'!K116</f>
        <v>44927</v>
      </c>
      <c r="I115" s="52">
        <f>'Agihan &amp; Belanja'!L116</f>
        <v>45261</v>
      </c>
      <c r="J115" s="7" t="str">
        <f>'Agihan &amp; Belanja'!H116</f>
        <v>Pejabat kesihatan pergigian daerah cameron highlands</v>
      </c>
      <c r="K115" s="283">
        <f>'Agihan &amp; Belanja'!M116</f>
        <v>3000</v>
      </c>
      <c r="L115" s="7"/>
      <c r="M115" s="283">
        <f>'Agihan &amp; Belanja'!AU116</f>
        <v>3000</v>
      </c>
      <c r="N115" s="402">
        <f t="shared" si="6"/>
        <v>1</v>
      </c>
      <c r="O115" s="568">
        <f t="shared" si="2"/>
        <v>0</v>
      </c>
      <c r="P115" s="424">
        <v>44942</v>
      </c>
      <c r="Q115" s="52">
        <v>45078</v>
      </c>
      <c r="R115" s="6" t="s">
        <v>962</v>
      </c>
      <c r="S115" s="290" t="s">
        <v>963</v>
      </c>
      <c r="T115" s="307" t="s">
        <v>46</v>
      </c>
    </row>
    <row r="116" spans="1:21" x14ac:dyDescent="0.3">
      <c r="A116" s="249" t="s">
        <v>593</v>
      </c>
      <c r="B116" s="386" t="str">
        <f>'Agihan &amp; Belanja'!B117</f>
        <v>MRG-2023-MOH-08</v>
      </c>
      <c r="C116" s="7" t="str">
        <f>'Agihan &amp; Belanja'!C117</f>
        <v>Remote Monitoring of Vital Signs and Falls in Post Hospital Discharge Patients and Aging Community</v>
      </c>
      <c r="D116" s="7" t="str">
        <f>'Agihan &amp; Belanja'!E117</f>
        <v>DR DIANA FOO HUI PING</v>
      </c>
      <c r="E116" s="74" t="str">
        <f>'Agihan &amp; Belanja'!F117</f>
        <v>MOH</v>
      </c>
      <c r="F116" s="75" t="str">
        <f>'Agihan &amp; Belanja'!J117</f>
        <v>IHT</v>
      </c>
      <c r="G116" s="75" t="str">
        <f>'Agihan &amp; Belanja'!I117</f>
        <v>KKM</v>
      </c>
      <c r="H116" s="52">
        <f>'Agihan &amp; Belanja'!K117</f>
        <v>44927</v>
      </c>
      <c r="I116" s="52">
        <f>'Agihan &amp; Belanja'!L117</f>
        <v>45992</v>
      </c>
      <c r="J116" s="7" t="str">
        <f>'Agihan &amp; Belanja'!H117</f>
        <v>CRC, Hospital Umum Sarawak, Jalan Tun Ahmad Zaidi Adruce,93586 Kuching Sarawak</v>
      </c>
      <c r="K116" s="283">
        <f>'Agihan &amp; Belanja'!M117</f>
        <v>124000</v>
      </c>
      <c r="L116" s="7"/>
      <c r="M116" s="283">
        <f>'Agihan &amp; Belanja'!AU117</f>
        <v>124000</v>
      </c>
      <c r="N116" s="402">
        <f t="shared" si="6"/>
        <v>1</v>
      </c>
      <c r="O116" s="568">
        <f t="shared" si="2"/>
        <v>0</v>
      </c>
      <c r="P116" s="424">
        <v>44942</v>
      </c>
      <c r="Q116" s="75" t="s">
        <v>1480</v>
      </c>
      <c r="R116" s="6" t="s">
        <v>964</v>
      </c>
      <c r="S116" s="290" t="s">
        <v>965</v>
      </c>
      <c r="T116" s="307" t="s">
        <v>46</v>
      </c>
    </row>
    <row r="117" spans="1:21" x14ac:dyDescent="0.3">
      <c r="A117" s="581" t="s">
        <v>1223</v>
      </c>
      <c r="B117" s="386" t="e">
        <f>'Agihan &amp; Belanja'!#REF!</f>
        <v>#REF!</v>
      </c>
      <c r="C117" s="7" t="e">
        <f>'Agihan &amp; Belanja'!#REF!</f>
        <v>#REF!</v>
      </c>
      <c r="D117" s="7" t="e">
        <f>'Agihan &amp; Belanja'!#REF!</f>
        <v>#REF!</v>
      </c>
      <c r="E117" s="74" t="e">
        <f>'Agihan &amp; Belanja'!#REF!</f>
        <v>#REF!</v>
      </c>
      <c r="F117" s="75" t="e">
        <f>'Agihan &amp; Belanja'!#REF!</f>
        <v>#REF!</v>
      </c>
      <c r="G117" s="75" t="e">
        <f>'Agihan &amp; Belanja'!#REF!</f>
        <v>#REF!</v>
      </c>
      <c r="H117" s="52" t="e">
        <f>'Agihan &amp; Belanja'!#REF!</f>
        <v>#REF!</v>
      </c>
      <c r="I117" s="52" t="e">
        <f>'Agihan &amp; Belanja'!#REF!</f>
        <v>#REF!</v>
      </c>
      <c r="J117" s="7"/>
      <c r="K117" s="283" t="e">
        <f>'Agihan &amp; Belanja'!#REF!</f>
        <v>#REF!</v>
      </c>
      <c r="L117" s="7"/>
      <c r="M117" s="283"/>
      <c r="N117" s="402"/>
      <c r="O117" s="568"/>
      <c r="P117" s="424"/>
      <c r="Q117" s="75"/>
      <c r="R117" s="6"/>
      <c r="S117" s="290" t="s">
        <v>1311</v>
      </c>
      <c r="T117" s="307"/>
    </row>
    <row r="118" spans="1:21" x14ac:dyDescent="0.3">
      <c r="A118" s="7" t="s">
        <v>1227</v>
      </c>
      <c r="B118" s="386" t="str">
        <f>'Agihan &amp; Belanja'!B118</f>
        <v>MRG-2023-MOH-11</v>
      </c>
      <c r="C118" s="7" t="str">
        <f>'Agihan &amp; Belanja'!C118</f>
        <v>A phase II, randomised controlled trial to evaluate the efficacy and safety of moisturising creams with or without palm-oil-derived vitamin E concentrate in addition to urea-based cream or urea-based cream alone in Capecitabine-associated Palmar-Plantar Erythrodysesthesia (ECaPPE)</v>
      </c>
      <c r="D118" s="7" t="str">
        <f>'Agihan &amp; Belanja'!E118</f>
        <v>DR VOON PEI JYE</v>
      </c>
      <c r="E118" s="74" t="str">
        <f>'Agihan &amp; Belanja'!F118</f>
        <v>MOH</v>
      </c>
      <c r="F118" s="75" t="str">
        <f>'Agihan &amp; Belanja'!J118</f>
        <v>CTH</v>
      </c>
      <c r="G118" s="75" t="str">
        <f>'Agihan &amp; Belanja'!I118</f>
        <v>KKM</v>
      </c>
      <c r="H118" s="52">
        <f>'Agihan &amp; Belanja'!K118</f>
        <v>44927</v>
      </c>
      <c r="I118" s="52">
        <f>'Agihan &amp; Belanja'!L118</f>
        <v>45627</v>
      </c>
      <c r="J118" s="7"/>
      <c r="K118" s="283">
        <f>'Agihan &amp; Belanja'!M118</f>
        <v>12500</v>
      </c>
      <c r="L118" s="7"/>
      <c r="M118" s="283">
        <v>9860</v>
      </c>
      <c r="N118" s="402">
        <f>M118/K118</f>
        <v>0.78879999999999995</v>
      </c>
      <c r="O118" s="568">
        <f>K118-M118</f>
        <v>2640</v>
      </c>
      <c r="P118" s="424">
        <v>45103</v>
      </c>
      <c r="Q118" s="52">
        <v>45231</v>
      </c>
      <c r="R118" s="6" t="s">
        <v>1482</v>
      </c>
      <c r="S118" s="290" t="s">
        <v>1483</v>
      </c>
      <c r="T118" s="307" t="s">
        <v>1481</v>
      </c>
    </row>
    <row r="119" spans="1:21" x14ac:dyDescent="0.3">
      <c r="A119" s="581" t="s">
        <v>1230</v>
      </c>
      <c r="B119" s="386" t="str">
        <f>'Agihan &amp; Belanja'!B119</f>
        <v>MRG-2023-MOH-12</v>
      </c>
      <c r="C119" s="7" t="str">
        <f>'Agihan &amp; Belanja'!C119</f>
        <v>MEDICAL RADIATION EXPOSURE FOR THE DEVELOPMENT OF MALAYSIAN DIAGNOSTIC REFERENCE LEVEL (DRL) IN DIAGNOSTIC RADIOLOGY AND DENTAL RADIOLOGY</v>
      </c>
      <c r="D119" s="7" t="str">
        <f>'Agihan &amp; Belanja'!E119</f>
        <v>MS. NURMAZAINA BINTI MD ARIFFIN</v>
      </c>
      <c r="E119" s="74" t="str">
        <f>'Agihan &amp; Belanja'!F119</f>
        <v>MOH</v>
      </c>
      <c r="F119" s="75" t="str">
        <f>'Agihan &amp; Belanja'!J119</f>
        <v>UAQH</v>
      </c>
      <c r="G119" s="75" t="str">
        <f>'Agihan &amp; Belanja'!I119</f>
        <v>KKM</v>
      </c>
      <c r="H119" s="52">
        <f>'Agihan &amp; Belanja'!K119</f>
        <v>45078</v>
      </c>
      <c r="I119" s="52">
        <f>'Agihan &amp; Belanja'!L119</f>
        <v>45352</v>
      </c>
      <c r="J119" s="7"/>
      <c r="K119" s="283">
        <f>'Agihan &amp; Belanja'!M119</f>
        <v>36000</v>
      </c>
      <c r="L119" s="7"/>
      <c r="M119" s="283">
        <v>36000</v>
      </c>
      <c r="N119" s="402">
        <f>M119/K119</f>
        <v>1</v>
      </c>
      <c r="O119" s="568">
        <f>K119-M119</f>
        <v>0</v>
      </c>
      <c r="P119" s="424">
        <v>45103</v>
      </c>
      <c r="Q119" s="75" t="s">
        <v>1480</v>
      </c>
      <c r="R119" s="6" t="s">
        <v>1313</v>
      </c>
      <c r="S119" s="290" t="s">
        <v>1312</v>
      </c>
      <c r="T119" s="307"/>
    </row>
    <row r="120" spans="1:21" x14ac:dyDescent="0.3">
      <c r="A120" s="842" t="s">
        <v>1233</v>
      </c>
      <c r="B120" s="386" t="str">
        <f>'Agihan &amp; Belanja'!B120</f>
        <v>MRG-2023-MOH-13</v>
      </c>
      <c r="C120" s="7" t="str">
        <f>'Agihan &amp; Belanja'!C120</f>
        <v>Effect of high dose intravenous Vitamin C as an adjunct in the treatment of patients with severe pneumonia in Intensive Care Unit: a multi-center, double-blinded, two-arm, placebo-controlled, randomized trial.</v>
      </c>
      <c r="D120" s="7" t="str">
        <f>'Agihan &amp; Belanja'!E120</f>
        <v>DR CALVIN WONG KE WEN</v>
      </c>
      <c r="E120" s="74" t="str">
        <f>'Agihan &amp; Belanja'!F120</f>
        <v>MOH</v>
      </c>
      <c r="F120" s="75" t="str">
        <f>'Agihan &amp; Belanja'!J120</f>
        <v>CTH</v>
      </c>
      <c r="G120" s="75" t="str">
        <f>'Agihan &amp; Belanja'!I120</f>
        <v>KKM</v>
      </c>
      <c r="H120" s="52">
        <f>'Agihan &amp; Belanja'!K120</f>
        <v>44743</v>
      </c>
      <c r="I120" s="52">
        <f>'Agihan &amp; Belanja'!K120</f>
        <v>44743</v>
      </c>
      <c r="J120" s="7"/>
      <c r="K120" s="283">
        <v>357100</v>
      </c>
      <c r="L120" s="7"/>
      <c r="M120" s="283">
        <v>343703</v>
      </c>
      <c r="N120" s="402">
        <f>M120/K120</f>
        <v>0.96248389806776813</v>
      </c>
      <c r="O120" s="568">
        <f>K120-M120</f>
        <v>13397</v>
      </c>
      <c r="P120" s="424">
        <v>45103</v>
      </c>
      <c r="Q120" s="52">
        <v>45108</v>
      </c>
      <c r="R120" s="6" t="s">
        <v>1315</v>
      </c>
      <c r="S120" s="290" t="s">
        <v>1314</v>
      </c>
      <c r="T120" s="307"/>
    </row>
    <row r="121" spans="1:21" x14ac:dyDescent="0.3">
      <c r="A121" s="844"/>
      <c r="B121" s="386" t="str">
        <f>'Agihan &amp; Belanja'!B121</f>
        <v>MRG-2023-MOH-13</v>
      </c>
      <c r="C121" s="7" t="str">
        <f>'Agihan &amp; Belanja'!C121</f>
        <v>Effect of high dose intravenous Vitamin C as an adjunct in the treatment of patients with severe pneumonia in Intensive Care Unit: a multi-center, double-blinded, two-arm, placebo-controlled, randomized trial.</v>
      </c>
      <c r="D121" s="7" t="str">
        <f>'Agihan &amp; Belanja'!E121</f>
        <v>DR CALVIN WONG KE WEN</v>
      </c>
      <c r="E121" s="74" t="str">
        <f>'Agihan &amp; Belanja'!F121</f>
        <v>MOH</v>
      </c>
      <c r="F121" s="75" t="str">
        <f>'Agihan &amp; Belanja'!J121</f>
        <v>CTH</v>
      </c>
      <c r="G121" s="75" t="str">
        <f>'Agihan &amp; Belanja'!I121</f>
        <v>KKM</v>
      </c>
      <c r="H121" s="52">
        <f>'Agihan &amp; Belanja'!K121</f>
        <v>44743</v>
      </c>
      <c r="I121" s="52">
        <f>'Agihan &amp; Belanja'!K121</f>
        <v>44743</v>
      </c>
      <c r="J121" s="7"/>
      <c r="K121" s="283">
        <f>'Agihan &amp; Belanja'!M121</f>
        <v>19500</v>
      </c>
      <c r="L121" s="7"/>
      <c r="M121" s="283"/>
      <c r="N121" s="402"/>
      <c r="O121" s="568"/>
      <c r="P121" s="424">
        <v>45103</v>
      </c>
      <c r="Q121" s="75"/>
      <c r="R121" s="6" t="s">
        <v>1443</v>
      </c>
      <c r="S121" s="290" t="s">
        <v>1314</v>
      </c>
      <c r="T121" s="307"/>
    </row>
    <row r="122" spans="1:21" x14ac:dyDescent="0.3">
      <c r="A122" s="843"/>
      <c r="B122" s="386" t="str">
        <f>'Agihan &amp; Belanja'!B122</f>
        <v>MRG-2023-MOH-13</v>
      </c>
      <c r="C122" s="7" t="str">
        <f>'Agihan &amp; Belanja'!C122</f>
        <v>Effect of high dose intravenous Vitamin C as an adjunct in the treatment of patients with severe pneumonia in Intensive Care Unit: a multi-center, double-blinded, two-arm, placebo-controlled, randomized trial.</v>
      </c>
      <c r="D122" s="7" t="str">
        <f>'Agihan &amp; Belanja'!E122</f>
        <v>DR CALVIN WONG KE WEN</v>
      </c>
      <c r="E122" s="74" t="str">
        <f>'Agihan &amp; Belanja'!F122</f>
        <v>MOH</v>
      </c>
      <c r="F122" s="75" t="str">
        <f>'Agihan &amp; Belanja'!J122</f>
        <v>CTH</v>
      </c>
      <c r="G122" s="75" t="str">
        <f>'Agihan &amp; Belanja'!I122</f>
        <v>KKM</v>
      </c>
      <c r="H122" s="52">
        <f>'Agihan &amp; Belanja'!K122</f>
        <v>44743</v>
      </c>
      <c r="I122" s="52">
        <f>'Agihan &amp; Belanja'!K122</f>
        <v>44743</v>
      </c>
      <c r="J122" s="7"/>
      <c r="K122" s="283">
        <f>'Agihan &amp; Belanja'!M122</f>
        <v>19500</v>
      </c>
      <c r="L122" s="7"/>
      <c r="M122" s="283"/>
      <c r="N122" s="402"/>
      <c r="O122" s="568"/>
      <c r="P122" s="424">
        <v>45103</v>
      </c>
      <c r="Q122" s="75"/>
      <c r="R122" s="6" t="s">
        <v>1444</v>
      </c>
      <c r="S122" s="290" t="s">
        <v>1314</v>
      </c>
      <c r="T122" s="307"/>
    </row>
    <row r="123" spans="1:21" x14ac:dyDescent="0.3">
      <c r="A123" s="7" t="s">
        <v>1236</v>
      </c>
      <c r="B123" s="386" t="str">
        <f>'Agihan &amp; Belanja'!B123</f>
        <v>MRG-2023-MOH-14</v>
      </c>
      <c r="C123" s="7" t="str">
        <f>'Agihan &amp; Belanja'!C123</f>
        <v>Intensive Low-Density Lipoprotein Cholesterol Lowering in Patients With Acute Myocardial Infarction</v>
      </c>
      <c r="D123" s="7" t="str">
        <f>'Agihan &amp; Belanja'!E123</f>
        <v>DR JOHN YEO JUI PING</v>
      </c>
      <c r="E123" s="74" t="str">
        <f>'Agihan &amp; Belanja'!F121</f>
        <v>MOH</v>
      </c>
      <c r="F123" s="75" t="str">
        <f>'Agihan &amp; Belanja'!J123</f>
        <v>CTH</v>
      </c>
      <c r="G123" s="75" t="str">
        <f>'Agihan &amp; Belanja'!I123</f>
        <v>KKM</v>
      </c>
      <c r="H123" s="52">
        <f>'Agihan &amp; Belanja'!K123</f>
        <v>44927</v>
      </c>
      <c r="I123" s="52">
        <f>'Agihan &amp; Belanja'!K123</f>
        <v>44927</v>
      </c>
      <c r="J123" s="7"/>
      <c r="K123" s="283">
        <f>'Agihan &amp; Belanja'!M123</f>
        <v>126800</v>
      </c>
      <c r="L123" s="283">
        <v>2000</v>
      </c>
      <c r="M123" s="283">
        <v>124800</v>
      </c>
      <c r="N123" s="402">
        <f>M123/K123</f>
        <v>0.98422712933753942</v>
      </c>
      <c r="O123" s="568">
        <f>K123-M123</f>
        <v>2000</v>
      </c>
      <c r="P123" s="424">
        <v>45103</v>
      </c>
      <c r="Q123" s="52">
        <v>45170</v>
      </c>
      <c r="R123" s="6" t="s">
        <v>1317</v>
      </c>
      <c r="S123" s="290" t="s">
        <v>1316</v>
      </c>
      <c r="T123" s="307"/>
    </row>
    <row r="124" spans="1:21" x14ac:dyDescent="0.3">
      <c r="A124" s="581" t="s">
        <v>1258</v>
      </c>
      <c r="B124" s="386" t="str">
        <f>'Agihan &amp; Belanja'!B124</f>
        <v>MRG-2023-MOH-15</v>
      </c>
      <c r="C124" s="7" t="str">
        <f>'Agihan &amp; Belanja'!C124</f>
        <v>Artificial Intelligence for the Diagnosis of Corneal Ulcer</v>
      </c>
      <c r="D124" s="7" t="str">
        <f>'Agihan &amp; Belanja'!E124</f>
        <v>DR IVAN CHENG EN YOO</v>
      </c>
      <c r="E124" s="74" t="str">
        <f>'Agihan &amp; Belanja'!F122</f>
        <v>MOH</v>
      </c>
      <c r="F124" s="75" t="str">
        <f>'Agihan &amp; Belanja'!J124</f>
        <v>IHT</v>
      </c>
      <c r="G124" s="75" t="str">
        <f>'Agihan &amp; Belanja'!I124</f>
        <v>KKM</v>
      </c>
      <c r="H124" s="52">
        <f>'Agihan &amp; Belanja'!K124</f>
        <v>45108</v>
      </c>
      <c r="I124" s="52">
        <f>'Agihan &amp; Belanja'!L124</f>
        <v>45992</v>
      </c>
      <c r="J124" s="7"/>
      <c r="K124" s="283">
        <f>'Agihan &amp; Belanja'!M124</f>
        <v>193500</v>
      </c>
      <c r="L124" s="7"/>
      <c r="M124" s="283">
        <v>190553.94</v>
      </c>
      <c r="N124" s="402">
        <f>M124/K124</f>
        <v>0.98477488372093025</v>
      </c>
      <c r="O124" s="568">
        <f>K124-M124</f>
        <v>2946.0599999999977</v>
      </c>
      <c r="P124" s="424">
        <v>45103</v>
      </c>
      <c r="Q124" s="52">
        <v>45170</v>
      </c>
      <c r="R124" s="6" t="s">
        <v>1469</v>
      </c>
      <c r="S124" s="290" t="s">
        <v>1467</v>
      </c>
      <c r="T124" s="307"/>
    </row>
    <row r="125" spans="1:21" x14ac:dyDescent="0.3">
      <c r="A125" s="7" t="s">
        <v>1264</v>
      </c>
      <c r="B125" s="386" t="str">
        <f>'Agihan &amp; Belanja'!B125</f>
        <v>MRG-2023-MOH-16</v>
      </c>
      <c r="C125" s="7" t="str">
        <f>'Agihan &amp; Belanja'!C125</f>
        <v>Predicting Presence and Progression of Left Ventricular Diastolic Dysfunction and Heart Failure in Type 2 Diabetic Patients</v>
      </c>
      <c r="D125" s="7" t="str">
        <f>'Agihan &amp; Belanja'!E125</f>
        <v>DR DIANA FOO HUI PING</v>
      </c>
      <c r="E125" s="74" t="str">
        <f>'Agihan &amp; Belanja'!F123</f>
        <v>MOH</v>
      </c>
      <c r="F125" s="75" t="str">
        <f>'Agihan &amp; Belanja'!J125</f>
        <v>CTH</v>
      </c>
      <c r="G125" s="75" t="str">
        <f>'Agihan &amp; Belanja'!I125</f>
        <v>KKM</v>
      </c>
      <c r="H125" s="52" t="str">
        <f>'Agihan &amp; Belanja'!K125</f>
        <v>Mei-23</v>
      </c>
      <c r="I125" s="52">
        <f>'Agihan &amp; Belanja'!L125</f>
        <v>46600</v>
      </c>
      <c r="J125" s="7"/>
      <c r="K125" s="283">
        <f>'Agihan &amp; Belanja'!M125</f>
        <v>426200</v>
      </c>
      <c r="L125" s="7"/>
      <c r="M125" s="283">
        <v>426200</v>
      </c>
      <c r="N125" s="402">
        <f>M125/K125</f>
        <v>1</v>
      </c>
      <c r="O125" s="568">
        <f>K125-M125</f>
        <v>0</v>
      </c>
      <c r="P125" s="424">
        <v>45103</v>
      </c>
      <c r="Q125" s="75" t="s">
        <v>1480</v>
      </c>
      <c r="R125" s="6" t="s">
        <v>1488</v>
      </c>
      <c r="S125" s="290" t="str">
        <f>$S$116</f>
        <v>dianafoo.crc@gmail.com</v>
      </c>
      <c r="T125" s="307"/>
    </row>
    <row r="126" spans="1:21" x14ac:dyDescent="0.3">
      <c r="A126" s="7" t="s">
        <v>1421</v>
      </c>
      <c r="B126" s="386" t="str">
        <f>'Agihan &amp; Belanja'!B126</f>
        <v>MRG-2023-MOH-17</v>
      </c>
      <c r="C126" s="7" t="str">
        <f>'Agihan &amp; Belanja'!C126</f>
        <v>Impact of molecular diagnostics accelerated access in managing children with central nervous system infections: A quasi-experimental study</v>
      </c>
      <c r="D126" s="7" t="str">
        <f>'Agihan &amp; Belanja'!E126</f>
        <v>DR TOH TECK HOCK</v>
      </c>
      <c r="E126" s="74" t="str">
        <f>'Agihan &amp; Belanja'!F124</f>
        <v>MOH</v>
      </c>
      <c r="F126" s="75" t="str">
        <f>'Agihan &amp; Belanja'!J126</f>
        <v>CTH</v>
      </c>
      <c r="G126" s="75" t="str">
        <f>'Agihan &amp; Belanja'!I126</f>
        <v>KKM</v>
      </c>
      <c r="H126" s="52">
        <f>'Agihan &amp; Belanja'!K126</f>
        <v>45108</v>
      </c>
      <c r="I126" s="52">
        <f>'Agihan &amp; Belanja'!L126</f>
        <v>45992</v>
      </c>
      <c r="J126" s="7"/>
      <c r="K126" s="283">
        <f>'Agihan &amp; Belanja'!M126</f>
        <v>144058</v>
      </c>
      <c r="L126" s="7"/>
      <c r="M126" s="283"/>
      <c r="N126" s="402"/>
      <c r="O126" s="568"/>
      <c r="P126" s="424"/>
      <c r="Q126" s="75"/>
      <c r="R126" s="6"/>
      <c r="S126" s="290"/>
      <c r="T126" s="307"/>
    </row>
    <row r="127" spans="1:21" x14ac:dyDescent="0.3">
      <c r="A127" s="245" t="s">
        <v>491</v>
      </c>
      <c r="B127" s="386" t="str">
        <f>'Agihan &amp; Belanja'!B127</f>
        <v>MRG-2023-ICR-01</v>
      </c>
      <c r="C127" s="7" t="str">
        <f>'Agihan &amp; Belanja'!C127</f>
        <v>Real World Effectiveness of Oral Anti-Viral for treatment of COVID-19 in Ministry of Health Malaysia Institutions</v>
      </c>
      <c r="D127" s="7" t="str">
        <f>'Agihan &amp; Belanja'!E127</f>
        <v>DR LOW EE VIEN</v>
      </c>
      <c r="E127" s="74" t="str">
        <f>'Agihan &amp; Belanja'!F127</f>
        <v xml:space="preserve">ICR </v>
      </c>
      <c r="F127" s="75" t="str">
        <f>'Agihan &amp; Belanja'!J127</f>
        <v>CD</v>
      </c>
      <c r="G127" s="75" t="str">
        <f>'Agihan &amp; Belanja'!I127</f>
        <v>KKM</v>
      </c>
      <c r="H127" s="52">
        <f>'Agihan &amp; Belanja'!K127</f>
        <v>44927</v>
      </c>
      <c r="I127" s="52">
        <f>'Agihan &amp; Belanja'!L127</f>
        <v>45231</v>
      </c>
      <c r="J127" s="7"/>
      <c r="K127" s="283">
        <f>'Agihan &amp; Belanja'!M127</f>
        <v>84137</v>
      </c>
      <c r="L127" s="7"/>
      <c r="M127" s="283">
        <f>'Agihan &amp; Belanja'!AU127</f>
        <v>82370.149999999994</v>
      </c>
      <c r="N127" s="402">
        <f t="shared" si="6"/>
        <v>0.97900032090519029</v>
      </c>
      <c r="O127" s="567">
        <f t="shared" si="2"/>
        <v>1766.8500000000058</v>
      </c>
      <c r="P127" s="424">
        <v>44942</v>
      </c>
      <c r="Q127" s="52">
        <v>44999</v>
      </c>
      <c r="R127" s="6" t="s">
        <v>966</v>
      </c>
      <c r="S127" s="290" t="s">
        <v>967</v>
      </c>
      <c r="T127" s="647" t="s">
        <v>46</v>
      </c>
      <c r="U127" s="250"/>
    </row>
    <row r="128" spans="1:21" x14ac:dyDescent="0.3">
      <c r="A128" s="420" t="s">
        <v>493</v>
      </c>
      <c r="B128" s="386" t="str">
        <f>'Agihan &amp; Belanja'!B128</f>
        <v>MRG-2023-ICR-02</v>
      </c>
      <c r="C128" s="7" t="str">
        <f>'Agihan &amp; Belanja'!C128</f>
        <v>Real World Application of a Digital Health Solution: Cognitive Observational Diagnosis for Quantified Home Monitoring (CODIQ-My 2.0)</v>
      </c>
      <c r="D128" s="7" t="str">
        <f>'Agihan &amp; Belanja'!E128</f>
        <v>DR MOHAN DASS PATHMANATHAN</v>
      </c>
      <c r="E128" s="74" t="str">
        <f>'Agihan &amp; Belanja'!F128</f>
        <v xml:space="preserve">ICR </v>
      </c>
      <c r="F128" s="75" t="str">
        <f>'Agihan &amp; Belanja'!J128</f>
        <v>IHT</v>
      </c>
      <c r="G128" s="75" t="str">
        <f>'Agihan &amp; Belanja'!I128</f>
        <v>KKM</v>
      </c>
      <c r="H128" s="52">
        <f>'Agihan &amp; Belanja'!K128</f>
        <v>44927</v>
      </c>
      <c r="I128" s="52">
        <f>'Agihan &amp; Belanja'!L128</f>
        <v>45992</v>
      </c>
      <c r="J128" s="7"/>
      <c r="K128" s="283">
        <f>'Agihan &amp; Belanja'!M128</f>
        <v>848804</v>
      </c>
      <c r="L128" s="7"/>
      <c r="M128" s="283">
        <f>'Agihan &amp; Belanja'!AU128</f>
        <v>16820.38</v>
      </c>
      <c r="N128" s="402">
        <f t="shared" si="6"/>
        <v>1.9816565426176127E-2</v>
      </c>
      <c r="O128" s="567">
        <f t="shared" si="2"/>
        <v>831983.62</v>
      </c>
      <c r="P128" s="424">
        <v>44942</v>
      </c>
      <c r="Q128" s="52">
        <v>44987</v>
      </c>
      <c r="R128" s="6" t="s">
        <v>968</v>
      </c>
      <c r="S128" s="290" t="s">
        <v>974</v>
      </c>
      <c r="T128" s="647" t="s">
        <v>46</v>
      </c>
      <c r="U128" s="250"/>
    </row>
    <row r="129" spans="1:21" x14ac:dyDescent="0.3">
      <c r="A129" s="422" t="s">
        <v>1244</v>
      </c>
      <c r="B129" s="386" t="str">
        <f>'Agihan &amp; Belanja'!B129</f>
        <v>MRG-2023-ICR-03</v>
      </c>
      <c r="C129" s="7" t="str">
        <f>'Agihan &amp; Belanja'!C129</f>
        <v>Development &amp; Validation of a Skin Mobile Aplication using Artificial Intelligence (A.I) for Screening of Leprosy in Malaysian Population</v>
      </c>
      <c r="D129" s="7" t="str">
        <f>'Agihan &amp; Belanja'!E129</f>
        <v>DR MOHAN DASS PATHMANATHAN</v>
      </c>
      <c r="E129" s="74" t="str">
        <f>'Agihan &amp; Belanja'!F129</f>
        <v xml:space="preserve">ICR </v>
      </c>
      <c r="F129" s="75" t="str">
        <f>'Agihan &amp; Belanja'!J129</f>
        <v>IHT</v>
      </c>
      <c r="G129" s="75" t="str">
        <f>'Agihan &amp; Belanja'!I129</f>
        <v>KKM</v>
      </c>
      <c r="H129" s="52">
        <f>'Agihan &amp; Belanja'!K129</f>
        <v>45017</v>
      </c>
      <c r="I129" s="52">
        <f>'Agihan &amp; Belanja'!L129</f>
        <v>45717</v>
      </c>
      <c r="J129" s="7"/>
      <c r="K129" s="283">
        <f>'Agihan &amp; Belanja'!M129</f>
        <v>420400</v>
      </c>
      <c r="L129" s="7"/>
      <c r="M129" s="283">
        <f>'Agihan &amp; Belanja'!AU129</f>
        <v>5200</v>
      </c>
      <c r="N129" s="402">
        <f t="shared" si="6"/>
        <v>1.2369172216936251E-2</v>
      </c>
      <c r="O129" s="567">
        <f t="shared" si="2"/>
        <v>415200</v>
      </c>
      <c r="P129" s="424">
        <v>45154</v>
      </c>
      <c r="Q129" s="52">
        <v>45017</v>
      </c>
      <c r="R129" s="6" t="s">
        <v>968</v>
      </c>
      <c r="S129" s="290" t="s">
        <v>974</v>
      </c>
      <c r="T129" s="821" t="s">
        <v>1414</v>
      </c>
      <c r="U129" s="250"/>
    </row>
    <row r="130" spans="1:21" x14ac:dyDescent="0.3">
      <c r="A130" s="251" t="s">
        <v>1247</v>
      </c>
      <c r="B130" s="386" t="str">
        <f>'Agihan &amp; Belanja'!B130</f>
        <v>MRG-2023-ICR-04</v>
      </c>
      <c r="C130" s="7" t="str">
        <f>'Agihan &amp; Belanja'!C130</f>
        <v>mHealth Behavioural Intervention to Increase Breast Cancer Screening Rates Among Members of the Public</v>
      </c>
      <c r="D130" s="7" t="str">
        <f>'Agihan &amp; Belanja'!E130</f>
        <v>NICHOLAS HING YEE LIANG</v>
      </c>
      <c r="E130" s="74" t="str">
        <f>'Agihan &amp; Belanja'!F130</f>
        <v xml:space="preserve">ICR </v>
      </c>
      <c r="F130" s="75" t="str">
        <f>'Agihan &amp; Belanja'!J130</f>
        <v>CTH</v>
      </c>
      <c r="G130" s="75" t="str">
        <f>'Agihan &amp; Belanja'!I130</f>
        <v>KKM</v>
      </c>
      <c r="H130" s="52">
        <f>'Agihan &amp; Belanja'!K130</f>
        <v>45047</v>
      </c>
      <c r="I130" s="52">
        <f>'Agihan &amp; Belanja'!L130</f>
        <v>45809</v>
      </c>
      <c r="J130" s="7"/>
      <c r="K130" s="283">
        <f>'Agihan &amp; Belanja'!M130</f>
        <v>50092</v>
      </c>
      <c r="L130" s="7"/>
      <c r="M130" s="283">
        <f>'Agihan &amp; Belanja'!AU130</f>
        <v>47733.289999999994</v>
      </c>
      <c r="N130" s="402">
        <f t="shared" si="6"/>
        <v>0.95291244110836049</v>
      </c>
      <c r="O130" s="567">
        <f t="shared" si="2"/>
        <v>2358.7100000000064</v>
      </c>
      <c r="P130" s="424"/>
      <c r="Q130" s="52"/>
      <c r="R130" s="6"/>
      <c r="S130" s="290" t="s">
        <v>1435</v>
      </c>
      <c r="T130" s="820" t="s">
        <v>1436</v>
      </c>
      <c r="U130" s="250"/>
    </row>
    <row r="131" spans="1:21" x14ac:dyDescent="0.3">
      <c r="A131" s="245" t="s">
        <v>1088</v>
      </c>
      <c r="B131" s="386" t="str">
        <f>'Agihan &amp; Belanja'!B131</f>
        <v>MRG-2023-ICR-05</v>
      </c>
      <c r="C131" s="7" t="str">
        <f>'Agihan &amp; Belanja'!C131</f>
        <v>Development of Diabetic Retinopathy Risk Score for Primary Care</v>
      </c>
      <c r="D131" s="7" t="str">
        <f>'Agihan &amp; Belanja'!E131</f>
        <v>TEH XIN ROU</v>
      </c>
      <c r="E131" s="74" t="str">
        <f>'Agihan &amp; Belanja'!F131</f>
        <v xml:space="preserve">ICR </v>
      </c>
      <c r="F131" s="75" t="str">
        <f>'Agihan &amp; Belanja'!J131</f>
        <v>NCD</v>
      </c>
      <c r="G131" s="75" t="str">
        <f>'Agihan &amp; Belanja'!I131</f>
        <v>KKM</v>
      </c>
      <c r="H131" s="52">
        <f>'Agihan &amp; Belanja'!K131</f>
        <v>44774</v>
      </c>
      <c r="I131" s="52">
        <f>'Agihan &amp; Belanja'!L131</f>
        <v>45261</v>
      </c>
      <c r="J131" s="7"/>
      <c r="K131" s="283">
        <f>'Agihan &amp; Belanja'!M131</f>
        <v>53798</v>
      </c>
      <c r="L131" s="7"/>
      <c r="M131" s="283">
        <f>'Agihan &amp; Belanja'!AU131</f>
        <v>5516.8</v>
      </c>
      <c r="N131" s="402">
        <f t="shared" si="6"/>
        <v>0.10254656306925908</v>
      </c>
      <c r="O131" s="567">
        <f t="shared" si="2"/>
        <v>48281.2</v>
      </c>
      <c r="P131" s="424"/>
      <c r="Q131" s="52"/>
      <c r="R131" s="6"/>
      <c r="S131" s="290" t="s">
        <v>1437</v>
      </c>
      <c r="T131" s="647"/>
      <c r="U131" s="250"/>
    </row>
    <row r="132" spans="1:21" x14ac:dyDescent="0.3">
      <c r="A132" s="421" t="s">
        <v>501</v>
      </c>
      <c r="B132" s="386" t="str">
        <f>'Agihan &amp; Belanja'!B132</f>
        <v>MRG-2023-IKU-01</v>
      </c>
      <c r="C132" s="7" t="str">
        <f>'Agihan &amp; Belanja'!C132</f>
        <v>MyEMaS: Malaysian Malnourished Intervention for the Older Adults</v>
      </c>
      <c r="D132" s="7" t="str">
        <f>'Agihan &amp; Belanja'!E132</f>
        <v>AZLI BIN BAHARUDIN@SHAHRUDDIN</v>
      </c>
      <c r="E132" s="74" t="str">
        <f>'Agihan &amp; Belanja'!F132</f>
        <v>IKU</v>
      </c>
      <c r="F132" s="75" t="str">
        <f>'Agihan &amp; Belanja'!J132</f>
        <v>AP</v>
      </c>
      <c r="G132" s="75" t="str">
        <f>'Agihan &amp; Belanja'!I132</f>
        <v>KKM</v>
      </c>
      <c r="H132" s="52">
        <f>'Agihan &amp; Belanja'!K132</f>
        <v>44927</v>
      </c>
      <c r="I132" s="52">
        <f>'Agihan &amp; Belanja'!L132</f>
        <v>45536</v>
      </c>
      <c r="J132" s="7"/>
      <c r="K132" s="283">
        <f>'Agihan &amp; Belanja'!M132</f>
        <v>172327</v>
      </c>
      <c r="L132" s="7"/>
      <c r="M132" s="283">
        <f>'Agihan &amp; Belanja'!AU132</f>
        <v>171347.91</v>
      </c>
      <c r="N132" s="402">
        <f t="shared" si="6"/>
        <v>0.99431841789156661</v>
      </c>
      <c r="O132" s="567">
        <f t="shared" si="2"/>
        <v>979.08999999999651</v>
      </c>
      <c r="P132" s="424">
        <v>44942</v>
      </c>
      <c r="Q132" s="75"/>
      <c r="R132" s="6" t="s">
        <v>1000</v>
      </c>
      <c r="S132" s="290" t="s">
        <v>969</v>
      </c>
      <c r="T132" s="647" t="s">
        <v>46</v>
      </c>
      <c r="U132" s="250"/>
    </row>
    <row r="133" spans="1:21" x14ac:dyDescent="0.3">
      <c r="A133" s="421" t="s">
        <v>1085</v>
      </c>
      <c r="B133" s="386" t="str">
        <f>'Agihan &amp; Belanja'!B133</f>
        <v>MRG-2023-IKU-02</v>
      </c>
      <c r="C133" s="7" t="str">
        <f>'Agihan &amp; Belanja'!C133</f>
        <v>Prevalence of Metabolic Syndrome and Metabolic Dysfunction-Associated Fatty Liver Disease in Malaysia 2023</v>
      </c>
      <c r="D133" s="7" t="str">
        <f>'Agihan &amp; Belanja'!E133</f>
        <v>DR WAN KIM SUI</v>
      </c>
      <c r="E133" s="74" t="str">
        <f>'Agihan &amp; Belanja'!F133</f>
        <v>IKU</v>
      </c>
      <c r="F133" s="75" t="str">
        <f>'Agihan &amp; Belanja'!J133</f>
        <v>NHS</v>
      </c>
      <c r="G133" s="75" t="str">
        <f>'Agihan &amp; Belanja'!I133</f>
        <v>KKM</v>
      </c>
      <c r="H133" s="52">
        <f>'Agihan &amp; Belanja'!K133</f>
        <v>44927</v>
      </c>
      <c r="I133" s="52">
        <f>'Agihan &amp; Belanja'!L133</f>
        <v>45383</v>
      </c>
      <c r="J133" s="7"/>
      <c r="K133" s="283">
        <f>'Agihan &amp; Belanja'!M133</f>
        <v>114090</v>
      </c>
      <c r="L133" s="7"/>
      <c r="M133" s="283">
        <f>'Agihan &amp; Belanja'!AU133</f>
        <v>113499.57</v>
      </c>
      <c r="N133" s="402">
        <f t="shared" si="6"/>
        <v>0.9948248750986064</v>
      </c>
      <c r="O133" s="568">
        <f t="shared" si="2"/>
        <v>590.42999999999302</v>
      </c>
      <c r="P133" s="424"/>
      <c r="Q133" s="52">
        <v>45139</v>
      </c>
      <c r="R133" s="6" t="s">
        <v>1139</v>
      </c>
      <c r="S133" s="290" t="s">
        <v>1138</v>
      </c>
      <c r="T133" s="307"/>
      <c r="U133" s="250"/>
    </row>
    <row r="134" spans="1:21" x14ac:dyDescent="0.3">
      <c r="A134" s="421" t="s">
        <v>1241</v>
      </c>
      <c r="B134" s="386" t="str">
        <f>'Agihan &amp; Belanja'!B134</f>
        <v>MRG-2023-IKU-03</v>
      </c>
      <c r="C134" s="7" t="str">
        <f>'Agihan &amp; Belanja'!C134</f>
        <v>EVALUATION OF TWO AI SOFTWARE FOR THE CXR SCREENING AND PULMONARY TUBERCULOSIS (PTB) DIAGNOSIS</v>
      </c>
      <c r="D134" s="7" t="str">
        <f>'Agihan &amp; Belanja'!E134</f>
        <v>MUHAMMAD FAIZ MOHD HISHAM</v>
      </c>
      <c r="E134" s="74" t="str">
        <f>'Agihan &amp; Belanja'!F134</f>
        <v>IKU</v>
      </c>
      <c r="F134" s="75" t="str">
        <f>'Agihan &amp; Belanja'!J134</f>
        <v>CD</v>
      </c>
      <c r="G134" s="75" t="str">
        <f>'Agihan &amp; Belanja'!I134</f>
        <v>KKM</v>
      </c>
      <c r="H134" s="52">
        <f>'Agihan &amp; Belanja'!K134</f>
        <v>45108</v>
      </c>
      <c r="I134" s="52">
        <f>'Agihan &amp; Belanja'!L134</f>
        <v>45809</v>
      </c>
      <c r="J134" s="7"/>
      <c r="K134" s="283">
        <f>'Agihan &amp; Belanja'!M134</f>
        <v>46668</v>
      </c>
      <c r="L134" s="7"/>
      <c r="M134" s="283">
        <f>'Agihan &amp; Belanja'!AU134</f>
        <v>46627.5</v>
      </c>
      <c r="N134" s="402">
        <f t="shared" si="6"/>
        <v>0.9991321676523528</v>
      </c>
      <c r="O134" s="568">
        <f t="shared" si="2"/>
        <v>40.5</v>
      </c>
      <c r="P134" s="424"/>
      <c r="Q134" s="75"/>
      <c r="R134" s="6" t="s">
        <v>1440</v>
      </c>
      <c r="S134" s="290" t="s">
        <v>1438</v>
      </c>
      <c r="T134" s="820" t="s">
        <v>1439</v>
      </c>
      <c r="U134" s="250"/>
    </row>
    <row r="135" spans="1:21" x14ac:dyDescent="0.3">
      <c r="A135" s="421" t="s">
        <v>1368</v>
      </c>
      <c r="B135" s="386" t="str">
        <f>'Agihan &amp; Belanja'!B135</f>
        <v>MRG-2023-IKU-04</v>
      </c>
      <c r="C135" s="7" t="str">
        <f>'Agihan &amp; Belanja'!C135</f>
        <v>National Health and Morbidity Survey (NHMS) 2024: Nutrition Survey</v>
      </c>
      <c r="D135" s="7" t="str">
        <f>'Agihan &amp; Belanja'!E135</f>
        <v>DR AHMAD ALI HAJI ZAINUDDIN</v>
      </c>
      <c r="E135" s="74" t="str">
        <f>'Agihan &amp; Belanja'!F135</f>
        <v>IKU</v>
      </c>
      <c r="F135" s="75" t="str">
        <f>'Agihan &amp; Belanja'!J135</f>
        <v>NHS</v>
      </c>
      <c r="G135" s="75" t="str">
        <f>'Agihan &amp; Belanja'!I135</f>
        <v>KKM</v>
      </c>
      <c r="H135" s="52">
        <f>'Agihan &amp; Belanja'!K135</f>
        <v>45108</v>
      </c>
      <c r="I135" s="52">
        <f>'Agihan &amp; Belanja'!L135</f>
        <v>45809</v>
      </c>
      <c r="J135" s="7"/>
      <c r="K135" s="283">
        <f>'Agihan &amp; Belanja'!M135</f>
        <v>500000</v>
      </c>
      <c r="L135" s="7"/>
      <c r="M135" s="283">
        <f>'Agihan &amp; Belanja'!AU135</f>
        <v>499468.69</v>
      </c>
      <c r="N135" s="402">
        <f t="shared" si="6"/>
        <v>0.99893737999999999</v>
      </c>
      <c r="O135" s="567">
        <f t="shared" si="2"/>
        <v>531.30999999999767</v>
      </c>
      <c r="P135" s="424"/>
      <c r="Q135" s="75"/>
      <c r="R135" s="6" t="s">
        <v>1442</v>
      </c>
      <c r="S135" s="290" t="s">
        <v>1441</v>
      </c>
      <c r="T135" s="307"/>
    </row>
    <row r="136" spans="1:21" x14ac:dyDescent="0.3">
      <c r="A136" s="245" t="s">
        <v>509</v>
      </c>
      <c r="B136" s="386" t="str">
        <f>'Agihan &amp; Belanja'!B136</f>
        <v>MRG-2023-IPSK-01</v>
      </c>
      <c r="C136" s="7" t="str">
        <f>'Agihan &amp; Belanja'!C136</f>
        <v>Virtual Clinic Implementation at Public Health Clinics in Malaysia: An Evaluation</v>
      </c>
      <c r="D136" s="7" t="str">
        <f>'Agihan &amp; Belanja'!E136</f>
        <v>DR TAY YEA LU</v>
      </c>
      <c r="E136" s="74" t="str">
        <f>'Agihan &amp; Belanja'!F136</f>
        <v>IPSK</v>
      </c>
      <c r="F136" s="75" t="str">
        <f>'Agihan &amp; Belanja'!J136</f>
        <v>UAQH</v>
      </c>
      <c r="G136" s="75" t="str">
        <f>'Agihan &amp; Belanja'!I136</f>
        <v>KKM</v>
      </c>
      <c r="H136" s="52">
        <f>'Agihan &amp; Belanja'!K136</f>
        <v>44805</v>
      </c>
      <c r="I136" s="52">
        <f>'Agihan &amp; Belanja'!L136</f>
        <v>45323</v>
      </c>
      <c r="J136" s="7"/>
      <c r="K136" s="283">
        <f>'Agihan &amp; Belanja'!M136</f>
        <v>91295</v>
      </c>
      <c r="L136" s="7"/>
      <c r="M136" s="283">
        <f>'Agihan &amp; Belanja'!AU136</f>
        <v>90922.7</v>
      </c>
      <c r="N136" s="402">
        <f t="shared" si="6"/>
        <v>0.99592201106303735</v>
      </c>
      <c r="O136" s="568">
        <f t="shared" si="2"/>
        <v>372.30000000000291</v>
      </c>
      <c r="P136" s="424">
        <v>44942</v>
      </c>
      <c r="Q136" s="52">
        <v>44985</v>
      </c>
      <c r="R136" s="6" t="s">
        <v>970</v>
      </c>
      <c r="S136" s="290" t="s">
        <v>998</v>
      </c>
      <c r="T136" s="307" t="s">
        <v>46</v>
      </c>
    </row>
    <row r="137" spans="1:21" x14ac:dyDescent="0.3">
      <c r="A137" s="245" t="s">
        <v>1112</v>
      </c>
      <c r="B137" s="386" t="str">
        <f>'Agihan &amp; Belanja'!B137</f>
        <v>MRG-2023-IPSK-02</v>
      </c>
      <c r="C137" s="7" t="str">
        <f>'Agihan &amp; Belanja'!C137</f>
        <v>Coverage, Effectiveness and Cost-effectiveness of Non-communicable Disease Screening Programs in Malaysia</v>
      </c>
      <c r="D137" s="7" t="str">
        <f>'Agihan &amp; Belanja'!E137</f>
        <v>MOHD SHAIFUL JEFRI BIN MOHD NOR SHAM KUNUSAGARAN</v>
      </c>
      <c r="E137" s="74" t="str">
        <f>'Agihan &amp; Belanja'!F137</f>
        <v>IPSK</v>
      </c>
      <c r="F137" s="75" t="str">
        <f>'Agihan &amp; Belanja'!J137</f>
        <v>UAQH</v>
      </c>
      <c r="G137" s="75" t="str">
        <f>'Agihan &amp; Belanja'!I137</f>
        <v>KKM</v>
      </c>
      <c r="H137" s="52">
        <f>'Agihan &amp; Belanja'!K137</f>
        <v>45017</v>
      </c>
      <c r="I137" s="52">
        <f>'Agihan &amp; Belanja'!L137</f>
        <v>45444</v>
      </c>
      <c r="J137" s="7"/>
      <c r="K137" s="283">
        <f>'Agihan &amp; Belanja'!M137</f>
        <v>15426</v>
      </c>
      <c r="L137" s="7"/>
      <c r="M137" s="283">
        <f>'Agihan &amp; Belanja'!AU137</f>
        <v>7945.85</v>
      </c>
      <c r="N137" s="402">
        <f t="shared" si="6"/>
        <v>0.51509464540386363</v>
      </c>
      <c r="O137" s="568">
        <f t="shared" si="2"/>
        <v>7480.15</v>
      </c>
      <c r="P137" s="424">
        <v>45054</v>
      </c>
      <c r="Q137" s="52"/>
      <c r="R137" s="295"/>
      <c r="S137" s="431" t="s">
        <v>1150</v>
      </c>
      <c r="T137" s="307"/>
    </row>
    <row r="138" spans="1:21" x14ac:dyDescent="0.3">
      <c r="A138" s="581" t="s">
        <v>1113</v>
      </c>
      <c r="B138" s="386" t="str">
        <f>'Agihan &amp; Belanja'!B138</f>
        <v>MRG-2023-IPSK-03</v>
      </c>
      <c r="C138" s="7" t="str">
        <f>'Agihan &amp; Belanja'!C138</f>
        <v>Exploring the Implementation and Acceptability of Home Visits in Adopted Village Oral Health Program (AVOHP) at Negeri Sembilan Oral Health Division (NSOHD)</v>
      </c>
      <c r="D138" s="7" t="str">
        <f>'Agihan &amp; Belanja'!E138</f>
        <v>DR KALVINA A/P CHELLADORAI</v>
      </c>
      <c r="E138" s="74" t="str">
        <f>'Agihan &amp; Belanja'!F138</f>
        <v>IPSK</v>
      </c>
      <c r="F138" s="75" t="str">
        <f>'Agihan &amp; Belanja'!J138</f>
        <v>UAQH</v>
      </c>
      <c r="G138" s="75" t="str">
        <f>'Agihan &amp; Belanja'!I138</f>
        <v>KKM</v>
      </c>
      <c r="H138" s="52">
        <f>'Agihan &amp; Belanja'!K138</f>
        <v>44927</v>
      </c>
      <c r="I138" s="52">
        <f>'Agihan &amp; Belanja'!L138</f>
        <v>45352</v>
      </c>
      <c r="J138" s="7"/>
      <c r="K138" s="283">
        <f>'Agihan &amp; Belanja'!M138</f>
        <v>75850</v>
      </c>
      <c r="L138" s="7"/>
      <c r="M138" s="283">
        <f>'Agihan &amp; Belanja'!AU138</f>
        <v>74785.490000000005</v>
      </c>
      <c r="N138" s="402">
        <f>M138/K138</f>
        <v>0.98596558998022421</v>
      </c>
      <c r="O138" s="568">
        <f>K138-M138</f>
        <v>1064.5099999999948</v>
      </c>
      <c r="P138" s="424">
        <v>45054</v>
      </c>
      <c r="Q138" s="52">
        <v>45108</v>
      </c>
      <c r="R138" s="6" t="s">
        <v>1137</v>
      </c>
      <c r="S138" s="290" t="s">
        <v>1136</v>
      </c>
      <c r="T138" s="307"/>
    </row>
    <row r="139" spans="1:21" x14ac:dyDescent="0.3">
      <c r="A139" s="581" t="s">
        <v>1220</v>
      </c>
      <c r="B139" s="386" t="str">
        <f>'Agihan &amp; Belanja'!B139</f>
        <v>MRG-2023-IPSK-04</v>
      </c>
      <c r="C139" s="7" t="str">
        <f>'Agihan &amp; Belanja'!C139</f>
        <v>Cost-Effectiveness of AED Deployment in Selected Public Location in Penang (CAEDiP): A Modelling Approach</v>
      </c>
      <c r="D139" s="7" t="str">
        <f>'Agihan &amp; Belanja'!E139</f>
        <v>DR MOHD SHAHRI BIN BAHARI</v>
      </c>
      <c r="E139" s="74" t="str">
        <f>'Agihan &amp; Belanja'!F139</f>
        <v>IPSK</v>
      </c>
      <c r="F139" s="75" t="str">
        <f>'Agihan &amp; Belanja'!J139</f>
        <v>NCD</v>
      </c>
      <c r="G139" s="75" t="str">
        <f>'Agihan &amp; Belanja'!I139</f>
        <v>KKM</v>
      </c>
      <c r="H139" s="52" t="str">
        <f>'Agihan &amp; Belanja'!K139</f>
        <v>Mac-23</v>
      </c>
      <c r="I139" s="52">
        <f>'Agihan &amp; Belanja'!L139</f>
        <v>45536</v>
      </c>
      <c r="J139" s="7"/>
      <c r="K139" s="283">
        <f>'Agihan &amp; Belanja'!M139</f>
        <v>93265</v>
      </c>
      <c r="L139" s="7"/>
      <c r="M139" s="283">
        <f>'Agihan &amp; Belanja'!AU139</f>
        <v>84599.819999999992</v>
      </c>
      <c r="N139" s="402">
        <f t="shared" ref="N139:N142" si="7">M139/K139</f>
        <v>0.9070907628799656</v>
      </c>
      <c r="O139" s="568">
        <f t="shared" ref="O139:O142" si="8">K139-M139</f>
        <v>8665.1800000000076</v>
      </c>
      <c r="P139" s="424"/>
      <c r="Q139" s="52"/>
      <c r="R139" s="295"/>
      <c r="S139" s="431" t="s">
        <v>1289</v>
      </c>
      <c r="T139" s="307"/>
    </row>
    <row r="140" spans="1:21" x14ac:dyDescent="0.3">
      <c r="A140" s="581" t="s">
        <v>1471</v>
      </c>
      <c r="B140" s="386" t="str">
        <f>'Agihan &amp; Belanja'!B140</f>
        <v>MRG-2023-IPSK-05</v>
      </c>
      <c r="C140" s="7" t="s">
        <v>1472</v>
      </c>
      <c r="D140" s="7" t="s">
        <v>1473</v>
      </c>
      <c r="E140" s="74" t="s">
        <v>794</v>
      </c>
      <c r="F140" s="75" t="str">
        <f>'Agihan &amp; Belanja'!J140</f>
        <v>UAQH</v>
      </c>
      <c r="G140" s="75" t="s">
        <v>310</v>
      </c>
      <c r="H140" s="52">
        <f>'Agihan &amp; Belanja'!K140</f>
        <v>45170</v>
      </c>
      <c r="I140" s="52">
        <f>'Agihan &amp; Belanja'!K140</f>
        <v>45170</v>
      </c>
      <c r="J140" s="7"/>
      <c r="K140" s="283">
        <v>127960</v>
      </c>
      <c r="L140" s="7"/>
      <c r="M140" s="283"/>
      <c r="N140" s="402"/>
      <c r="O140" s="568"/>
      <c r="P140" s="424"/>
      <c r="Q140" s="52"/>
      <c r="R140" s="295"/>
      <c r="S140" s="431"/>
      <c r="T140" s="307"/>
    </row>
    <row r="141" spans="1:21" x14ac:dyDescent="0.3">
      <c r="A141" s="581" t="s">
        <v>1217</v>
      </c>
      <c r="B141" s="386" t="str">
        <f>'Agihan &amp; Belanja'!B141</f>
        <v>MRG-2023-MOH-09</v>
      </c>
      <c r="C141" s="7" t="str">
        <f>'Agihan &amp; Belanja'!C141</f>
        <v>Treatment costs for maxillofacial trauma among selected Ministry of Health hospitals in Malaysia</v>
      </c>
      <c r="D141" s="7" t="str">
        <f>'Agihan &amp; Belanja'!E141</f>
        <v>DR LING XIAO FENG</v>
      </c>
      <c r="E141" s="74" t="str">
        <f>'Agihan &amp; Belanja'!F138</f>
        <v>IPSK</v>
      </c>
      <c r="F141" s="75" t="str">
        <f>'Agihan &amp; Belanja'!J141</f>
        <v>NCD</v>
      </c>
      <c r="G141" s="75" t="str">
        <f>'Agihan &amp; Belanja'!I141</f>
        <v>KKM</v>
      </c>
      <c r="H141" s="52">
        <f>'Agihan &amp; Belanja'!K141</f>
        <v>45017</v>
      </c>
      <c r="I141" s="52">
        <f>'Agihan &amp; Belanja'!L141</f>
        <v>45717</v>
      </c>
      <c r="J141" s="7"/>
      <c r="K141" s="283">
        <f>'Agihan &amp; Belanja'!M141</f>
        <v>40350</v>
      </c>
      <c r="L141" s="7"/>
      <c r="M141" s="283">
        <v>40350</v>
      </c>
      <c r="N141" s="402">
        <f>M141/K141</f>
        <v>1</v>
      </c>
      <c r="O141" s="568">
        <f t="shared" si="8"/>
        <v>0</v>
      </c>
      <c r="P141" s="424">
        <v>45103</v>
      </c>
      <c r="Q141" s="52">
        <v>45170</v>
      </c>
      <c r="R141" s="6" t="s">
        <v>1310</v>
      </c>
      <c r="S141" s="290" t="s">
        <v>1309</v>
      </c>
      <c r="T141" s="307"/>
    </row>
    <row r="142" spans="1:21" x14ac:dyDescent="0.3">
      <c r="A142" s="245" t="s">
        <v>511</v>
      </c>
      <c r="B142" s="386" t="str">
        <f>'Agihan &amp; Belanja'!B142</f>
        <v>MRG-2023-IPK-01</v>
      </c>
      <c r="C142" s="7" t="str">
        <f>'Agihan &amp; Belanja'!C142</f>
        <v>Sustainability of Lean Implementations at MOH Hospitals</v>
      </c>
      <c r="D142" s="7" t="str">
        <f>'Agihan &amp; Belanja'!E142</f>
        <v>LUM KAH YEE</v>
      </c>
      <c r="E142" s="74" t="str">
        <f>'Agihan &amp; Belanja'!F142</f>
        <v>IPK</v>
      </c>
      <c r="F142" s="75" t="str">
        <f>'Agihan &amp; Belanja'!J142</f>
        <v>UAQH</v>
      </c>
      <c r="G142" s="75" t="str">
        <f>'Agihan &amp; Belanja'!I142</f>
        <v>KKM</v>
      </c>
      <c r="H142" s="52">
        <f>'Agihan &amp; Belanja'!K142</f>
        <v>44927</v>
      </c>
      <c r="I142" s="52">
        <f>'Agihan &amp; Belanja'!L142</f>
        <v>45536</v>
      </c>
      <c r="J142" s="7"/>
      <c r="K142" s="283">
        <f>'Agihan &amp; Belanja'!M142</f>
        <v>66220</v>
      </c>
      <c r="L142" s="7"/>
      <c r="M142" s="283">
        <f>'Agihan &amp; Belanja'!AU142</f>
        <v>64546.82</v>
      </c>
      <c r="N142" s="402">
        <f t="shared" si="7"/>
        <v>0.97473301117487166</v>
      </c>
      <c r="O142" s="568">
        <f t="shared" si="8"/>
        <v>1673.1800000000003</v>
      </c>
      <c r="P142" s="424">
        <v>44942</v>
      </c>
      <c r="Q142" s="52">
        <v>44993</v>
      </c>
      <c r="R142" s="6" t="s">
        <v>972</v>
      </c>
      <c r="S142" s="431" t="s">
        <v>1151</v>
      </c>
      <c r="T142" s="307" t="s">
        <v>46</v>
      </c>
    </row>
    <row r="143" spans="1:21" x14ac:dyDescent="0.3">
      <c r="A143" s="582" t="s">
        <v>521</v>
      </c>
      <c r="B143" s="583" t="str">
        <f>'Agihan &amp; Belanja'!B143</f>
        <v>MRG-2023-IPTK-01</v>
      </c>
      <c r="C143" s="281" t="str">
        <f>'Agihan &amp; Belanja'!C143</f>
        <v>Validation of Health Literacy Pertaining to Salt Instrument and Assessment of Health Literacy related to Salt Intake among Malaysians</v>
      </c>
      <c r="D143" s="281" t="str">
        <f>'Agihan &amp; Belanja'!E143</f>
        <v>KOMATHI PERIALATHAN</v>
      </c>
      <c r="E143" s="580" t="str">
        <f>'Agihan &amp; Belanja'!F143</f>
        <v>IPTK</v>
      </c>
      <c r="F143" s="282" t="str">
        <f>'Agihan &amp; Belanja'!J143</f>
        <v>UAQH</v>
      </c>
      <c r="G143" s="282" t="str">
        <f>'Agihan &amp; Belanja'!I143</f>
        <v>KKM</v>
      </c>
      <c r="H143" s="584">
        <f>'Agihan &amp; Belanja'!K143</f>
        <v>44927</v>
      </c>
      <c r="I143" s="584">
        <f>'Agihan &amp; Belanja'!L143</f>
        <v>45261</v>
      </c>
      <c r="J143" s="281"/>
      <c r="K143" s="585">
        <f>'Agihan &amp; Belanja'!M143</f>
        <v>126800</v>
      </c>
      <c r="L143" s="281"/>
      <c r="M143" s="585">
        <f>'Agihan &amp; Belanja'!AU143</f>
        <v>123442.15</v>
      </c>
      <c r="N143" s="401">
        <f t="shared" si="6"/>
        <v>0.97351853312302838</v>
      </c>
      <c r="O143" s="568">
        <f t="shared" si="2"/>
        <v>3357.8500000000058</v>
      </c>
      <c r="P143" s="586">
        <v>44942</v>
      </c>
      <c r="Q143" s="282"/>
      <c r="R143" s="542" t="s">
        <v>971</v>
      </c>
      <c r="S143" s="587" t="s">
        <v>973</v>
      </c>
      <c r="T143" s="307" t="s">
        <v>46</v>
      </c>
    </row>
    <row r="144" spans="1:21" x14ac:dyDescent="0.3">
      <c r="A144" s="7" t="str">
        <f>'Agihan &amp; Belanja'!$A$144</f>
        <v>NMRR ID-22-01887-XCU</v>
      </c>
      <c r="B144" s="386" t="str">
        <f>'Agihan &amp; Belanja'!B144</f>
        <v>MRG-2023-IPTK-02</v>
      </c>
      <c r="C144" s="7" t="str">
        <f>'Agihan &amp; Belanja'!C144</f>
        <v>Development and validation of Malaysia mental health literacy tools</v>
      </c>
      <c r="D144" s="7" t="str">
        <f>'Agihan &amp; Belanja'!E144</f>
        <v>TERESA YONG SUI MIEN</v>
      </c>
      <c r="E144" s="74" t="str">
        <f>'Agihan &amp; Belanja'!F144</f>
        <v>IPTK</v>
      </c>
      <c r="F144" s="75" t="str">
        <f>'Agihan &amp; Belanja'!J144</f>
        <v>NCD</v>
      </c>
      <c r="G144" s="75" t="str">
        <f>'Agihan &amp; Belanja'!I144</f>
        <v>KKM</v>
      </c>
      <c r="H144" s="52" t="str">
        <f>'Agihan &amp; Belanja'!K144</f>
        <v>Mac-23</v>
      </c>
      <c r="I144" s="52">
        <f>'Agihan &amp; Belanja'!L144</f>
        <v>45444</v>
      </c>
      <c r="J144" s="314"/>
      <c r="K144" s="283">
        <f>'Agihan &amp; Belanja'!M144</f>
        <v>140700</v>
      </c>
      <c r="L144" s="314"/>
      <c r="M144" s="283">
        <f>'Agihan &amp; Belanja'!AU144</f>
        <v>232570.90000000002</v>
      </c>
      <c r="N144" s="402">
        <f t="shared" si="6"/>
        <v>1.6529559346126512</v>
      </c>
      <c r="O144" s="567">
        <f t="shared" si="2"/>
        <v>-91870.900000000023</v>
      </c>
      <c r="P144" s="424">
        <v>45103</v>
      </c>
      <c r="Q144" s="52"/>
      <c r="R144" s="6" t="s">
        <v>1434</v>
      </c>
      <c r="S144" s="290" t="s">
        <v>1288</v>
      </c>
    </row>
  </sheetData>
  <autoFilter ref="A1:T144" xr:uid="{5C25DDEE-70BB-4545-AF82-34E742B21C1D}"/>
  <mergeCells count="3">
    <mergeCell ref="A70:A73"/>
    <mergeCell ref="A4:A5"/>
    <mergeCell ref="A120:A122"/>
  </mergeCells>
  <phoneticPr fontId="11" type="noConversion"/>
  <conditionalFormatting sqref="A31">
    <cfRule type="duplicateValues" dxfId="5" priority="1"/>
  </conditionalFormatting>
  <hyperlinks>
    <hyperlink ref="S3" r:id="rId1" xr:uid="{6421A612-F31A-4146-8711-B10AB60F4B51}"/>
    <hyperlink ref="S9" r:id="rId2" xr:uid="{A150D19C-E01D-4B78-A5BC-A9E6AA75A343}"/>
    <hyperlink ref="S11" r:id="rId3" xr:uid="{48A413B3-A3D0-48B3-9CE6-CCFC90F038A7}"/>
    <hyperlink ref="S14" r:id="rId4" display="https://www.nmrr.gov.my/EmailCompose.jsp?sendTo=hanafarizah@imr.gov.my&amp;researchID=45763" xr:uid="{FA88C012-573B-4F4F-BAF3-C3AE09770573}"/>
    <hyperlink ref="S15" r:id="rId5" display="https://www.nmrr.gov.my/EmailCompose.jsp?sendTo=fazliana.m@moh.gov.my&amp;researchID=56353" xr:uid="{3EF80196-25F2-470C-A150-BA7C9C105E2D}"/>
    <hyperlink ref="S19" r:id="rId6" display="https://www.nmrr.gov.my/EmailCompose.jsp?sendTo=norsoleha@moh.gov.my&amp;researchID=56967" xr:uid="{71907BF5-5DF5-4AE3-9DAF-3BCBD22ED662}"/>
    <hyperlink ref="S20" r:id="rId7" display="https://www.nmrr.gov.my/EmailCompose.jsp?sendTo=nurulaain.fauzi@moh.gov.my&amp;researchID=57036" xr:uid="{6E3190FC-CA04-4103-A2C0-8EFF2ED109B0}"/>
    <hyperlink ref="S21" r:id="rId8" display="https://www.nmrr.gov.my/EmailCompose.jsp?sendTo=sakshaleni@moh.gov.my&amp;researchID=57763" xr:uid="{804F1F96-A0E2-4DCA-AF37-ABDBC064671A}"/>
    <hyperlink ref="S22" r:id="rId9" display="https://www.nmrr.gov.my/EmailCompose.jsp?sendTo=drfuzzy73@gmail.com&amp;researchID=57178" xr:uid="{83C177FD-4A5A-4B6D-A76E-7529B13FEBD4}"/>
    <hyperlink ref="S23" r:id="rId10" display="https://www.nmrr.gov.my/EmailCompose.jsp?sendTo=toocl@moh.gov.my&amp;researchID=58111" xr:uid="{E183D74D-03C5-4064-957B-DCD60A0236B6}"/>
    <hyperlink ref="S24" r:id="rId11" xr:uid="{E920C497-DE04-462D-A6DB-5617B8DE9D3B}"/>
    <hyperlink ref="S25" r:id="rId12" xr:uid="{FF641035-F95B-4736-8459-87B9644E73D3}"/>
    <hyperlink ref="S26" r:id="rId13" display="https://v1.nmrr.gov.my/EmailCompose.jsp?sendTo=kblaw@crc.gov.my&amp;researchID=58977" xr:uid="{CBE4CE52-2EC9-44C9-B723-DB4A42EB50C3}"/>
    <hyperlink ref="S27" r:id="rId14" xr:uid="{7F9D5179-BBB5-4274-A625-69982396535F}"/>
    <hyperlink ref="S29" r:id="rId15" xr:uid="{B349A7C6-FC93-422B-900B-D5B51B1FACFA}"/>
    <hyperlink ref="S30" r:id="rId16" xr:uid="{FC656C03-522C-4899-A8F4-A9DC4D77A477}"/>
    <hyperlink ref="S31" r:id="rId17" xr:uid="{8BFBA689-0A93-4BCE-B9D0-065801DC80B6}"/>
    <hyperlink ref="S32" r:id="rId18" xr:uid="{D0C75C21-BC83-4AE2-91F8-C125BB1F6289}"/>
    <hyperlink ref="S33" r:id="rId19" xr:uid="{E93DA4F5-16CF-4CEC-B8FB-BB5A9751A0D5}"/>
    <hyperlink ref="S34" r:id="rId20" xr:uid="{92632E63-E9C6-4CC7-99AF-ADFF576EB9F6}"/>
    <hyperlink ref="S48" r:id="rId21" xr:uid="{5395E189-8858-44FE-96E3-0444D803AE12}"/>
    <hyperlink ref="S49" r:id="rId22" xr:uid="{6352E806-EEB5-4ADB-8961-0062E28A59B0}"/>
    <hyperlink ref="S50" r:id="rId23" xr:uid="{EB911E90-47C9-4B4A-BF1D-5586CB91A6EB}"/>
    <hyperlink ref="S55" r:id="rId24" xr:uid="{3A47C25A-9EBC-4FEF-9F25-206094957508}"/>
    <hyperlink ref="S54" r:id="rId25" xr:uid="{4D8E9E71-CCD3-4B34-883D-B413208BE491}"/>
    <hyperlink ref="S56" r:id="rId26" xr:uid="{3954FE20-AB74-4A96-9441-9D6D7275C74F}"/>
    <hyperlink ref="S57" r:id="rId27" xr:uid="{847CFC2F-1E9F-404B-8796-A0E55855CBE6}"/>
    <hyperlink ref="S58" r:id="rId28" xr:uid="{AC50960E-3F33-437F-9916-7AC32DB66776}"/>
    <hyperlink ref="S60" r:id="rId29" xr:uid="{1A302764-4505-4F4B-B6A7-AFB78DDAE23B}"/>
    <hyperlink ref="S61" r:id="rId30" xr:uid="{F9C7853C-9A91-4560-90F7-95F7E3633098}"/>
    <hyperlink ref="S62" r:id="rId31" xr:uid="{618C42D8-1968-4416-8982-5CBCA30DA140}"/>
    <hyperlink ref="S63" r:id="rId32" display="https://v1.nmrr.gov.my/EmailCompose.jsp?sendTo=tiongxt.crc@gmail.com&amp;researchID=59379" xr:uid="{B5999876-639C-4DC4-8A8A-AAFC88D183B6}"/>
    <hyperlink ref="S64" r:id="rId33" display="https://v1.nmrr.gov.my/EmailCompose.jsp?sendTo=tsnshirley@gmail.com&amp;researchID=58059" xr:uid="{0D4A564A-70A7-490A-A956-DD6DB9DE3D9D}"/>
    <hyperlink ref="S65" r:id="rId34" display="https://v1.nmrr.gov.my/EmailCompose.jsp?sendTo=studymonitor.idskks@gmail.com&amp;researchID=52172" xr:uid="{DABC6E37-6EA8-4045-ADD6-2A6E01D3672F}"/>
    <hyperlink ref="S66" r:id="rId35" display="https://v1.nmrr.gov.my/EmailCompose.jsp?sendTo=tanangelica91@gmail.com&amp;researchID=49967" xr:uid="{6E81C275-5E31-4BD2-8E6B-4752C706B7C0}"/>
    <hyperlink ref="S67" r:id="rId36" xr:uid="{16DF226B-CB25-46F5-8A46-D96A1FDB03BA}"/>
    <hyperlink ref="S69" r:id="rId37" xr:uid="{5BBA5F67-2398-4B79-9D4D-40DF66F8DE99}"/>
    <hyperlink ref="S70" r:id="rId38" xr:uid="{D49280AA-3893-4D80-AF69-830FF26AA40F}"/>
    <hyperlink ref="S74" r:id="rId39" xr:uid="{6F0F134E-042B-4FEE-A271-94DEAE237B3E}"/>
    <hyperlink ref="S75" r:id="rId40" xr:uid="{64DB4C1C-D597-423B-AB0E-D1BF5DBB9ED5}"/>
    <hyperlink ref="S76" r:id="rId41" xr:uid="{BE19D691-6E54-47FD-9C1D-F760CAC9F8A0}"/>
    <hyperlink ref="S78" r:id="rId42" xr:uid="{D4D43BD5-95FC-42F7-802F-59251F25E26A}"/>
    <hyperlink ref="S79" r:id="rId43" xr:uid="{34F0D895-2D84-4251-9D7F-6091B29290E5}"/>
    <hyperlink ref="S80" r:id="rId44" xr:uid="{042C7934-A5C2-4E36-BAC6-19FC2FA3334F}"/>
    <hyperlink ref="S81" r:id="rId45" xr:uid="{FE3671F3-7A0B-4BD3-9ED7-585A184AF01C}"/>
    <hyperlink ref="S82" r:id="rId46" xr:uid="{2E571912-E28C-43D9-8EAF-BB4E0C8CF8EF}"/>
    <hyperlink ref="S84" r:id="rId47" xr:uid="{FFF75747-AFBE-4F9A-A788-551DE958443A}"/>
    <hyperlink ref="S85" r:id="rId48" xr:uid="{8DA71781-28E0-4396-84CE-C48FA5AEE9DD}"/>
    <hyperlink ref="S86" r:id="rId49" xr:uid="{4FD43F7F-0D60-487F-9504-2BA49641B8F5}"/>
    <hyperlink ref="S87" r:id="rId50" xr:uid="{9086C348-DD42-4BED-94CB-4A4A77AA6C71}"/>
    <hyperlink ref="S112" r:id="rId51" xr:uid="{22907C37-D623-4F75-89F4-786EA49D20C5}"/>
    <hyperlink ref="S116" r:id="rId52" xr:uid="{2628DA9C-02B5-4CDF-86D3-114C75B7B8EA}"/>
    <hyperlink ref="S127" r:id="rId53" xr:uid="{169C0909-78AC-4399-8B67-4DCD8393767A}"/>
    <hyperlink ref="S128" r:id="rId54" xr:uid="{AD72CF03-E11B-472F-AB62-BBCAFC84EBEA}"/>
    <hyperlink ref="S142" r:id="rId55" xr:uid="{6DE59CA6-634F-49EB-83FC-67D90944DC23}"/>
    <hyperlink ref="S143" r:id="rId56" xr:uid="{849BE8C2-372B-4189-B58D-C8C194AB7060}"/>
    <hyperlink ref="S13" r:id="rId57" xr:uid="{DF4520A3-19D3-4517-AC9C-89F8AE34CB3C}"/>
    <hyperlink ref="S16" r:id="rId58" xr:uid="{DF94E281-F6DE-4209-9725-45F0408AD9D5}"/>
    <hyperlink ref="S77" r:id="rId59" xr:uid="{9247F48F-0377-4D4C-A7FC-87E017CC157B}"/>
    <hyperlink ref="S83" r:id="rId60" xr:uid="{BBB9CD64-CCF4-4469-846A-159DB31F1E63}"/>
    <hyperlink ref="S111" r:id="rId61" xr:uid="{1841D0AD-EEBC-4D4E-8F09-D08D628C9260}"/>
    <hyperlink ref="S113" r:id="rId62" xr:uid="{092C37C8-0A79-4023-A14B-805CC642BF71}"/>
    <hyperlink ref="S115" r:id="rId63" xr:uid="{C2F3C49A-578C-49A6-8BBD-8E1A0DA8C3FC}"/>
    <hyperlink ref="S132" r:id="rId64" xr:uid="{F41D1FCF-471B-422F-95BF-DE764CABAA52}"/>
    <hyperlink ref="S136" r:id="rId65" xr:uid="{ED8B8839-128D-422C-87D8-E9470D2F1228}"/>
    <hyperlink ref="S90" r:id="rId66" xr:uid="{4CBA09F2-4E50-444E-A274-374C182EDF38}"/>
    <hyperlink ref="S95" r:id="rId67" xr:uid="{B18C8428-B713-4332-BF9E-0208E1CB755B}"/>
    <hyperlink ref="S133" r:id="rId68" xr:uid="{F7364BD8-9D07-4C70-A856-14AF9D2B9FDE}"/>
    <hyperlink ref="S137" r:id="rId69" xr:uid="{6B223CF4-FEAB-4F0A-8C6F-82A3B5BABB98}"/>
    <hyperlink ref="S144" r:id="rId70" xr:uid="{8ABE4467-3F1A-4AF9-8D36-07B7BDB413B6}"/>
    <hyperlink ref="S2" r:id="rId71" xr:uid="{ED7AB0DC-DF72-4742-AA96-1EB6E4E743AF}"/>
    <hyperlink ref="S68" r:id="rId72" xr:uid="{978A6B6F-D8CD-40A9-BCD7-CB0EFE78DC12}"/>
    <hyperlink ref="S109" r:id="rId73" xr:uid="{6ADE4762-F00F-44F6-9043-884EFDC9B7CA}"/>
    <hyperlink ref="S114" r:id="rId74" xr:uid="{378AC979-AA56-4F40-B8FF-69770B92D138}"/>
    <hyperlink ref="S129" r:id="rId75" xr:uid="{CDE0C4B3-55FC-4622-B240-940AE9952F98}"/>
    <hyperlink ref="T134" r:id="rId76" xr:uid="{4BA53D1C-2764-46E1-A20D-BD28798D8B28}"/>
    <hyperlink ref="T130" r:id="rId77" xr:uid="{4BDE60A8-8F29-4A94-BE99-DD441E53E3F2}"/>
    <hyperlink ref="S131" r:id="rId78" xr:uid="{A8C30E1A-9076-4819-99F5-1A4CC86CB9FB}"/>
    <hyperlink ref="S134" r:id="rId79" xr:uid="{66EF3CC8-5595-4301-ACF8-4A5A4DE80DCE}"/>
    <hyperlink ref="S135" r:id="rId80" xr:uid="{9C3F2555-DAFC-45C2-B6DD-1F94E08E7E0B}"/>
    <hyperlink ref="S5" r:id="rId81" xr:uid="{9A34C7C5-30DB-49A3-8720-3DF743F198E4}"/>
    <hyperlink ref="S110" r:id="rId82" xr:uid="{0BA96AF7-50AE-48C8-BA9B-DFBB6C784D0F}"/>
  </hyperlinks>
  <pageMargins left="0.7" right="0.7" top="0.75" bottom="0.75" header="0.3" footer="0.3"/>
  <pageSetup paperSize="9" orientation="portrait" r:id="rId8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E32F-D246-495D-948E-CB3966F56A08}">
  <sheetPr>
    <pageSetUpPr fitToPage="1"/>
  </sheetPr>
  <dimension ref="A1:OK197"/>
  <sheetViews>
    <sheetView tabSelected="1" workbookViewId="0">
      <pane xSplit="1" ySplit="2" topLeftCell="Y3" activePane="bottomRight" state="frozen"/>
      <selection pane="topRight" activeCell="B1" sqref="B1"/>
      <selection pane="bottomLeft" activeCell="A3" sqref="A3"/>
      <selection pane="bottomRight" activeCell="AC2" sqref="AC2:AE2"/>
    </sheetView>
  </sheetViews>
  <sheetFormatPr defaultColWidth="9.109375" defaultRowHeight="13.2" x14ac:dyDescent="0.25"/>
  <cols>
    <col min="1" max="1" width="20.109375" style="3" customWidth="1"/>
    <col min="2" max="2" width="18" style="579" customWidth="1"/>
    <col min="3" max="3" width="39" style="3" hidden="1" customWidth="1"/>
    <col min="4" max="4" width="6.6640625" style="3" customWidth="1"/>
    <col min="5" max="5" width="14.88671875" style="3" customWidth="1"/>
    <col min="6" max="6" width="5.88671875" style="3" customWidth="1"/>
    <col min="7" max="7" width="7.44140625" style="3" customWidth="1"/>
    <col min="8" max="8" width="9.109375" style="3" customWidth="1"/>
    <col min="9" max="9" width="6.44140625" style="58" customWidth="1"/>
    <col min="10" max="10" width="7.6640625" style="454" customWidth="1"/>
    <col min="11" max="12" width="7" style="3" customWidth="1"/>
    <col min="13" max="13" width="13.33203125" style="3" customWidth="1"/>
    <col min="14" max="14" width="6.33203125" style="58" customWidth="1"/>
    <col min="15" max="15" width="14" style="3" bestFit="1" customWidth="1"/>
    <col min="16" max="16" width="11.5546875" style="3" customWidth="1"/>
    <col min="17" max="17" width="17.88671875" style="47" customWidth="1"/>
    <col min="18" max="18" width="19.5546875" style="3" customWidth="1"/>
    <col min="19" max="19" width="14" style="3" customWidth="1"/>
    <col min="20" max="20" width="12.6640625" style="47" customWidth="1"/>
    <col min="21" max="22" width="19" style="3" customWidth="1"/>
    <col min="23" max="23" width="15" style="3" customWidth="1"/>
    <col min="24" max="24" width="14.33203125" style="3" customWidth="1"/>
    <col min="25" max="25" width="12.44140625" style="3" customWidth="1"/>
    <col min="26" max="26" width="15.5546875" style="47" customWidth="1"/>
    <col min="27" max="27" width="11" style="3" customWidth="1"/>
    <col min="28" max="28" width="12.44140625" style="3" customWidth="1"/>
    <col min="29" max="29" width="17.88671875" style="3" customWidth="1"/>
    <col min="30" max="30" width="8.109375" style="3" customWidth="1"/>
    <col min="31" max="31" width="14.6640625" style="3" customWidth="1"/>
    <col min="32" max="32" width="17.88671875" style="47" customWidth="1"/>
    <col min="33" max="33" width="20.33203125" style="3" customWidth="1"/>
    <col min="34" max="34" width="12.44140625" style="3" customWidth="1"/>
    <col min="35" max="35" width="12.109375" style="47" customWidth="1"/>
    <col min="36" max="36" width="14" style="3" customWidth="1"/>
    <col min="37" max="37" width="17.88671875" style="3" customWidth="1"/>
    <col min="38" max="38" width="20" style="47" customWidth="1"/>
    <col min="39" max="39" width="18.33203125" style="3" customWidth="1"/>
    <col min="40" max="40" width="14.44140625" style="3" customWidth="1"/>
    <col min="41" max="41" width="12.44140625" style="3" customWidth="1"/>
    <col min="42" max="42" width="10.88671875" style="3" customWidth="1"/>
    <col min="43" max="43" width="14.6640625" style="3" customWidth="1"/>
    <col min="44" max="44" width="13.5546875" style="47" customWidth="1"/>
    <col min="45" max="45" width="9.109375" style="3" customWidth="1"/>
    <col min="46" max="46" width="13.6640625" style="3" customWidth="1"/>
    <col min="47" max="47" width="15.88671875" style="3" customWidth="1"/>
    <col min="48" max="48" width="14" style="3" customWidth="1"/>
    <col min="49" max="49" width="10.5546875" style="3" customWidth="1"/>
    <col min="50" max="16384" width="9.109375" style="3"/>
  </cols>
  <sheetData>
    <row r="1" spans="1:50" s="4" customFormat="1" ht="15" customHeight="1" x14ac:dyDescent="0.2">
      <c r="A1" s="853" t="s">
        <v>0</v>
      </c>
      <c r="B1" s="854"/>
      <c r="C1" s="855"/>
      <c r="D1" s="855"/>
      <c r="E1" s="855"/>
      <c r="F1" s="855"/>
      <c r="G1" s="855"/>
      <c r="H1" s="855"/>
      <c r="I1" s="855"/>
      <c r="J1" s="855"/>
      <c r="K1" s="855"/>
      <c r="L1" s="855"/>
      <c r="M1" s="855"/>
      <c r="N1" s="855"/>
      <c r="O1" s="855"/>
      <c r="P1" s="1"/>
      <c r="Q1" s="850" t="s">
        <v>1</v>
      </c>
      <c r="R1" s="851"/>
      <c r="S1" s="851"/>
      <c r="T1" s="851"/>
      <c r="U1" s="851"/>
      <c r="V1" s="851"/>
      <c r="W1" s="851"/>
      <c r="X1" s="851"/>
      <c r="Y1" s="851"/>
      <c r="Z1" s="851"/>
      <c r="AA1" s="851"/>
      <c r="AB1" s="851"/>
      <c r="AC1" s="851"/>
      <c r="AD1" s="851"/>
      <c r="AE1" s="851"/>
      <c r="AF1" s="851"/>
      <c r="AG1" s="851"/>
      <c r="AH1" s="851"/>
      <c r="AI1" s="851"/>
      <c r="AJ1" s="851"/>
      <c r="AK1" s="851"/>
      <c r="AL1" s="851"/>
      <c r="AM1" s="851"/>
      <c r="AN1" s="851"/>
      <c r="AO1" s="851"/>
      <c r="AP1" s="851"/>
      <c r="AQ1" s="851"/>
      <c r="AR1" s="851"/>
      <c r="AS1" s="851"/>
      <c r="AT1" s="851"/>
      <c r="AU1" s="851"/>
      <c r="AV1" s="827"/>
      <c r="AW1" s="825"/>
    </row>
    <row r="2" spans="1:50" s="4" customFormat="1" ht="25.5" customHeight="1" x14ac:dyDescent="0.2">
      <c r="A2" s="856"/>
      <c r="B2" s="857"/>
      <c r="C2" s="858"/>
      <c r="D2" s="858"/>
      <c r="E2" s="858"/>
      <c r="F2" s="858"/>
      <c r="G2" s="858"/>
      <c r="H2" s="858"/>
      <c r="I2" s="858"/>
      <c r="J2" s="858"/>
      <c r="K2" s="858"/>
      <c r="L2" s="858"/>
      <c r="M2" s="858"/>
      <c r="N2" s="858"/>
      <c r="O2" s="858"/>
      <c r="P2" s="2"/>
      <c r="Q2" s="850" t="s">
        <v>428</v>
      </c>
      <c r="R2" s="851"/>
      <c r="S2" s="852"/>
      <c r="T2" s="850" t="s">
        <v>529</v>
      </c>
      <c r="U2" s="851"/>
      <c r="V2" s="852"/>
      <c r="W2" s="859" t="s">
        <v>429</v>
      </c>
      <c r="X2" s="859"/>
      <c r="Y2" s="859"/>
      <c r="Z2" s="860" t="s">
        <v>530</v>
      </c>
      <c r="AA2" s="861"/>
      <c r="AB2" s="862"/>
      <c r="AC2" s="863" t="s">
        <v>531</v>
      </c>
      <c r="AD2" s="864"/>
      <c r="AE2" s="865"/>
      <c r="AF2" s="866" t="s">
        <v>430</v>
      </c>
      <c r="AG2" s="851"/>
      <c r="AH2" s="867"/>
      <c r="AI2" s="860" t="s">
        <v>532</v>
      </c>
      <c r="AJ2" s="861"/>
      <c r="AK2" s="868"/>
      <c r="AL2" s="850" t="s">
        <v>431</v>
      </c>
      <c r="AM2" s="851"/>
      <c r="AN2" s="852"/>
      <c r="AO2" s="850" t="s">
        <v>432</v>
      </c>
      <c r="AP2" s="851"/>
      <c r="AQ2" s="852"/>
      <c r="AR2" s="850" t="s">
        <v>533</v>
      </c>
      <c r="AS2" s="851"/>
      <c r="AT2" s="852"/>
      <c r="AU2" s="30" t="s">
        <v>2</v>
      </c>
      <c r="AV2" s="827" t="s">
        <v>47</v>
      </c>
      <c r="AW2" s="825" t="s">
        <v>48</v>
      </c>
    </row>
    <row r="3" spans="1:50" s="28" customFormat="1" ht="20.399999999999999" x14ac:dyDescent="0.3">
      <c r="A3" s="15" t="s">
        <v>4</v>
      </c>
      <c r="B3" s="816" t="s">
        <v>3</v>
      </c>
      <c r="C3" s="15" t="s">
        <v>5</v>
      </c>
      <c r="D3" s="15" t="s">
        <v>6</v>
      </c>
      <c r="E3" s="16" t="s">
        <v>7</v>
      </c>
      <c r="F3" s="16" t="s">
        <v>8</v>
      </c>
      <c r="G3" s="16" t="s">
        <v>9</v>
      </c>
      <c r="H3" s="16" t="s">
        <v>10</v>
      </c>
      <c r="I3" s="16" t="s">
        <v>11</v>
      </c>
      <c r="J3" s="453" t="s">
        <v>12</v>
      </c>
      <c r="K3" s="16" t="s">
        <v>320</v>
      </c>
      <c r="L3" s="16" t="s">
        <v>321</v>
      </c>
      <c r="M3" s="17" t="s">
        <v>319</v>
      </c>
      <c r="N3" s="18" t="s">
        <v>13</v>
      </c>
      <c r="O3" s="19" t="s">
        <v>14</v>
      </c>
      <c r="P3" s="32" t="s">
        <v>15</v>
      </c>
      <c r="Q3" s="20" t="s">
        <v>16</v>
      </c>
      <c r="R3" s="21" t="s">
        <v>17</v>
      </c>
      <c r="S3" s="22" t="s">
        <v>18</v>
      </c>
      <c r="T3" s="20" t="s">
        <v>19</v>
      </c>
      <c r="U3" s="21" t="s">
        <v>20</v>
      </c>
      <c r="V3" s="23" t="s">
        <v>21</v>
      </c>
      <c r="W3" s="20" t="s">
        <v>22</v>
      </c>
      <c r="X3" s="21" t="s">
        <v>23</v>
      </c>
      <c r="Y3" s="23" t="s">
        <v>24</v>
      </c>
      <c r="Z3" s="20" t="s">
        <v>25</v>
      </c>
      <c r="AA3" s="21" t="s">
        <v>26</v>
      </c>
      <c r="AB3" s="23" t="s">
        <v>27</v>
      </c>
      <c r="AC3" s="35" t="s">
        <v>28</v>
      </c>
      <c r="AD3" s="31" t="s">
        <v>29</v>
      </c>
      <c r="AE3" s="24" t="s">
        <v>30</v>
      </c>
      <c r="AF3" s="25" t="s">
        <v>31</v>
      </c>
      <c r="AG3" s="21" t="s">
        <v>32</v>
      </c>
      <c r="AH3" s="24" t="s">
        <v>33</v>
      </c>
      <c r="AI3" s="25" t="s">
        <v>34</v>
      </c>
      <c r="AJ3" s="21" t="s">
        <v>35</v>
      </c>
      <c r="AK3" s="26" t="s">
        <v>36</v>
      </c>
      <c r="AL3" s="20" t="s">
        <v>37</v>
      </c>
      <c r="AM3" s="21" t="s">
        <v>38</v>
      </c>
      <c r="AN3" s="27" t="s">
        <v>39</v>
      </c>
      <c r="AO3" s="20" t="s">
        <v>40</v>
      </c>
      <c r="AP3" s="21" t="s">
        <v>41</v>
      </c>
      <c r="AQ3" s="27" t="s">
        <v>42</v>
      </c>
      <c r="AR3" s="20" t="s">
        <v>43</v>
      </c>
      <c r="AS3" s="21" t="s">
        <v>44</v>
      </c>
      <c r="AT3" s="23" t="s">
        <v>45</v>
      </c>
      <c r="AU3" s="29" t="s">
        <v>2</v>
      </c>
      <c r="AV3" s="828" t="s">
        <v>47</v>
      </c>
      <c r="AW3" s="826" t="s">
        <v>48</v>
      </c>
    </row>
    <row r="4" spans="1:50" ht="14.4" x14ac:dyDescent="0.25">
      <c r="A4" s="556" t="s">
        <v>116</v>
      </c>
      <c r="B4" s="459" t="s">
        <v>49</v>
      </c>
      <c r="C4" s="460" t="s">
        <v>183</v>
      </c>
      <c r="D4" s="12" t="s">
        <v>184</v>
      </c>
      <c r="E4" s="796" t="s">
        <v>185</v>
      </c>
      <c r="F4" s="11" t="s">
        <v>186</v>
      </c>
      <c r="G4" s="37"/>
      <c r="H4" s="36" t="s">
        <v>597</v>
      </c>
      <c r="I4" s="461" t="s">
        <v>310</v>
      </c>
      <c r="J4" s="38" t="s">
        <v>311</v>
      </c>
      <c r="K4" s="462" t="s">
        <v>527</v>
      </c>
      <c r="L4" s="463">
        <v>45261</v>
      </c>
      <c r="M4" s="592">
        <v>42000</v>
      </c>
      <c r="N4" s="464">
        <v>1</v>
      </c>
      <c r="O4" s="33">
        <f>Q4+T4+W4+Z4+AC4+AF4+AI4+AL4+AO4+AR4</f>
        <v>42000</v>
      </c>
      <c r="P4" s="465">
        <v>8138.05</v>
      </c>
      <c r="Q4" s="411">
        <v>17000</v>
      </c>
      <c r="R4" s="62" t="s">
        <v>322</v>
      </c>
      <c r="S4" s="681">
        <v>9831.01</v>
      </c>
      <c r="T4" s="682"/>
      <c r="U4" s="62"/>
      <c r="V4" s="683"/>
      <c r="W4" s="411"/>
      <c r="X4" s="62"/>
      <c r="Y4" s="684"/>
      <c r="Z4" s="411"/>
      <c r="AA4" s="61"/>
      <c r="AB4" s="683"/>
      <c r="AC4" s="411"/>
      <c r="AD4" s="62"/>
      <c r="AE4" s="683"/>
      <c r="AF4" s="411"/>
      <c r="AG4" s="62"/>
      <c r="AH4" s="684"/>
      <c r="AI4" s="411"/>
      <c r="AJ4" s="62"/>
      <c r="AK4" s="683"/>
      <c r="AL4" s="411"/>
      <c r="AM4" s="62"/>
      <c r="AN4" s="684"/>
      <c r="AO4" s="411">
        <v>25000</v>
      </c>
      <c r="AP4" s="61" t="s">
        <v>323</v>
      </c>
      <c r="AQ4" s="684">
        <v>16861.95</v>
      </c>
      <c r="AR4" s="411"/>
      <c r="AS4" s="62"/>
      <c r="AT4" s="683"/>
      <c r="AU4" s="813">
        <f>S4+V4+Y4+AB4+AE4+AH4+AK4+AN4+AQ4+AT4+P4</f>
        <v>34831.01</v>
      </c>
      <c r="AV4" s="63">
        <f>M4-AU4</f>
        <v>7168.989999999998</v>
      </c>
      <c r="AW4" s="685">
        <f>AU4/M4</f>
        <v>0.82930976190476191</v>
      </c>
      <c r="AX4" s="36"/>
    </row>
    <row r="5" spans="1:50" ht="14.4" x14ac:dyDescent="0.25">
      <c r="A5" s="410" t="s">
        <v>117</v>
      </c>
      <c r="B5" s="466" t="s">
        <v>50</v>
      </c>
      <c r="C5" s="467" t="s">
        <v>187</v>
      </c>
      <c r="D5" s="12" t="s">
        <v>188</v>
      </c>
      <c r="E5" s="468" t="s">
        <v>189</v>
      </c>
      <c r="F5" s="11" t="s">
        <v>186</v>
      </c>
      <c r="G5" s="6"/>
      <c r="H5" s="6" t="s">
        <v>1169</v>
      </c>
      <c r="I5" s="12" t="s">
        <v>310</v>
      </c>
      <c r="J5" s="39" t="s">
        <v>315</v>
      </c>
      <c r="K5" s="462">
        <v>43709</v>
      </c>
      <c r="L5" s="469">
        <v>45261</v>
      </c>
      <c r="M5" s="593">
        <v>721793</v>
      </c>
      <c r="N5" s="464">
        <v>3</v>
      </c>
      <c r="O5" s="33">
        <f t="shared" ref="O5:O70" si="0">Q5+T5+W5+Z5+AC5+AF5+AI5+AL5+AO5+AR5</f>
        <v>721793</v>
      </c>
      <c r="P5" s="503">
        <v>0</v>
      </c>
      <c r="Q5" s="686">
        <v>494690</v>
      </c>
      <c r="R5" s="73" t="s">
        <v>324</v>
      </c>
      <c r="S5" s="681">
        <v>345047.84</v>
      </c>
      <c r="T5" s="682"/>
      <c r="U5" s="687"/>
      <c r="V5" s="683"/>
      <c r="W5" s="686"/>
      <c r="X5" s="73"/>
      <c r="Y5" s="684"/>
      <c r="Z5" s="411"/>
      <c r="AA5" s="687"/>
      <c r="AB5" s="683"/>
      <c r="AC5" s="688"/>
      <c r="AD5" s="689"/>
      <c r="AE5" s="683"/>
      <c r="AF5" s="686">
        <v>84473.600000000006</v>
      </c>
      <c r="AG5" s="689" t="s">
        <v>1170</v>
      </c>
      <c r="AH5" s="684">
        <v>84873.600000000006</v>
      </c>
      <c r="AI5" s="411"/>
      <c r="AJ5" s="687"/>
      <c r="AK5" s="683"/>
      <c r="AL5" s="686">
        <v>75840</v>
      </c>
      <c r="AM5" s="73" t="s">
        <v>1171</v>
      </c>
      <c r="AN5" s="690">
        <v>75840</v>
      </c>
      <c r="AO5" s="686">
        <v>13800</v>
      </c>
      <c r="AP5" s="73" t="s">
        <v>1172</v>
      </c>
      <c r="AQ5" s="691">
        <v>11277.42</v>
      </c>
      <c r="AR5" s="411">
        <v>52989.4</v>
      </c>
      <c r="AS5" s="238" t="s">
        <v>1173</v>
      </c>
      <c r="AT5" s="683">
        <v>26494.7</v>
      </c>
      <c r="AU5" s="813">
        <f>AT5+AQ5+AN5+AH5+S5</f>
        <v>543533.56000000006</v>
      </c>
      <c r="AV5" s="63">
        <f t="shared" ref="AV5:AV69" si="1">M5-AU5</f>
        <v>178259.43999999994</v>
      </c>
      <c r="AW5" s="685">
        <f t="shared" ref="AW5:AW68" si="2">AU5/M5</f>
        <v>0.75303246221562148</v>
      </c>
      <c r="AX5" s="36"/>
    </row>
    <row r="6" spans="1:50" ht="14.4" x14ac:dyDescent="0.25">
      <c r="A6" s="848" t="s">
        <v>1141</v>
      </c>
      <c r="B6" s="561" t="s">
        <v>1140</v>
      </c>
      <c r="C6" s="467" t="s">
        <v>1142</v>
      </c>
      <c r="D6" s="12" t="s">
        <v>191</v>
      </c>
      <c r="E6" s="468" t="s">
        <v>205</v>
      </c>
      <c r="F6" s="11" t="s">
        <v>193</v>
      </c>
      <c r="G6" s="6"/>
      <c r="H6" s="6"/>
      <c r="I6" s="12" t="s">
        <v>310</v>
      </c>
      <c r="J6" s="39" t="s">
        <v>316</v>
      </c>
      <c r="K6" s="462">
        <v>43770</v>
      </c>
      <c r="L6" s="469">
        <v>45505</v>
      </c>
      <c r="M6" s="593">
        <v>52500</v>
      </c>
      <c r="N6" s="464">
        <v>3</v>
      </c>
      <c r="O6" s="33">
        <f t="shared" si="0"/>
        <v>52500</v>
      </c>
      <c r="P6" s="465">
        <v>0</v>
      </c>
      <c r="Q6" s="686"/>
      <c r="R6" s="73"/>
      <c r="S6" s="681"/>
      <c r="T6" s="682"/>
      <c r="U6" s="687"/>
      <c r="V6" s="683"/>
      <c r="W6" s="686"/>
      <c r="X6" s="73"/>
      <c r="Y6" s="684"/>
      <c r="Z6" s="411"/>
      <c r="AA6" s="687"/>
      <c r="AB6" s="683"/>
      <c r="AC6" s="688"/>
      <c r="AD6" s="689"/>
      <c r="AE6" s="683"/>
      <c r="AF6" s="686">
        <v>41532</v>
      </c>
      <c r="AG6" s="689"/>
      <c r="AH6" s="684">
        <v>41532</v>
      </c>
      <c r="AI6" s="411"/>
      <c r="AJ6" s="687"/>
      <c r="AK6" s="683"/>
      <c r="AL6" s="686"/>
      <c r="AM6" s="73"/>
      <c r="AN6" s="690"/>
      <c r="AO6" s="686">
        <v>10968</v>
      </c>
      <c r="AP6" s="73"/>
      <c r="AQ6" s="691">
        <v>10861.7</v>
      </c>
      <c r="AR6" s="411"/>
      <c r="AS6" s="687"/>
      <c r="AT6" s="683"/>
      <c r="AU6" s="813">
        <f t="shared" ref="AU6:AU70" si="3">S6+V6+Y6+AB6+AE6+AH6+AK6+AN6+AQ6+AT6+P6</f>
        <v>52393.7</v>
      </c>
      <c r="AV6" s="63">
        <f t="shared" si="1"/>
        <v>106.30000000000291</v>
      </c>
      <c r="AW6" s="685">
        <f t="shared" si="2"/>
        <v>0.99797523809523803</v>
      </c>
      <c r="AX6" s="36"/>
    </row>
    <row r="7" spans="1:50" ht="14.4" x14ac:dyDescent="0.25">
      <c r="A7" s="849"/>
      <c r="B7" s="561" t="s">
        <v>1140</v>
      </c>
      <c r="C7" s="467" t="s">
        <v>1142</v>
      </c>
      <c r="D7" s="12" t="s">
        <v>184</v>
      </c>
      <c r="E7" s="468" t="s">
        <v>1143</v>
      </c>
      <c r="F7" s="11" t="s">
        <v>186</v>
      </c>
      <c r="G7" s="6"/>
      <c r="H7" s="6"/>
      <c r="I7" s="12" t="s">
        <v>310</v>
      </c>
      <c r="J7" s="39" t="s">
        <v>316</v>
      </c>
      <c r="K7" s="462">
        <v>43770</v>
      </c>
      <c r="L7" s="469">
        <v>45505</v>
      </c>
      <c r="M7" s="593">
        <v>67333</v>
      </c>
      <c r="N7" s="464">
        <v>3</v>
      </c>
      <c r="O7" s="33">
        <v>67333</v>
      </c>
      <c r="P7" s="465">
        <v>0</v>
      </c>
      <c r="Q7" s="686"/>
      <c r="R7" s="73"/>
      <c r="S7" s="681"/>
      <c r="T7" s="682"/>
      <c r="U7" s="687"/>
      <c r="V7" s="683"/>
      <c r="W7" s="686"/>
      <c r="X7" s="73"/>
      <c r="Y7" s="684"/>
      <c r="Z7" s="411"/>
      <c r="AA7" s="687"/>
      <c r="AB7" s="683"/>
      <c r="AC7" s="688"/>
      <c r="AD7" s="689"/>
      <c r="AE7" s="683"/>
      <c r="AF7" s="686">
        <v>21785.14</v>
      </c>
      <c r="AG7" s="689" t="s">
        <v>1166</v>
      </c>
      <c r="AH7" s="684">
        <v>21785.14</v>
      </c>
      <c r="AI7" s="411"/>
      <c r="AJ7" s="687"/>
      <c r="AK7" s="683"/>
      <c r="AL7" s="686">
        <v>1745.1</v>
      </c>
      <c r="AM7" s="73" t="s">
        <v>1167</v>
      </c>
      <c r="AN7" s="690">
        <v>1539.4</v>
      </c>
      <c r="AO7" s="686">
        <v>43802.76</v>
      </c>
      <c r="AP7" s="692" t="s">
        <v>1168</v>
      </c>
      <c r="AQ7" s="691">
        <v>21785.14</v>
      </c>
      <c r="AR7" s="411"/>
      <c r="AS7" s="687"/>
      <c r="AT7" s="683"/>
      <c r="AU7" s="813">
        <v>67127.3</v>
      </c>
      <c r="AV7" s="63">
        <f t="shared" si="1"/>
        <v>205.69999999999709</v>
      </c>
      <c r="AW7" s="685">
        <f t="shared" si="2"/>
        <v>0.9969450343813584</v>
      </c>
      <c r="AX7" s="36"/>
    </row>
    <row r="8" spans="1:50" s="579" customFormat="1" ht="14.4" x14ac:dyDescent="0.25">
      <c r="A8" s="419" t="s">
        <v>118</v>
      </c>
      <c r="B8" s="561" t="s">
        <v>51</v>
      </c>
      <c r="C8" s="608" t="s">
        <v>190</v>
      </c>
      <c r="D8" s="14" t="s">
        <v>191</v>
      </c>
      <c r="E8" s="797" t="s">
        <v>192</v>
      </c>
      <c r="F8" s="571" t="s">
        <v>193</v>
      </c>
      <c r="G8" s="572"/>
      <c r="H8" s="572"/>
      <c r="I8" s="14" t="s">
        <v>310</v>
      </c>
      <c r="J8" s="43" t="s">
        <v>312</v>
      </c>
      <c r="K8" s="609">
        <v>43983</v>
      </c>
      <c r="L8" s="610">
        <v>45261</v>
      </c>
      <c r="M8" s="593">
        <v>80500</v>
      </c>
      <c r="N8" s="573">
        <v>3</v>
      </c>
      <c r="O8" s="565">
        <f t="shared" si="0"/>
        <v>80500</v>
      </c>
      <c r="P8" s="576">
        <v>0</v>
      </c>
      <c r="Q8" s="693">
        <v>3000</v>
      </c>
      <c r="R8" s="419" t="s">
        <v>325</v>
      </c>
      <c r="S8" s="694">
        <v>2962</v>
      </c>
      <c r="T8" s="695"/>
      <c r="U8" s="696"/>
      <c r="V8" s="697"/>
      <c r="W8" s="698"/>
      <c r="X8" s="419"/>
      <c r="Y8" s="699"/>
      <c r="Z8" s="698"/>
      <c r="AA8" s="696"/>
      <c r="AB8" s="697"/>
      <c r="AC8" s="698"/>
      <c r="AD8" s="700"/>
      <c r="AE8" s="697"/>
      <c r="AF8" s="693">
        <v>2000</v>
      </c>
      <c r="AG8" s="700" t="s">
        <v>326</v>
      </c>
      <c r="AH8" s="699">
        <v>2000</v>
      </c>
      <c r="AI8" s="698"/>
      <c r="AJ8" s="696"/>
      <c r="AK8" s="697"/>
      <c r="AL8" s="693">
        <v>75500</v>
      </c>
      <c r="AM8" s="419" t="s">
        <v>327</v>
      </c>
      <c r="AN8" s="701">
        <v>75500</v>
      </c>
      <c r="AO8" s="693"/>
      <c r="AP8" s="702" t="s">
        <v>323</v>
      </c>
      <c r="AQ8" s="703">
        <v>0</v>
      </c>
      <c r="AR8" s="698"/>
      <c r="AS8" s="696"/>
      <c r="AT8" s="697"/>
      <c r="AU8" s="698">
        <f t="shared" si="3"/>
        <v>80462</v>
      </c>
      <c r="AV8" s="704">
        <f t="shared" si="1"/>
        <v>38</v>
      </c>
      <c r="AW8" s="685">
        <f t="shared" si="2"/>
        <v>0.99952795031055897</v>
      </c>
      <c r="AX8" s="578"/>
    </row>
    <row r="9" spans="1:50" ht="14.4" x14ac:dyDescent="0.25">
      <c r="A9" s="73" t="s">
        <v>119</v>
      </c>
      <c r="B9" s="466" t="s">
        <v>52</v>
      </c>
      <c r="C9" s="471" t="s">
        <v>194</v>
      </c>
      <c r="D9" s="12" t="s">
        <v>191</v>
      </c>
      <c r="E9" s="798" t="s">
        <v>1533</v>
      </c>
      <c r="F9" s="11" t="s">
        <v>195</v>
      </c>
      <c r="G9" s="6"/>
      <c r="H9" s="6" t="s">
        <v>46</v>
      </c>
      <c r="I9" s="12" t="s">
        <v>1189</v>
      </c>
      <c r="J9" s="39" t="s">
        <v>313</v>
      </c>
      <c r="K9" s="462">
        <v>43709</v>
      </c>
      <c r="L9" s="473">
        <v>45078</v>
      </c>
      <c r="M9" s="575"/>
      <c r="N9" s="464"/>
      <c r="O9" s="565">
        <f t="shared" si="0"/>
        <v>100000</v>
      </c>
      <c r="P9" s="465">
        <v>0</v>
      </c>
      <c r="Q9" s="686">
        <v>10000</v>
      </c>
      <c r="R9" s="73" t="s">
        <v>328</v>
      </c>
      <c r="S9" s="681">
        <v>0</v>
      </c>
      <c r="T9" s="682"/>
      <c r="U9" s="687"/>
      <c r="V9" s="683"/>
      <c r="W9" s="686"/>
      <c r="X9" s="73"/>
      <c r="Y9" s="684"/>
      <c r="Z9" s="686"/>
      <c r="AA9" s="687"/>
      <c r="AB9" s="683"/>
      <c r="AC9" s="688"/>
      <c r="AD9" s="689"/>
      <c r="AE9" s="683"/>
      <c r="AF9" s="686"/>
      <c r="AG9" s="689"/>
      <c r="AH9" s="684"/>
      <c r="AI9" s="686"/>
      <c r="AJ9" s="73"/>
      <c r="AK9" s="683"/>
      <c r="AL9" s="686">
        <v>60000</v>
      </c>
      <c r="AM9" s="73" t="s">
        <v>329</v>
      </c>
      <c r="AN9" s="690">
        <v>0</v>
      </c>
      <c r="AO9" s="686">
        <v>30000</v>
      </c>
      <c r="AP9" s="705" t="s">
        <v>330</v>
      </c>
      <c r="AQ9" s="691">
        <v>0</v>
      </c>
      <c r="AR9" s="411"/>
      <c r="AS9" s="687"/>
      <c r="AT9" s="683"/>
      <c r="AU9" s="813">
        <f t="shared" si="3"/>
        <v>0</v>
      </c>
      <c r="AV9" s="63">
        <f t="shared" si="1"/>
        <v>0</v>
      </c>
      <c r="AW9" s="685" t="e">
        <f t="shared" si="2"/>
        <v>#DIV/0!</v>
      </c>
      <c r="AX9" s="36"/>
    </row>
    <row r="10" spans="1:50" ht="14.4" x14ac:dyDescent="0.25">
      <c r="A10" s="589" t="s">
        <v>120</v>
      </c>
      <c r="B10" s="466" t="s">
        <v>53</v>
      </c>
      <c r="C10" s="471" t="s">
        <v>196</v>
      </c>
      <c r="D10" s="12" t="s">
        <v>188</v>
      </c>
      <c r="E10" s="798" t="s">
        <v>197</v>
      </c>
      <c r="F10" s="11" t="s">
        <v>195</v>
      </c>
      <c r="G10" s="6"/>
      <c r="H10" s="6"/>
      <c r="I10" s="12" t="s">
        <v>310</v>
      </c>
      <c r="J10" s="39" t="s">
        <v>313</v>
      </c>
      <c r="K10" s="475">
        <v>44013</v>
      </c>
      <c r="L10" s="476">
        <v>45261</v>
      </c>
      <c r="M10" s="577">
        <v>200000</v>
      </c>
      <c r="N10" s="464">
        <v>4</v>
      </c>
      <c r="O10" s="565">
        <f t="shared" si="0"/>
        <v>200000</v>
      </c>
      <c r="P10" s="465">
        <v>0</v>
      </c>
      <c r="Q10" s="411">
        <v>4138.04</v>
      </c>
      <c r="R10" s="73"/>
      <c r="S10" s="681">
        <v>4138.04</v>
      </c>
      <c r="T10" s="682"/>
      <c r="U10" s="687"/>
      <c r="V10" s="706"/>
      <c r="W10" s="411"/>
      <c r="X10" s="73"/>
      <c r="Y10" s="684"/>
      <c r="Z10" s="411"/>
      <c r="AA10" s="687"/>
      <c r="AB10" s="683"/>
      <c r="AC10" s="411"/>
      <c r="AD10" s="689"/>
      <c r="AE10" s="683"/>
      <c r="AF10" s="411"/>
      <c r="AG10" s="689"/>
      <c r="AH10" s="684"/>
      <c r="AI10" s="411"/>
      <c r="AJ10" s="73"/>
      <c r="AK10" s="683"/>
      <c r="AL10" s="411">
        <v>122001</v>
      </c>
      <c r="AM10" s="62" t="s">
        <v>331</v>
      </c>
      <c r="AN10" s="690">
        <v>122001</v>
      </c>
      <c r="AO10" s="411">
        <v>73860.960000000006</v>
      </c>
      <c r="AP10" s="62" t="s">
        <v>332</v>
      </c>
      <c r="AQ10" s="691">
        <v>59935.4</v>
      </c>
      <c r="AR10" s="411"/>
      <c r="AS10" s="687"/>
      <c r="AT10" s="683"/>
      <c r="AU10" s="813">
        <f t="shared" si="3"/>
        <v>186074.44</v>
      </c>
      <c r="AV10" s="63">
        <f t="shared" si="1"/>
        <v>13925.559999999998</v>
      </c>
      <c r="AW10" s="685">
        <f t="shared" si="2"/>
        <v>0.93037219999999998</v>
      </c>
      <c r="AX10" s="36"/>
    </row>
    <row r="11" spans="1:50" ht="14.4" x14ac:dyDescent="0.25">
      <c r="A11" s="421" t="s">
        <v>121</v>
      </c>
      <c r="B11" s="563" t="s">
        <v>54</v>
      </c>
      <c r="C11" s="478" t="s">
        <v>198</v>
      </c>
      <c r="D11" s="12" t="s">
        <v>191</v>
      </c>
      <c r="E11" s="471" t="s">
        <v>199</v>
      </c>
      <c r="F11" s="11" t="s">
        <v>193</v>
      </c>
      <c r="G11" s="6"/>
      <c r="H11" s="6"/>
      <c r="I11" s="12" t="s">
        <v>310</v>
      </c>
      <c r="J11" s="39" t="s">
        <v>312</v>
      </c>
      <c r="K11" s="475">
        <v>44105</v>
      </c>
      <c r="L11" s="479">
        <v>45505</v>
      </c>
      <c r="M11" s="642">
        <v>273620</v>
      </c>
      <c r="N11" s="464">
        <v>1</v>
      </c>
      <c r="O11" s="33">
        <f t="shared" si="0"/>
        <v>273620</v>
      </c>
      <c r="P11" s="465">
        <v>0</v>
      </c>
      <c r="Q11" s="411">
        <v>200</v>
      </c>
      <c r="R11" s="62" t="s">
        <v>333</v>
      </c>
      <c r="S11" s="681">
        <v>127.5</v>
      </c>
      <c r="T11" s="682"/>
      <c r="U11" s="62"/>
      <c r="V11" s="683"/>
      <c r="W11" s="411"/>
      <c r="X11" s="62"/>
      <c r="Y11" s="684"/>
      <c r="Z11" s="411"/>
      <c r="AA11" s="61"/>
      <c r="AB11" s="683"/>
      <c r="AC11" s="411"/>
      <c r="AD11" s="62"/>
      <c r="AE11" s="683"/>
      <c r="AF11" s="411">
        <v>249534</v>
      </c>
      <c r="AG11" s="62" t="s">
        <v>326</v>
      </c>
      <c r="AH11" s="684">
        <v>249534</v>
      </c>
      <c r="AI11" s="411"/>
      <c r="AJ11" s="62"/>
      <c r="AK11" s="683"/>
      <c r="AL11" s="411"/>
      <c r="AM11" s="62"/>
      <c r="AN11" s="684"/>
      <c r="AO11" s="411">
        <v>23886</v>
      </c>
      <c r="AP11" s="62" t="s">
        <v>323</v>
      </c>
      <c r="AQ11" s="684">
        <v>23886</v>
      </c>
      <c r="AR11" s="411"/>
      <c r="AS11" s="62"/>
      <c r="AT11" s="683"/>
      <c r="AU11" s="813">
        <f t="shared" si="3"/>
        <v>273547.5</v>
      </c>
      <c r="AV11" s="63">
        <f t="shared" si="1"/>
        <v>72.5</v>
      </c>
      <c r="AW11" s="685">
        <f t="shared" si="2"/>
        <v>0.99973503398874353</v>
      </c>
      <c r="AX11" s="36"/>
    </row>
    <row r="12" spans="1:50" ht="14.4" x14ac:dyDescent="0.25">
      <c r="A12" s="421" t="s">
        <v>122</v>
      </c>
      <c r="B12" s="477" t="s">
        <v>55</v>
      </c>
      <c r="C12" s="478" t="s">
        <v>200</v>
      </c>
      <c r="D12" s="12" t="s">
        <v>191</v>
      </c>
      <c r="E12" s="798" t="s">
        <v>201</v>
      </c>
      <c r="F12" s="11" t="s">
        <v>193</v>
      </c>
      <c r="G12" s="40"/>
      <c r="H12" s="6"/>
      <c r="I12" s="12" t="s">
        <v>310</v>
      </c>
      <c r="J12" s="39" t="s">
        <v>312</v>
      </c>
      <c r="K12" s="480">
        <v>44228</v>
      </c>
      <c r="L12" s="481">
        <v>45627</v>
      </c>
      <c r="M12" s="642">
        <v>121675</v>
      </c>
      <c r="N12" s="464">
        <v>1</v>
      </c>
      <c r="O12" s="33">
        <f t="shared" si="0"/>
        <v>121675</v>
      </c>
      <c r="P12" s="465">
        <v>0</v>
      </c>
      <c r="Q12" s="411"/>
      <c r="R12" s="62"/>
      <c r="S12" s="681"/>
      <c r="T12" s="682"/>
      <c r="U12" s="62"/>
      <c r="V12" s="683"/>
      <c r="W12" s="411"/>
      <c r="X12" s="62"/>
      <c r="Y12" s="684"/>
      <c r="Z12" s="411"/>
      <c r="AA12" s="61"/>
      <c r="AB12" s="683"/>
      <c r="AC12" s="411"/>
      <c r="AD12" s="62"/>
      <c r="AE12" s="683"/>
      <c r="AF12" s="411">
        <v>86675</v>
      </c>
      <c r="AG12" s="62" t="s">
        <v>326</v>
      </c>
      <c r="AH12" s="684">
        <v>86674.41</v>
      </c>
      <c r="AI12" s="411"/>
      <c r="AJ12" s="62"/>
      <c r="AK12" s="683"/>
      <c r="AL12" s="411">
        <v>10000</v>
      </c>
      <c r="AM12" s="62" t="s">
        <v>334</v>
      </c>
      <c r="AN12" s="684">
        <v>10000</v>
      </c>
      <c r="AO12" s="411">
        <v>25000</v>
      </c>
      <c r="AP12" s="62" t="s">
        <v>323</v>
      </c>
      <c r="AQ12" s="684">
        <v>25088.05</v>
      </c>
      <c r="AR12" s="411"/>
      <c r="AS12" s="62"/>
      <c r="AT12" s="683"/>
      <c r="AU12" s="813">
        <f t="shared" si="3"/>
        <v>121762.46</v>
      </c>
      <c r="AV12" s="63">
        <f t="shared" si="1"/>
        <v>-87.460000000006403</v>
      </c>
      <c r="AW12" s="685">
        <f t="shared" si="2"/>
        <v>1.0007188000821863</v>
      </c>
      <c r="AX12" s="482"/>
    </row>
    <row r="13" spans="1:50" ht="14.4" x14ac:dyDescent="0.25">
      <c r="A13" s="421" t="s">
        <v>123</v>
      </c>
      <c r="B13" s="477" t="s">
        <v>56</v>
      </c>
      <c r="C13" s="478" t="s">
        <v>202</v>
      </c>
      <c r="D13" s="12" t="s">
        <v>191</v>
      </c>
      <c r="E13" s="798" t="s">
        <v>203</v>
      </c>
      <c r="F13" s="11" t="s">
        <v>193</v>
      </c>
      <c r="G13" s="40"/>
      <c r="H13" s="6"/>
      <c r="I13" s="12" t="s">
        <v>310</v>
      </c>
      <c r="J13" s="39" t="s">
        <v>312</v>
      </c>
      <c r="K13" s="462">
        <v>44228</v>
      </c>
      <c r="L13" s="483">
        <v>45627</v>
      </c>
      <c r="M13" s="642">
        <v>28100</v>
      </c>
      <c r="N13" s="464">
        <v>1</v>
      </c>
      <c r="O13" s="33">
        <f t="shared" si="0"/>
        <v>28100</v>
      </c>
      <c r="P13" s="465">
        <v>0</v>
      </c>
      <c r="Q13" s="411"/>
      <c r="R13" s="62"/>
      <c r="S13" s="681"/>
      <c r="T13" s="682"/>
      <c r="U13" s="62"/>
      <c r="V13" s="683"/>
      <c r="W13" s="411"/>
      <c r="X13" s="62"/>
      <c r="Y13" s="684"/>
      <c r="Z13" s="411"/>
      <c r="AA13" s="61"/>
      <c r="AB13" s="683"/>
      <c r="AC13" s="411"/>
      <c r="AD13" s="62"/>
      <c r="AE13" s="683"/>
      <c r="AF13" s="411">
        <v>4148</v>
      </c>
      <c r="AG13" s="62" t="s">
        <v>326</v>
      </c>
      <c r="AH13" s="684">
        <v>4148</v>
      </c>
      <c r="AI13" s="411"/>
      <c r="AJ13" s="62"/>
      <c r="AK13" s="683"/>
      <c r="AL13" s="411"/>
      <c r="AM13" s="62"/>
      <c r="AN13" s="684"/>
      <c r="AO13" s="411">
        <v>23952</v>
      </c>
      <c r="AP13" s="62" t="s">
        <v>323</v>
      </c>
      <c r="AQ13" s="684">
        <v>23951.03</v>
      </c>
      <c r="AR13" s="411"/>
      <c r="AS13" s="62"/>
      <c r="AT13" s="683"/>
      <c r="AU13" s="813">
        <f t="shared" si="3"/>
        <v>28099.03</v>
      </c>
      <c r="AV13" s="63">
        <f t="shared" si="1"/>
        <v>0.97000000000116415</v>
      </c>
      <c r="AW13" s="685">
        <f t="shared" si="2"/>
        <v>0.99996548042704625</v>
      </c>
      <c r="AX13" s="36"/>
    </row>
    <row r="14" spans="1:50" ht="14.4" x14ac:dyDescent="0.25">
      <c r="A14" s="421" t="s">
        <v>759</v>
      </c>
      <c r="B14" s="563" t="s">
        <v>1144</v>
      </c>
      <c r="C14" s="478" t="s">
        <v>1145</v>
      </c>
      <c r="D14" s="12" t="s">
        <v>188</v>
      </c>
      <c r="E14" s="471" t="s">
        <v>1146</v>
      </c>
      <c r="F14" s="11" t="s">
        <v>193</v>
      </c>
      <c r="G14" s="40"/>
      <c r="H14" s="6"/>
      <c r="I14" s="12" t="s">
        <v>310</v>
      </c>
      <c r="J14" s="39" t="s">
        <v>312</v>
      </c>
      <c r="K14" s="462">
        <v>44197</v>
      </c>
      <c r="L14" s="484">
        <v>45627</v>
      </c>
      <c r="M14" s="593">
        <v>1042391</v>
      </c>
      <c r="N14" s="464">
        <v>3</v>
      </c>
      <c r="O14" s="33">
        <f t="shared" si="0"/>
        <v>1042391</v>
      </c>
      <c r="P14" s="657">
        <v>22341</v>
      </c>
      <c r="Q14" s="411">
        <v>22341</v>
      </c>
      <c r="R14" s="62" t="s">
        <v>1162</v>
      </c>
      <c r="S14" s="681">
        <v>0</v>
      </c>
      <c r="T14" s="682"/>
      <c r="U14" s="62"/>
      <c r="V14" s="683"/>
      <c r="W14" s="411"/>
      <c r="X14" s="62"/>
      <c r="Y14" s="684"/>
      <c r="Z14" s="411"/>
      <c r="AA14" s="61"/>
      <c r="AB14" s="683"/>
      <c r="AC14" s="411">
        <v>10000</v>
      </c>
      <c r="AD14" s="62" t="s">
        <v>1163</v>
      </c>
      <c r="AE14" s="683">
        <v>10000</v>
      </c>
      <c r="AF14" s="411">
        <v>992550</v>
      </c>
      <c r="AG14" s="62" t="s">
        <v>1164</v>
      </c>
      <c r="AH14" s="684">
        <v>992549.84</v>
      </c>
      <c r="AI14" s="411"/>
      <c r="AJ14" s="62"/>
      <c r="AK14" s="683"/>
      <c r="AL14" s="411"/>
      <c r="AM14" s="62"/>
      <c r="AN14" s="684"/>
      <c r="AO14" s="411">
        <v>17500</v>
      </c>
      <c r="AP14" s="62" t="s">
        <v>1165</v>
      </c>
      <c r="AQ14" s="684">
        <v>13550.6</v>
      </c>
      <c r="AR14" s="411"/>
      <c r="AS14" s="62"/>
      <c r="AT14" s="683"/>
      <c r="AU14" s="813">
        <v>1013691.59</v>
      </c>
      <c r="AV14" s="63">
        <f t="shared" si="1"/>
        <v>28699.410000000033</v>
      </c>
      <c r="AW14" s="685">
        <f t="shared" si="2"/>
        <v>0.97246771125230358</v>
      </c>
      <c r="AX14" s="36"/>
    </row>
    <row r="15" spans="1:50" ht="14.4" x14ac:dyDescent="0.25">
      <c r="A15" s="421" t="s">
        <v>124</v>
      </c>
      <c r="B15" s="477" t="s">
        <v>57</v>
      </c>
      <c r="C15" s="478" t="s">
        <v>204</v>
      </c>
      <c r="D15" s="12" t="s">
        <v>188</v>
      </c>
      <c r="E15" s="798" t="s">
        <v>205</v>
      </c>
      <c r="F15" s="11" t="s">
        <v>193</v>
      </c>
      <c r="G15" s="40"/>
      <c r="H15" s="6"/>
      <c r="I15" s="12" t="s">
        <v>310</v>
      </c>
      <c r="J15" s="39" t="s">
        <v>312</v>
      </c>
      <c r="K15" s="462">
        <v>44228</v>
      </c>
      <c r="L15" s="485">
        <v>45444</v>
      </c>
      <c r="M15" s="642">
        <v>146950</v>
      </c>
      <c r="N15" s="464">
        <v>1</v>
      </c>
      <c r="O15" s="33">
        <f t="shared" si="0"/>
        <v>146950</v>
      </c>
      <c r="P15" s="465">
        <v>0</v>
      </c>
      <c r="Q15" s="411"/>
      <c r="R15" s="62"/>
      <c r="S15" s="681"/>
      <c r="T15" s="682"/>
      <c r="U15" s="62"/>
      <c r="V15" s="683"/>
      <c r="W15" s="411"/>
      <c r="X15" s="62"/>
      <c r="Y15" s="684"/>
      <c r="Z15" s="411"/>
      <c r="AA15" s="61"/>
      <c r="AB15" s="683"/>
      <c r="AC15" s="411"/>
      <c r="AD15" s="62"/>
      <c r="AE15" s="683"/>
      <c r="AF15" s="411">
        <v>100995</v>
      </c>
      <c r="AG15" s="62" t="s">
        <v>326</v>
      </c>
      <c r="AH15" s="684">
        <v>100994</v>
      </c>
      <c r="AI15" s="411"/>
      <c r="AJ15" s="62"/>
      <c r="AK15" s="683"/>
      <c r="AL15" s="411">
        <v>3000</v>
      </c>
      <c r="AM15" s="62" t="s">
        <v>335</v>
      </c>
      <c r="AN15" s="684">
        <v>3000</v>
      </c>
      <c r="AO15" s="411">
        <v>42955</v>
      </c>
      <c r="AP15" s="62" t="s">
        <v>336</v>
      </c>
      <c r="AQ15" s="684">
        <v>42848.75</v>
      </c>
      <c r="AR15" s="411"/>
      <c r="AS15" s="62"/>
      <c r="AT15" s="683"/>
      <c r="AU15" s="813">
        <f t="shared" si="3"/>
        <v>146842.75</v>
      </c>
      <c r="AV15" s="63">
        <f t="shared" si="1"/>
        <v>107.25</v>
      </c>
      <c r="AW15" s="685">
        <f t="shared" si="2"/>
        <v>0.99927015991833956</v>
      </c>
      <c r="AX15" s="36"/>
    </row>
    <row r="16" spans="1:50" ht="14.4" x14ac:dyDescent="0.3">
      <c r="A16" s="611" t="s">
        <v>125</v>
      </c>
      <c r="B16" s="486" t="s">
        <v>58</v>
      </c>
      <c r="C16" s="478" t="s">
        <v>206</v>
      </c>
      <c r="D16" s="487" t="s">
        <v>191</v>
      </c>
      <c r="E16" s="798" t="s">
        <v>1286</v>
      </c>
      <c r="F16" s="11" t="s">
        <v>193</v>
      </c>
      <c r="G16" s="40"/>
      <c r="H16" s="6"/>
      <c r="I16" s="487" t="s">
        <v>310</v>
      </c>
      <c r="J16" s="39" t="s">
        <v>312</v>
      </c>
      <c r="K16" s="52">
        <v>44228</v>
      </c>
      <c r="L16" s="51">
        <v>45444</v>
      </c>
      <c r="M16" s="642">
        <v>47410</v>
      </c>
      <c r="N16" s="464">
        <v>1</v>
      </c>
      <c r="O16" s="33">
        <f t="shared" si="0"/>
        <v>47410</v>
      </c>
      <c r="P16" s="465">
        <v>0</v>
      </c>
      <c r="Q16" s="411">
        <v>0</v>
      </c>
      <c r="R16" s="707" t="s">
        <v>337</v>
      </c>
      <c r="S16" s="681">
        <v>0</v>
      </c>
      <c r="T16" s="682"/>
      <c r="U16" s="62"/>
      <c r="V16" s="683"/>
      <c r="W16" s="411"/>
      <c r="X16" s="62"/>
      <c r="Y16" s="684"/>
      <c r="Z16" s="411"/>
      <c r="AA16" s="61"/>
      <c r="AB16" s="683"/>
      <c r="AC16" s="411"/>
      <c r="AD16" s="62"/>
      <c r="AE16" s="683"/>
      <c r="AF16" s="411">
        <v>23410</v>
      </c>
      <c r="AG16" s="62" t="s">
        <v>326</v>
      </c>
      <c r="AH16" s="684">
        <v>23405</v>
      </c>
      <c r="AI16" s="411"/>
      <c r="AJ16" s="62"/>
      <c r="AK16" s="683"/>
      <c r="AL16" s="411"/>
      <c r="AM16" s="62"/>
      <c r="AN16" s="684"/>
      <c r="AO16" s="411">
        <v>24000</v>
      </c>
      <c r="AP16" s="62" t="s">
        <v>338</v>
      </c>
      <c r="AQ16" s="684">
        <v>23886</v>
      </c>
      <c r="AR16" s="411"/>
      <c r="AS16" s="62"/>
      <c r="AT16" s="683"/>
      <c r="AU16" s="813">
        <f t="shared" si="3"/>
        <v>47291</v>
      </c>
      <c r="AV16" s="63">
        <f t="shared" si="1"/>
        <v>119</v>
      </c>
      <c r="AW16" s="685">
        <f t="shared" si="2"/>
        <v>0.9974899810166632</v>
      </c>
      <c r="AX16" s="36"/>
    </row>
    <row r="17" spans="1:50" ht="14.4" x14ac:dyDescent="0.3">
      <c r="A17" s="611" t="s">
        <v>126</v>
      </c>
      <c r="B17" s="613" t="s">
        <v>59</v>
      </c>
      <c r="C17" s="478" t="s">
        <v>207</v>
      </c>
      <c r="D17" s="487" t="s">
        <v>191</v>
      </c>
      <c r="E17" s="471" t="s">
        <v>208</v>
      </c>
      <c r="F17" s="11" t="s">
        <v>193</v>
      </c>
      <c r="G17" s="40"/>
      <c r="H17" s="6"/>
      <c r="I17" s="487" t="s">
        <v>310</v>
      </c>
      <c r="J17" s="39" t="s">
        <v>311</v>
      </c>
      <c r="K17" s="475">
        <v>44562</v>
      </c>
      <c r="L17" s="488">
        <v>45627</v>
      </c>
      <c r="M17" s="575">
        <v>151000</v>
      </c>
      <c r="N17" s="464">
        <v>1</v>
      </c>
      <c r="O17" s="33">
        <f t="shared" si="0"/>
        <v>151000</v>
      </c>
      <c r="P17" s="465">
        <v>0</v>
      </c>
      <c r="Q17" s="411">
        <v>53</v>
      </c>
      <c r="R17" s="73" t="s">
        <v>339</v>
      </c>
      <c r="S17" s="681">
        <v>0</v>
      </c>
      <c r="T17" s="682"/>
      <c r="U17" s="62"/>
      <c r="V17" s="683"/>
      <c r="W17" s="411"/>
      <c r="X17" s="62"/>
      <c r="Y17" s="684"/>
      <c r="Z17" s="411"/>
      <c r="AA17" s="61"/>
      <c r="AB17" s="683"/>
      <c r="AC17" s="411"/>
      <c r="AD17" s="62"/>
      <c r="AE17" s="683"/>
      <c r="AF17" s="411">
        <v>115983</v>
      </c>
      <c r="AG17" s="62" t="s">
        <v>326</v>
      </c>
      <c r="AH17" s="684">
        <v>115597.8</v>
      </c>
      <c r="AI17" s="411"/>
      <c r="AJ17" s="62"/>
      <c r="AK17" s="683"/>
      <c r="AL17" s="411">
        <v>12400</v>
      </c>
      <c r="AM17" s="62" t="s">
        <v>340</v>
      </c>
      <c r="AN17" s="684">
        <v>12400</v>
      </c>
      <c r="AO17" s="411">
        <v>22564</v>
      </c>
      <c r="AP17" s="62" t="s">
        <v>341</v>
      </c>
      <c r="AQ17" s="684">
        <v>22564</v>
      </c>
      <c r="AR17" s="411"/>
      <c r="AS17" s="62"/>
      <c r="AT17" s="683"/>
      <c r="AU17" s="813">
        <v>150614.62</v>
      </c>
      <c r="AV17" s="63">
        <f t="shared" si="1"/>
        <v>385.38000000000466</v>
      </c>
      <c r="AW17" s="685">
        <f t="shared" si="2"/>
        <v>0.99744781456953635</v>
      </c>
      <c r="AX17" s="36"/>
    </row>
    <row r="18" spans="1:50" ht="14.4" x14ac:dyDescent="0.3">
      <c r="A18" s="611" t="s">
        <v>127</v>
      </c>
      <c r="B18" s="486" t="s">
        <v>60</v>
      </c>
      <c r="C18" s="478" t="s">
        <v>209</v>
      </c>
      <c r="D18" s="487" t="s">
        <v>191</v>
      </c>
      <c r="E18" s="798" t="s">
        <v>210</v>
      </c>
      <c r="F18" s="11" t="s">
        <v>193</v>
      </c>
      <c r="G18" s="40"/>
      <c r="H18" s="6"/>
      <c r="I18" s="487" t="s">
        <v>310</v>
      </c>
      <c r="J18" s="39" t="s">
        <v>314</v>
      </c>
      <c r="K18" s="475">
        <v>44621</v>
      </c>
      <c r="L18" s="618">
        <v>45444</v>
      </c>
      <c r="M18" s="594">
        <v>83121</v>
      </c>
      <c r="N18" s="464">
        <v>1</v>
      </c>
      <c r="O18" s="33">
        <f t="shared" si="0"/>
        <v>83121</v>
      </c>
      <c r="P18" s="465">
        <v>0</v>
      </c>
      <c r="Q18" s="411">
        <v>448</v>
      </c>
      <c r="R18" s="62"/>
      <c r="S18" s="681">
        <v>446.11</v>
      </c>
      <c r="T18" s="682"/>
      <c r="U18" s="62"/>
      <c r="V18" s="683"/>
      <c r="W18" s="411"/>
      <c r="X18" s="62"/>
      <c r="Y18" s="684"/>
      <c r="Z18" s="411"/>
      <c r="AA18" s="61"/>
      <c r="AB18" s="683"/>
      <c r="AC18" s="411"/>
      <c r="AD18" s="62"/>
      <c r="AE18" s="683"/>
      <c r="AF18" s="411">
        <v>65173</v>
      </c>
      <c r="AG18" s="62" t="s">
        <v>326</v>
      </c>
      <c r="AH18" s="684">
        <v>64777</v>
      </c>
      <c r="AI18" s="411"/>
      <c r="AJ18" s="62"/>
      <c r="AK18" s="683"/>
      <c r="AL18" s="411"/>
      <c r="AM18" s="62"/>
      <c r="AN18" s="684"/>
      <c r="AO18" s="411">
        <v>17500</v>
      </c>
      <c r="AP18" s="62" t="s">
        <v>342</v>
      </c>
      <c r="AQ18" s="684">
        <v>12729.33</v>
      </c>
      <c r="AR18" s="411"/>
      <c r="AS18" s="62"/>
      <c r="AT18" s="683"/>
      <c r="AU18" s="813">
        <f t="shared" si="3"/>
        <v>77952.44</v>
      </c>
      <c r="AV18" s="63">
        <f t="shared" si="1"/>
        <v>5168.5599999999977</v>
      </c>
      <c r="AW18" s="685">
        <f t="shared" si="2"/>
        <v>0.93781884241046187</v>
      </c>
      <c r="AX18" s="36"/>
    </row>
    <row r="19" spans="1:50" ht="14.4" x14ac:dyDescent="0.3">
      <c r="A19" s="612" t="s">
        <v>128</v>
      </c>
      <c r="B19" s="613" t="s">
        <v>61</v>
      </c>
      <c r="C19" s="478" t="s">
        <v>211</v>
      </c>
      <c r="D19" s="487" t="s">
        <v>191</v>
      </c>
      <c r="E19" s="472" t="s">
        <v>212</v>
      </c>
      <c r="F19" s="11" t="s">
        <v>193</v>
      </c>
      <c r="G19" s="40"/>
      <c r="H19" s="6"/>
      <c r="I19" s="487" t="s">
        <v>310</v>
      </c>
      <c r="J19" s="39" t="s">
        <v>314</v>
      </c>
      <c r="K19" s="462">
        <v>44409</v>
      </c>
      <c r="L19" s="53">
        <v>45444</v>
      </c>
      <c r="M19" s="575">
        <v>106674</v>
      </c>
      <c r="N19" s="464">
        <v>2</v>
      </c>
      <c r="O19" s="33">
        <f t="shared" si="0"/>
        <v>106674</v>
      </c>
      <c r="P19" s="465">
        <v>0</v>
      </c>
      <c r="Q19" s="411"/>
      <c r="R19" s="62"/>
      <c r="S19" s="681"/>
      <c r="T19" s="682"/>
      <c r="U19" s="62"/>
      <c r="V19" s="683"/>
      <c r="W19" s="411"/>
      <c r="X19" s="62"/>
      <c r="Y19" s="684"/>
      <c r="Z19" s="411"/>
      <c r="AA19" s="61"/>
      <c r="AB19" s="683"/>
      <c r="AC19" s="411"/>
      <c r="AD19" s="62"/>
      <c r="AE19" s="683"/>
      <c r="AF19" s="411">
        <v>46924</v>
      </c>
      <c r="AG19" s="62" t="s">
        <v>326</v>
      </c>
      <c r="AH19" s="684">
        <v>46924</v>
      </c>
      <c r="AI19" s="411"/>
      <c r="AJ19" s="62"/>
      <c r="AK19" s="683"/>
      <c r="AL19" s="411">
        <v>59750</v>
      </c>
      <c r="AM19" s="62" t="s">
        <v>343</v>
      </c>
      <c r="AN19" s="684">
        <v>59735.01</v>
      </c>
      <c r="AO19" s="411"/>
      <c r="AP19" s="62"/>
      <c r="AQ19" s="684"/>
      <c r="AR19" s="411"/>
      <c r="AS19" s="62"/>
      <c r="AT19" s="683"/>
      <c r="AU19" s="813">
        <f t="shared" si="3"/>
        <v>106659.01000000001</v>
      </c>
      <c r="AV19" s="63">
        <f t="shared" si="1"/>
        <v>14.989999999990687</v>
      </c>
      <c r="AW19" s="685">
        <f t="shared" si="2"/>
        <v>0.99985947841085931</v>
      </c>
      <c r="AX19" s="36"/>
    </row>
    <row r="20" spans="1:50" ht="14.4" x14ac:dyDescent="0.3">
      <c r="A20" s="612" t="s">
        <v>129</v>
      </c>
      <c r="B20" s="486" t="s">
        <v>62</v>
      </c>
      <c r="C20" s="478" t="s">
        <v>213</v>
      </c>
      <c r="D20" s="487" t="s">
        <v>191</v>
      </c>
      <c r="E20" s="6" t="s">
        <v>214</v>
      </c>
      <c r="F20" s="11" t="s">
        <v>193</v>
      </c>
      <c r="G20" s="6"/>
      <c r="H20" s="42"/>
      <c r="I20" s="489" t="s">
        <v>310</v>
      </c>
      <c r="J20" s="39" t="s">
        <v>314</v>
      </c>
      <c r="K20" s="462">
        <v>44197</v>
      </c>
      <c r="L20" s="54">
        <v>45078</v>
      </c>
      <c r="M20" s="575">
        <v>43700</v>
      </c>
      <c r="N20" s="464">
        <v>1</v>
      </c>
      <c r="O20" s="33">
        <f t="shared" si="0"/>
        <v>43700</v>
      </c>
      <c r="P20" s="465">
        <v>0</v>
      </c>
      <c r="Q20" s="411"/>
      <c r="R20" s="62"/>
      <c r="S20" s="681"/>
      <c r="T20" s="682"/>
      <c r="U20" s="62"/>
      <c r="V20" s="683"/>
      <c r="W20" s="411">
        <v>28700</v>
      </c>
      <c r="X20" s="62" t="s">
        <v>344</v>
      </c>
      <c r="Y20" s="684">
        <v>28656</v>
      </c>
      <c r="Z20" s="411"/>
      <c r="AA20" s="61"/>
      <c r="AB20" s="683"/>
      <c r="AC20" s="411"/>
      <c r="AD20" s="62"/>
      <c r="AE20" s="683"/>
      <c r="AF20" s="411"/>
      <c r="AG20" s="62"/>
      <c r="AH20" s="684"/>
      <c r="AI20" s="411"/>
      <c r="AJ20" s="62"/>
      <c r="AK20" s="683"/>
      <c r="AL20" s="411"/>
      <c r="AM20" s="62"/>
      <c r="AN20" s="684"/>
      <c r="AO20" s="411">
        <v>15000</v>
      </c>
      <c r="AP20" s="62" t="s">
        <v>345</v>
      </c>
      <c r="AQ20" s="684">
        <v>15321.85</v>
      </c>
      <c r="AR20" s="411"/>
      <c r="AS20" s="62"/>
      <c r="AT20" s="683"/>
      <c r="AU20" s="813">
        <f t="shared" si="3"/>
        <v>43977.85</v>
      </c>
      <c r="AV20" s="63">
        <f t="shared" si="1"/>
        <v>-277.84999999999854</v>
      </c>
      <c r="AW20" s="685">
        <f t="shared" si="2"/>
        <v>1.006358123569794</v>
      </c>
      <c r="AX20" s="36"/>
    </row>
    <row r="21" spans="1:50" s="579" customFormat="1" ht="14.4" x14ac:dyDescent="0.3">
      <c r="A21" s="612" t="s">
        <v>130</v>
      </c>
      <c r="B21" s="613" t="s">
        <v>63</v>
      </c>
      <c r="C21" s="614" t="s">
        <v>215</v>
      </c>
      <c r="D21" s="615" t="s">
        <v>191</v>
      </c>
      <c r="E21" s="797" t="s">
        <v>216</v>
      </c>
      <c r="F21" s="571" t="s">
        <v>193</v>
      </c>
      <c r="G21" s="572"/>
      <c r="H21" s="616"/>
      <c r="I21" s="615" t="s">
        <v>310</v>
      </c>
      <c r="J21" s="43" t="s">
        <v>311</v>
      </c>
      <c r="K21" s="609">
        <v>44317</v>
      </c>
      <c r="L21" s="617">
        <v>45261</v>
      </c>
      <c r="M21" s="575">
        <v>117508</v>
      </c>
      <c r="N21" s="573">
        <v>1</v>
      </c>
      <c r="O21" s="565">
        <f t="shared" si="0"/>
        <v>117508</v>
      </c>
      <c r="P21" s="576">
        <v>0</v>
      </c>
      <c r="Q21" s="698">
        <v>2346</v>
      </c>
      <c r="R21" s="245" t="s">
        <v>346</v>
      </c>
      <c r="S21" s="694">
        <v>2062.5300000000002</v>
      </c>
      <c r="T21" s="695"/>
      <c r="U21" s="245"/>
      <c r="V21" s="697"/>
      <c r="W21" s="698"/>
      <c r="X21" s="245"/>
      <c r="Y21" s="699"/>
      <c r="Z21" s="698"/>
      <c r="AA21" s="708"/>
      <c r="AB21" s="697"/>
      <c r="AC21" s="698"/>
      <c r="AD21" s="245"/>
      <c r="AE21" s="697"/>
      <c r="AF21" s="698">
        <v>50906</v>
      </c>
      <c r="AG21" s="245" t="s">
        <v>326</v>
      </c>
      <c r="AH21" s="699">
        <v>50906</v>
      </c>
      <c r="AI21" s="698"/>
      <c r="AJ21" s="245"/>
      <c r="AK21" s="697"/>
      <c r="AL21" s="698">
        <v>42740</v>
      </c>
      <c r="AM21" s="245" t="s">
        <v>347</v>
      </c>
      <c r="AN21" s="699">
        <v>42740</v>
      </c>
      <c r="AO21" s="698">
        <v>21516</v>
      </c>
      <c r="AP21" s="245" t="s">
        <v>323</v>
      </c>
      <c r="AQ21" s="699">
        <v>21515.37</v>
      </c>
      <c r="AR21" s="698"/>
      <c r="AS21" s="245"/>
      <c r="AT21" s="697"/>
      <c r="AU21" s="698">
        <f t="shared" si="3"/>
        <v>117223.9</v>
      </c>
      <c r="AV21" s="704">
        <f t="shared" si="1"/>
        <v>284.10000000000582</v>
      </c>
      <c r="AW21" s="685">
        <f t="shared" si="2"/>
        <v>0.99758229226946249</v>
      </c>
      <c r="AX21" s="578"/>
    </row>
    <row r="22" spans="1:50" ht="14.4" x14ac:dyDescent="0.3">
      <c r="A22" s="421" t="s">
        <v>131</v>
      </c>
      <c r="B22" s="486" t="s">
        <v>64</v>
      </c>
      <c r="C22" s="478" t="s">
        <v>217</v>
      </c>
      <c r="D22" s="12" t="s">
        <v>191</v>
      </c>
      <c r="E22" s="798" t="s">
        <v>218</v>
      </c>
      <c r="F22" s="11" t="s">
        <v>193</v>
      </c>
      <c r="G22" s="6"/>
      <c r="H22" s="42"/>
      <c r="I22" s="12" t="s">
        <v>310</v>
      </c>
      <c r="J22" s="39" t="s">
        <v>311</v>
      </c>
      <c r="K22" s="462">
        <v>44348</v>
      </c>
      <c r="L22" s="490">
        <v>45261</v>
      </c>
      <c r="M22" s="575">
        <v>25000</v>
      </c>
      <c r="N22" s="464">
        <v>1</v>
      </c>
      <c r="O22" s="33">
        <f t="shared" si="0"/>
        <v>25000</v>
      </c>
      <c r="P22" s="465">
        <v>0</v>
      </c>
      <c r="Q22" s="411"/>
      <c r="R22" s="62"/>
      <c r="S22" s="681"/>
      <c r="T22" s="682"/>
      <c r="U22" s="62"/>
      <c r="V22" s="683"/>
      <c r="W22" s="411"/>
      <c r="X22" s="62"/>
      <c r="Y22" s="684"/>
      <c r="Z22" s="411"/>
      <c r="AA22" s="61"/>
      <c r="AB22" s="683"/>
      <c r="AC22" s="411"/>
      <c r="AD22" s="62"/>
      <c r="AE22" s="683"/>
      <c r="AF22" s="411">
        <v>2320</v>
      </c>
      <c r="AG22" s="62"/>
      <c r="AH22" s="684">
        <v>2435</v>
      </c>
      <c r="AI22" s="411"/>
      <c r="AJ22" s="62"/>
      <c r="AK22" s="683"/>
      <c r="AL22" s="411"/>
      <c r="AM22" s="62"/>
      <c r="AN22" s="684"/>
      <c r="AO22" s="411">
        <v>22680</v>
      </c>
      <c r="AP22" s="62" t="s">
        <v>323</v>
      </c>
      <c r="AQ22" s="684">
        <v>22569.69</v>
      </c>
      <c r="AR22" s="411"/>
      <c r="AS22" s="62"/>
      <c r="AT22" s="683"/>
      <c r="AU22" s="813">
        <f t="shared" si="3"/>
        <v>25004.69</v>
      </c>
      <c r="AV22" s="63">
        <f t="shared" si="1"/>
        <v>-4.6899999999986903</v>
      </c>
      <c r="AW22" s="685">
        <f t="shared" si="2"/>
        <v>1.0001875999999998</v>
      </c>
      <c r="AX22" s="36"/>
    </row>
    <row r="23" spans="1:50" s="579" customFormat="1" ht="14.4" x14ac:dyDescent="0.3">
      <c r="A23" s="421" t="s">
        <v>132</v>
      </c>
      <c r="B23" s="613" t="s">
        <v>65</v>
      </c>
      <c r="C23" s="614" t="s">
        <v>219</v>
      </c>
      <c r="D23" s="14" t="s">
        <v>191</v>
      </c>
      <c r="E23" s="797" t="s">
        <v>220</v>
      </c>
      <c r="F23" s="571" t="s">
        <v>193</v>
      </c>
      <c r="G23" s="572"/>
      <c r="H23" s="616"/>
      <c r="I23" s="14" t="s">
        <v>310</v>
      </c>
      <c r="J23" s="43" t="s">
        <v>314</v>
      </c>
      <c r="K23" s="609">
        <v>44348</v>
      </c>
      <c r="L23" s="618">
        <v>45444</v>
      </c>
      <c r="M23" s="575">
        <v>19338</v>
      </c>
      <c r="N23" s="573">
        <v>1</v>
      </c>
      <c r="O23" s="565">
        <f t="shared" si="0"/>
        <v>19338</v>
      </c>
      <c r="P23" s="576">
        <v>0</v>
      </c>
      <c r="Q23" s="698">
        <v>161</v>
      </c>
      <c r="R23" s="245" t="s">
        <v>348</v>
      </c>
      <c r="S23" s="694">
        <v>96.9</v>
      </c>
      <c r="T23" s="695"/>
      <c r="U23" s="245"/>
      <c r="V23" s="697"/>
      <c r="W23" s="698"/>
      <c r="X23" s="245"/>
      <c r="Y23" s="699"/>
      <c r="Z23" s="698"/>
      <c r="AA23" s="708"/>
      <c r="AB23" s="697"/>
      <c r="AC23" s="698"/>
      <c r="AD23" s="245"/>
      <c r="AE23" s="697"/>
      <c r="AF23" s="698">
        <v>1030</v>
      </c>
      <c r="AG23" s="245" t="s">
        <v>326</v>
      </c>
      <c r="AH23" s="699">
        <v>920</v>
      </c>
      <c r="AI23" s="698"/>
      <c r="AJ23" s="245"/>
      <c r="AK23" s="697"/>
      <c r="AL23" s="698">
        <v>360</v>
      </c>
      <c r="AM23" s="245" t="s">
        <v>349</v>
      </c>
      <c r="AN23" s="699">
        <v>360</v>
      </c>
      <c r="AO23" s="698">
        <v>17787</v>
      </c>
      <c r="AP23" s="245" t="s">
        <v>350</v>
      </c>
      <c r="AQ23" s="699">
        <v>17786.77</v>
      </c>
      <c r="AR23" s="698"/>
      <c r="AS23" s="245"/>
      <c r="AT23" s="697"/>
      <c r="AU23" s="698">
        <f t="shared" si="3"/>
        <v>19163.670000000002</v>
      </c>
      <c r="AV23" s="704">
        <f t="shared" si="1"/>
        <v>174.32999999999811</v>
      </c>
      <c r="AW23" s="685">
        <f t="shared" si="2"/>
        <v>0.99098510704312759</v>
      </c>
      <c r="AX23" s="578"/>
    </row>
    <row r="24" spans="1:50" ht="14.4" x14ac:dyDescent="0.3">
      <c r="A24" s="421" t="s">
        <v>133</v>
      </c>
      <c r="B24" s="486" t="s">
        <v>66</v>
      </c>
      <c r="C24" s="478" t="s">
        <v>221</v>
      </c>
      <c r="D24" s="12" t="s">
        <v>188</v>
      </c>
      <c r="E24" s="798" t="s">
        <v>222</v>
      </c>
      <c r="F24" s="11" t="s">
        <v>193</v>
      </c>
      <c r="G24" s="6"/>
      <c r="H24" s="42"/>
      <c r="I24" s="12" t="s">
        <v>310</v>
      </c>
      <c r="J24" s="39" t="s">
        <v>311</v>
      </c>
      <c r="K24" s="462">
        <v>44317</v>
      </c>
      <c r="L24" s="491">
        <v>45261</v>
      </c>
      <c r="M24" s="575">
        <v>74000</v>
      </c>
      <c r="N24" s="464">
        <v>1</v>
      </c>
      <c r="O24" s="33">
        <f t="shared" si="0"/>
        <v>74000</v>
      </c>
      <c r="P24" s="465">
        <v>0</v>
      </c>
      <c r="Q24" s="411"/>
      <c r="R24" s="62"/>
      <c r="S24" s="681"/>
      <c r="T24" s="682"/>
      <c r="U24" s="62"/>
      <c r="V24" s="683"/>
      <c r="W24" s="411"/>
      <c r="X24" s="62"/>
      <c r="Y24" s="684"/>
      <c r="Z24" s="411"/>
      <c r="AA24" s="61"/>
      <c r="AB24" s="683"/>
      <c r="AC24" s="411"/>
      <c r="AD24" s="62"/>
      <c r="AE24" s="683"/>
      <c r="AF24" s="411">
        <v>10532</v>
      </c>
      <c r="AG24" s="62" t="s">
        <v>326</v>
      </c>
      <c r="AH24" s="684">
        <v>10528.8</v>
      </c>
      <c r="AI24" s="411"/>
      <c r="AJ24" s="62"/>
      <c r="AK24" s="683"/>
      <c r="AL24" s="411">
        <v>15000</v>
      </c>
      <c r="AM24" s="62" t="s">
        <v>351</v>
      </c>
      <c r="AN24" s="684">
        <v>15000</v>
      </c>
      <c r="AO24" s="411">
        <v>48468</v>
      </c>
      <c r="AP24" s="62" t="s">
        <v>352</v>
      </c>
      <c r="AQ24" s="684">
        <v>48467.73</v>
      </c>
      <c r="AR24" s="411"/>
      <c r="AS24" s="62"/>
      <c r="AT24" s="683"/>
      <c r="AU24" s="813">
        <f t="shared" si="3"/>
        <v>73996.53</v>
      </c>
      <c r="AV24" s="63">
        <f t="shared" si="1"/>
        <v>3.4700000000011642</v>
      </c>
      <c r="AW24" s="685">
        <f t="shared" si="2"/>
        <v>0.99995310810810811</v>
      </c>
      <c r="AX24" s="36"/>
    </row>
    <row r="25" spans="1:50" ht="14.4" x14ac:dyDescent="0.3">
      <c r="A25" s="421" t="s">
        <v>134</v>
      </c>
      <c r="B25" s="613" t="s">
        <v>67</v>
      </c>
      <c r="C25" s="478" t="s">
        <v>223</v>
      </c>
      <c r="D25" s="12" t="s">
        <v>188</v>
      </c>
      <c r="E25" s="471" t="s">
        <v>224</v>
      </c>
      <c r="F25" s="11" t="s">
        <v>193</v>
      </c>
      <c r="G25" s="6"/>
      <c r="H25" s="42"/>
      <c r="I25" s="12" t="s">
        <v>310</v>
      </c>
      <c r="J25" s="39" t="s">
        <v>311</v>
      </c>
      <c r="K25" s="462">
        <v>44348</v>
      </c>
      <c r="L25" s="492">
        <v>45809</v>
      </c>
      <c r="M25" s="575">
        <v>340300</v>
      </c>
      <c r="N25" s="464">
        <v>1</v>
      </c>
      <c r="O25" s="33">
        <f t="shared" si="0"/>
        <v>340300</v>
      </c>
      <c r="P25" s="465">
        <v>0</v>
      </c>
      <c r="Q25" s="411">
        <v>22901</v>
      </c>
      <c r="R25" s="73" t="s">
        <v>528</v>
      </c>
      <c r="S25" s="681">
        <v>20404.54</v>
      </c>
      <c r="T25" s="682"/>
      <c r="U25" s="62"/>
      <c r="V25" s="683"/>
      <c r="W25" s="411"/>
      <c r="X25" s="62"/>
      <c r="Y25" s="684"/>
      <c r="Z25" s="411"/>
      <c r="AA25" s="61"/>
      <c r="AB25" s="683"/>
      <c r="AC25" s="411">
        <v>0</v>
      </c>
      <c r="AD25" s="62"/>
      <c r="AE25" s="683">
        <v>0</v>
      </c>
      <c r="AF25" s="411">
        <v>276586</v>
      </c>
      <c r="AG25" s="62" t="s">
        <v>326</v>
      </c>
      <c r="AH25" s="684">
        <v>276586</v>
      </c>
      <c r="AI25" s="411"/>
      <c r="AJ25" s="62"/>
      <c r="AK25" s="683"/>
      <c r="AL25" s="411"/>
      <c r="AM25" s="62"/>
      <c r="AN25" s="684"/>
      <c r="AO25" s="411">
        <v>40813</v>
      </c>
      <c r="AP25" s="62" t="s">
        <v>352</v>
      </c>
      <c r="AQ25" s="684">
        <v>40812.519999999997</v>
      </c>
      <c r="AR25" s="411"/>
      <c r="AS25" s="62"/>
      <c r="AT25" s="683"/>
      <c r="AU25" s="813">
        <f t="shared" si="3"/>
        <v>337803.06</v>
      </c>
      <c r="AV25" s="63">
        <f t="shared" si="1"/>
        <v>2496.9400000000023</v>
      </c>
      <c r="AW25" s="685">
        <f t="shared" si="2"/>
        <v>0.99266253305906549</v>
      </c>
      <c r="AX25" s="36"/>
    </row>
    <row r="26" spans="1:50" ht="14.4" x14ac:dyDescent="0.25">
      <c r="A26" s="413" t="s">
        <v>135</v>
      </c>
      <c r="B26" s="563" t="s">
        <v>68</v>
      </c>
      <c r="C26" s="472" t="s">
        <v>225</v>
      </c>
      <c r="D26" s="12" t="s">
        <v>191</v>
      </c>
      <c r="E26" s="471" t="s">
        <v>226</v>
      </c>
      <c r="F26" s="11" t="s">
        <v>794</v>
      </c>
      <c r="G26" s="6" t="s">
        <v>46</v>
      </c>
      <c r="H26" s="42"/>
      <c r="I26" s="12" t="s">
        <v>310</v>
      </c>
      <c r="J26" s="39" t="s">
        <v>315</v>
      </c>
      <c r="K26" s="462">
        <v>44348</v>
      </c>
      <c r="L26" s="493">
        <v>45444</v>
      </c>
      <c r="M26" s="575">
        <v>97360</v>
      </c>
      <c r="N26" s="464">
        <v>1</v>
      </c>
      <c r="O26" s="33">
        <f t="shared" si="0"/>
        <v>97360</v>
      </c>
      <c r="P26" s="465">
        <v>6130</v>
      </c>
      <c r="Q26" s="411">
        <v>15400</v>
      </c>
      <c r="R26" s="62" t="s">
        <v>353</v>
      </c>
      <c r="S26" s="681">
        <v>9769.83</v>
      </c>
      <c r="T26" s="682"/>
      <c r="U26" s="62"/>
      <c r="V26" s="683"/>
      <c r="W26" s="411"/>
      <c r="X26" s="62"/>
      <c r="Y26" s="684"/>
      <c r="Z26" s="411"/>
      <c r="AA26" s="61"/>
      <c r="AB26" s="683"/>
      <c r="AC26" s="411"/>
      <c r="AD26" s="62"/>
      <c r="AE26" s="683"/>
      <c r="AF26" s="411"/>
      <c r="AG26" s="62"/>
      <c r="AH26" s="684"/>
      <c r="AI26" s="411"/>
      <c r="AJ26" s="62"/>
      <c r="AK26" s="683"/>
      <c r="AL26" s="411">
        <v>16000</v>
      </c>
      <c r="AM26" s="62" t="s">
        <v>354</v>
      </c>
      <c r="AN26" s="684">
        <v>12835</v>
      </c>
      <c r="AO26" s="411">
        <v>58400</v>
      </c>
      <c r="AP26" s="62" t="s">
        <v>355</v>
      </c>
      <c r="AQ26" s="684">
        <v>55466.35</v>
      </c>
      <c r="AR26" s="411">
        <v>7560</v>
      </c>
      <c r="AS26" s="62" t="s">
        <v>356</v>
      </c>
      <c r="AT26" s="683">
        <v>6950</v>
      </c>
      <c r="AU26" s="813">
        <f t="shared" si="3"/>
        <v>91151.18</v>
      </c>
      <c r="AV26" s="63">
        <f t="shared" si="1"/>
        <v>6208.820000000007</v>
      </c>
      <c r="AW26" s="685">
        <f t="shared" si="2"/>
        <v>0.93622822514379611</v>
      </c>
      <c r="AX26" s="36"/>
    </row>
    <row r="27" spans="1:50" ht="14.4" x14ac:dyDescent="0.25">
      <c r="A27" s="669" t="s">
        <v>136</v>
      </c>
      <c r="B27" s="477" t="s">
        <v>69</v>
      </c>
      <c r="C27" s="470" t="s">
        <v>227</v>
      </c>
      <c r="D27" s="12" t="s">
        <v>191</v>
      </c>
      <c r="E27" s="471" t="s">
        <v>228</v>
      </c>
      <c r="F27" s="11" t="s">
        <v>721</v>
      </c>
      <c r="G27" s="40"/>
      <c r="H27" s="6"/>
      <c r="I27" s="12" t="s">
        <v>310</v>
      </c>
      <c r="J27" s="39" t="s">
        <v>316</v>
      </c>
      <c r="K27" s="462">
        <v>44256</v>
      </c>
      <c r="L27" s="494">
        <v>45108</v>
      </c>
      <c r="M27" s="575">
        <v>53200</v>
      </c>
      <c r="N27" s="464">
        <v>1</v>
      </c>
      <c r="O27" s="33">
        <f t="shared" si="0"/>
        <v>53200</v>
      </c>
      <c r="P27" s="503">
        <v>0</v>
      </c>
      <c r="Q27" s="411"/>
      <c r="R27" s="62"/>
      <c r="S27" s="681"/>
      <c r="T27" s="682">
        <v>3700</v>
      </c>
      <c r="U27" s="62" t="s">
        <v>357</v>
      </c>
      <c r="V27" s="684">
        <v>3700</v>
      </c>
      <c r="W27" s="411"/>
      <c r="X27" s="62"/>
      <c r="Y27" s="684"/>
      <c r="Z27" s="411"/>
      <c r="AA27" s="61"/>
      <c r="AB27" s="683"/>
      <c r="AC27" s="411"/>
      <c r="AD27" s="62"/>
      <c r="AE27" s="683"/>
      <c r="AF27" s="411"/>
      <c r="AG27" s="62"/>
      <c r="AH27" s="684"/>
      <c r="AI27" s="411"/>
      <c r="AJ27" s="62"/>
      <c r="AK27" s="683"/>
      <c r="AL27" s="411">
        <v>20000</v>
      </c>
      <c r="AM27" s="62" t="s">
        <v>358</v>
      </c>
      <c r="AN27" s="684">
        <v>20000</v>
      </c>
      <c r="AO27" s="411">
        <v>29500</v>
      </c>
      <c r="AP27" s="62" t="s">
        <v>359</v>
      </c>
      <c r="AQ27" s="684">
        <v>29500</v>
      </c>
      <c r="AR27" s="411"/>
      <c r="AS27" s="62"/>
      <c r="AT27" s="683"/>
      <c r="AU27" s="813">
        <f t="shared" si="3"/>
        <v>53200</v>
      </c>
      <c r="AV27" s="63">
        <f t="shared" si="1"/>
        <v>0</v>
      </c>
      <c r="AW27" s="685">
        <f t="shared" si="2"/>
        <v>1</v>
      </c>
      <c r="AX27" s="36"/>
    </row>
    <row r="28" spans="1:50" ht="14.4" x14ac:dyDescent="0.25">
      <c r="A28" s="557" t="s">
        <v>137</v>
      </c>
      <c r="B28" s="477" t="s">
        <v>70</v>
      </c>
      <c r="C28" s="470" t="s">
        <v>229</v>
      </c>
      <c r="D28" s="12" t="s">
        <v>188</v>
      </c>
      <c r="E28" s="8" t="s">
        <v>230</v>
      </c>
      <c r="F28" s="11" t="s">
        <v>721</v>
      </c>
      <c r="G28" s="40"/>
      <c r="H28" s="6"/>
      <c r="I28" s="12" t="s">
        <v>310</v>
      </c>
      <c r="J28" s="39" t="s">
        <v>317</v>
      </c>
      <c r="K28" s="462">
        <v>44256</v>
      </c>
      <c r="L28" s="496">
        <v>45261</v>
      </c>
      <c r="M28" s="575">
        <v>174400</v>
      </c>
      <c r="N28" s="464">
        <v>1</v>
      </c>
      <c r="O28" s="33">
        <f t="shared" si="0"/>
        <v>174400</v>
      </c>
      <c r="P28" s="503">
        <v>0</v>
      </c>
      <c r="Q28" s="411"/>
      <c r="R28" s="709"/>
      <c r="S28" s="681">
        <v>0</v>
      </c>
      <c r="T28" s="710"/>
      <c r="U28" s="711"/>
      <c r="V28" s="683"/>
      <c r="W28" s="712"/>
      <c r="X28" s="62"/>
      <c r="Y28" s="684"/>
      <c r="Z28" s="712"/>
      <c r="AA28" s="713"/>
      <c r="AB28" s="683"/>
      <c r="AC28" s="714"/>
      <c r="AD28" s="62"/>
      <c r="AE28" s="715"/>
      <c r="AF28" s="712">
        <v>1000</v>
      </c>
      <c r="AG28" s="62" t="s">
        <v>326</v>
      </c>
      <c r="AH28" s="684">
        <v>0</v>
      </c>
      <c r="AI28" s="411"/>
      <c r="AJ28" s="62"/>
      <c r="AK28" s="683"/>
      <c r="AL28" s="411">
        <v>150400</v>
      </c>
      <c r="AM28" s="62" t="s">
        <v>360</v>
      </c>
      <c r="AN28" s="684">
        <v>150326</v>
      </c>
      <c r="AO28" s="411">
        <v>23000</v>
      </c>
      <c r="AP28" s="62" t="s">
        <v>323</v>
      </c>
      <c r="AQ28" s="684">
        <v>21524.62</v>
      </c>
      <c r="AR28" s="411"/>
      <c r="AS28" s="62"/>
      <c r="AT28" s="683"/>
      <c r="AU28" s="813">
        <f t="shared" si="3"/>
        <v>171850.62</v>
      </c>
      <c r="AV28" s="63">
        <f t="shared" si="1"/>
        <v>2549.3800000000047</v>
      </c>
      <c r="AW28" s="685">
        <f t="shared" si="2"/>
        <v>0.98538199541284399</v>
      </c>
      <c r="AX28" s="36"/>
    </row>
    <row r="29" spans="1:50" ht="14.4" x14ac:dyDescent="0.3">
      <c r="A29" s="557" t="s">
        <v>138</v>
      </c>
      <c r="B29" s="477" t="s">
        <v>71</v>
      </c>
      <c r="C29" s="498" t="s">
        <v>231</v>
      </c>
      <c r="D29" s="12" t="s">
        <v>188</v>
      </c>
      <c r="E29" s="799" t="s">
        <v>1212</v>
      </c>
      <c r="F29" s="11" t="s">
        <v>186</v>
      </c>
      <c r="G29" s="6"/>
      <c r="H29" s="6" t="s">
        <v>793</v>
      </c>
      <c r="I29" s="499" t="s">
        <v>310</v>
      </c>
      <c r="J29" s="39" t="s">
        <v>317</v>
      </c>
      <c r="K29" s="462">
        <v>44166</v>
      </c>
      <c r="L29" s="500">
        <v>45139</v>
      </c>
      <c r="M29" s="575">
        <v>27500</v>
      </c>
      <c r="N29" s="464">
        <v>6</v>
      </c>
      <c r="O29" s="33">
        <f t="shared" si="0"/>
        <v>27500</v>
      </c>
      <c r="P29" s="465">
        <v>0</v>
      </c>
      <c r="Q29" s="682"/>
      <c r="R29" s="62"/>
      <c r="S29" s="716"/>
      <c r="T29" s="717"/>
      <c r="U29" s="62"/>
      <c r="V29" s="683"/>
      <c r="W29" s="717"/>
      <c r="X29" s="7"/>
      <c r="Y29" s="718"/>
      <c r="Z29" s="717"/>
      <c r="AA29" s="7"/>
      <c r="AB29" s="715"/>
      <c r="AC29" s="719"/>
      <c r="AD29" s="7"/>
      <c r="AE29" s="715"/>
      <c r="AF29" s="717"/>
      <c r="AG29" s="7"/>
      <c r="AH29" s="718"/>
      <c r="AI29" s="720"/>
      <c r="AJ29" s="7"/>
      <c r="AK29" s="715"/>
      <c r="AL29" s="717"/>
      <c r="AM29" s="7"/>
      <c r="AN29" s="684"/>
      <c r="AO29" s="721">
        <v>27500</v>
      </c>
      <c r="AP29" s="62" t="s">
        <v>323</v>
      </c>
      <c r="AQ29" s="684">
        <v>22679.65</v>
      </c>
      <c r="AR29" s="682"/>
      <c r="AS29" s="660"/>
      <c r="AT29" s="683"/>
      <c r="AU29" s="813">
        <f t="shared" si="3"/>
        <v>22679.65</v>
      </c>
      <c r="AV29" s="63">
        <f t="shared" si="1"/>
        <v>4820.3499999999985</v>
      </c>
      <c r="AW29" s="685">
        <f t="shared" si="2"/>
        <v>0.82471454545454548</v>
      </c>
      <c r="AX29" s="36"/>
    </row>
    <row r="30" spans="1:50" ht="14.4" x14ac:dyDescent="0.3">
      <c r="A30" s="558" t="s">
        <v>139</v>
      </c>
      <c r="B30" s="477" t="s">
        <v>72</v>
      </c>
      <c r="C30" s="478" t="s">
        <v>232</v>
      </c>
      <c r="D30" s="12" t="s">
        <v>188</v>
      </c>
      <c r="E30" s="800" t="s">
        <v>233</v>
      </c>
      <c r="F30" s="11" t="s">
        <v>186</v>
      </c>
      <c r="G30" s="6"/>
      <c r="H30" s="6" t="s">
        <v>573</v>
      </c>
      <c r="I30" s="12" t="s">
        <v>310</v>
      </c>
      <c r="J30" s="39" t="s">
        <v>311</v>
      </c>
      <c r="K30" s="462">
        <v>44378</v>
      </c>
      <c r="L30" s="52">
        <v>45261</v>
      </c>
      <c r="M30" s="575">
        <v>199400</v>
      </c>
      <c r="N30" s="464">
        <v>1</v>
      </c>
      <c r="O30" s="33">
        <f t="shared" si="0"/>
        <v>199400</v>
      </c>
      <c r="P30" s="465">
        <v>0</v>
      </c>
      <c r="Q30" s="411">
        <v>1000</v>
      </c>
      <c r="R30" s="62" t="s">
        <v>361</v>
      </c>
      <c r="S30" s="716">
        <v>300</v>
      </c>
      <c r="T30" s="722">
        <v>1400</v>
      </c>
      <c r="U30" s="62" t="s">
        <v>362</v>
      </c>
      <c r="V30" s="684">
        <v>1070</v>
      </c>
      <c r="W30" s="723"/>
      <c r="X30" s="724"/>
      <c r="Y30" s="684"/>
      <c r="Z30" s="725">
        <v>27000</v>
      </c>
      <c r="AA30" s="726" t="s">
        <v>363</v>
      </c>
      <c r="AB30" s="684">
        <v>27000</v>
      </c>
      <c r="AC30" s="723"/>
      <c r="AD30" s="724"/>
      <c r="AE30" s="683"/>
      <c r="AF30" s="723">
        <v>55000</v>
      </c>
      <c r="AG30" s="724" t="s">
        <v>326</v>
      </c>
      <c r="AH30" s="684">
        <v>54841</v>
      </c>
      <c r="AI30" s="411"/>
      <c r="AJ30" s="62"/>
      <c r="AK30" s="683"/>
      <c r="AL30" s="411">
        <v>5000</v>
      </c>
      <c r="AM30" s="62" t="s">
        <v>364</v>
      </c>
      <c r="AN30" s="684">
        <v>5000</v>
      </c>
      <c r="AO30" s="411">
        <v>110000</v>
      </c>
      <c r="AP30" s="62" t="s">
        <v>365</v>
      </c>
      <c r="AQ30" s="684">
        <v>100000</v>
      </c>
      <c r="AR30" s="411"/>
      <c r="AS30" s="62"/>
      <c r="AT30" s="684"/>
      <c r="AU30" s="813">
        <f t="shared" si="3"/>
        <v>188211</v>
      </c>
      <c r="AV30" s="63">
        <f t="shared" si="1"/>
        <v>11189</v>
      </c>
      <c r="AW30" s="685">
        <f t="shared" si="2"/>
        <v>0.94388665997993981</v>
      </c>
      <c r="AX30" s="36"/>
    </row>
    <row r="31" spans="1:50" ht="14.4" x14ac:dyDescent="0.3">
      <c r="A31" s="558" t="s">
        <v>140</v>
      </c>
      <c r="B31" s="563" t="s">
        <v>73</v>
      </c>
      <c r="C31" s="478" t="s">
        <v>234</v>
      </c>
      <c r="D31" s="12" t="s">
        <v>191</v>
      </c>
      <c r="E31" s="501" t="s">
        <v>235</v>
      </c>
      <c r="F31" s="11" t="s">
        <v>186</v>
      </c>
      <c r="G31" s="6"/>
      <c r="H31" s="6" t="s">
        <v>573</v>
      </c>
      <c r="I31" s="41" t="s">
        <v>310</v>
      </c>
      <c r="J31" s="39" t="s">
        <v>311</v>
      </c>
      <c r="K31" s="475">
        <v>44197</v>
      </c>
      <c r="L31" s="502">
        <v>45627</v>
      </c>
      <c r="M31" s="575">
        <v>39200</v>
      </c>
      <c r="N31" s="464">
        <v>1</v>
      </c>
      <c r="O31" s="33">
        <f t="shared" si="0"/>
        <v>39200</v>
      </c>
      <c r="P31" s="503">
        <v>0</v>
      </c>
      <c r="Q31" s="411"/>
      <c r="R31" s="62"/>
      <c r="S31" s="681"/>
      <c r="T31" s="682"/>
      <c r="U31" s="62"/>
      <c r="V31" s="683"/>
      <c r="W31" s="411"/>
      <c r="X31" s="62"/>
      <c r="Y31" s="684"/>
      <c r="Z31" s="411"/>
      <c r="AA31" s="61"/>
      <c r="AB31" s="683"/>
      <c r="AC31" s="411"/>
      <c r="AD31" s="62"/>
      <c r="AE31" s="683"/>
      <c r="AF31" s="411"/>
      <c r="AG31" s="62"/>
      <c r="AH31" s="684"/>
      <c r="AI31" s="411"/>
      <c r="AJ31" s="62"/>
      <c r="AK31" s="683"/>
      <c r="AL31" s="411">
        <v>11700</v>
      </c>
      <c r="AM31" s="62" t="s">
        <v>366</v>
      </c>
      <c r="AN31" s="684">
        <v>11700</v>
      </c>
      <c r="AO31" s="411">
        <v>27500</v>
      </c>
      <c r="AP31" s="62" t="s">
        <v>367</v>
      </c>
      <c r="AQ31" s="684">
        <v>27500</v>
      </c>
      <c r="AR31" s="411"/>
      <c r="AS31" s="62"/>
      <c r="AT31" s="683"/>
      <c r="AU31" s="813">
        <f t="shared" si="3"/>
        <v>39200</v>
      </c>
      <c r="AV31" s="63">
        <f t="shared" si="1"/>
        <v>0</v>
      </c>
      <c r="AW31" s="685">
        <f t="shared" si="2"/>
        <v>1</v>
      </c>
      <c r="AX31" s="36"/>
    </row>
    <row r="32" spans="1:50" ht="14.4" x14ac:dyDescent="0.25">
      <c r="A32" s="671" t="s">
        <v>141</v>
      </c>
      <c r="B32" s="477" t="s">
        <v>74</v>
      </c>
      <c r="C32" s="478" t="s">
        <v>236</v>
      </c>
      <c r="D32" s="12" t="s">
        <v>191</v>
      </c>
      <c r="E32" s="501" t="s">
        <v>237</v>
      </c>
      <c r="F32" s="11" t="s">
        <v>186</v>
      </c>
      <c r="G32" s="6"/>
      <c r="H32" s="6" t="s">
        <v>792</v>
      </c>
      <c r="I32" s="12" t="s">
        <v>310</v>
      </c>
      <c r="J32" s="39" t="s">
        <v>312</v>
      </c>
      <c r="K32" s="475">
        <v>44317</v>
      </c>
      <c r="L32" s="505">
        <v>45261</v>
      </c>
      <c r="M32" s="642">
        <v>26827</v>
      </c>
      <c r="N32" s="464">
        <v>1</v>
      </c>
      <c r="O32" s="33">
        <f t="shared" si="0"/>
        <v>26827</v>
      </c>
      <c r="P32" s="465">
        <v>0</v>
      </c>
      <c r="Q32" s="411">
        <v>2000</v>
      </c>
      <c r="R32" s="62" t="s">
        <v>368</v>
      </c>
      <c r="S32" s="681">
        <v>0</v>
      </c>
      <c r="T32" s="682"/>
      <c r="U32" s="62"/>
      <c r="V32" s="683"/>
      <c r="W32" s="411"/>
      <c r="X32" s="62"/>
      <c r="Y32" s="684"/>
      <c r="Z32" s="411"/>
      <c r="AA32" s="61"/>
      <c r="AB32" s="683"/>
      <c r="AC32" s="411"/>
      <c r="AD32" s="62"/>
      <c r="AE32" s="683"/>
      <c r="AF32" s="411">
        <v>24827</v>
      </c>
      <c r="AG32" s="62" t="s">
        <v>369</v>
      </c>
      <c r="AH32" s="684">
        <v>23866</v>
      </c>
      <c r="AI32" s="411"/>
      <c r="AJ32" s="62"/>
      <c r="AK32" s="683"/>
      <c r="AL32" s="411"/>
      <c r="AM32" s="62"/>
      <c r="AN32" s="684"/>
      <c r="AO32" s="411"/>
      <c r="AP32" s="62"/>
      <c r="AQ32" s="684"/>
      <c r="AR32" s="411"/>
      <c r="AS32" s="62"/>
      <c r="AT32" s="683"/>
      <c r="AU32" s="813">
        <f t="shared" si="3"/>
        <v>23866</v>
      </c>
      <c r="AV32" s="63">
        <f t="shared" si="1"/>
        <v>2961</v>
      </c>
      <c r="AW32" s="685">
        <f t="shared" si="2"/>
        <v>0.8896261229358482</v>
      </c>
      <c r="AX32" s="36"/>
    </row>
    <row r="33" spans="1:50" ht="14.4" x14ac:dyDescent="0.25">
      <c r="A33" s="590" t="s">
        <v>142</v>
      </c>
      <c r="B33" s="563" t="s">
        <v>75</v>
      </c>
      <c r="C33" s="460" t="s">
        <v>238</v>
      </c>
      <c r="D33" s="12" t="s">
        <v>191</v>
      </c>
      <c r="E33" s="506" t="s">
        <v>239</v>
      </c>
      <c r="F33" s="11" t="s">
        <v>193</v>
      </c>
      <c r="G33" s="6"/>
      <c r="H33" s="6"/>
      <c r="I33" s="12" t="s">
        <v>310</v>
      </c>
      <c r="J33" s="39" t="s">
        <v>312</v>
      </c>
      <c r="K33" s="462">
        <v>44562</v>
      </c>
      <c r="L33" s="507">
        <v>45444</v>
      </c>
      <c r="M33" s="642">
        <v>126622</v>
      </c>
      <c r="N33" s="464">
        <v>1</v>
      </c>
      <c r="O33" s="33">
        <f t="shared" si="0"/>
        <v>126622</v>
      </c>
      <c r="P33" s="465">
        <v>0</v>
      </c>
      <c r="Q33" s="411">
        <v>8772</v>
      </c>
      <c r="R33" s="62" t="s">
        <v>370</v>
      </c>
      <c r="S33" s="681">
        <v>6433.25</v>
      </c>
      <c r="T33" s="682"/>
      <c r="U33" s="62"/>
      <c r="V33" s="683"/>
      <c r="W33" s="411"/>
      <c r="X33" s="62"/>
      <c r="Y33" s="684"/>
      <c r="Z33" s="411"/>
      <c r="AA33" s="61"/>
      <c r="AB33" s="683"/>
      <c r="AC33" s="411"/>
      <c r="AD33" s="62"/>
      <c r="AE33" s="683"/>
      <c r="AF33" s="411"/>
      <c r="AG33" s="62"/>
      <c r="AH33" s="684"/>
      <c r="AI33" s="411"/>
      <c r="AJ33" s="62"/>
      <c r="AK33" s="683"/>
      <c r="AL33" s="411">
        <v>117850</v>
      </c>
      <c r="AM33" s="62" t="s">
        <v>371</v>
      </c>
      <c r="AN33" s="684">
        <v>116260</v>
      </c>
      <c r="AO33" s="411"/>
      <c r="AP33" s="62"/>
      <c r="AQ33" s="684"/>
      <c r="AR33" s="411"/>
      <c r="AS33" s="62"/>
      <c r="AT33" s="683"/>
      <c r="AU33" s="813">
        <f t="shared" si="3"/>
        <v>122693.25</v>
      </c>
      <c r="AV33" s="63">
        <f t="shared" si="1"/>
        <v>3928.75</v>
      </c>
      <c r="AW33" s="685">
        <f t="shared" si="2"/>
        <v>0.96897261139454438</v>
      </c>
      <c r="AX33" s="36"/>
    </row>
    <row r="34" spans="1:50" ht="14.4" x14ac:dyDescent="0.3">
      <c r="A34" s="590" t="s">
        <v>143</v>
      </c>
      <c r="B34" s="477" t="s">
        <v>76</v>
      </c>
      <c r="C34" s="460" t="s">
        <v>240</v>
      </c>
      <c r="D34" s="12" t="s">
        <v>191</v>
      </c>
      <c r="E34" s="801" t="s">
        <v>1272</v>
      </c>
      <c r="F34" s="11" t="s">
        <v>193</v>
      </c>
      <c r="G34" s="6"/>
      <c r="H34" s="6"/>
      <c r="I34" s="12" t="s">
        <v>310</v>
      </c>
      <c r="J34" s="39" t="s">
        <v>317</v>
      </c>
      <c r="K34" s="462">
        <v>44593</v>
      </c>
      <c r="L34" s="508">
        <v>45261</v>
      </c>
      <c r="M34" s="593">
        <v>58000</v>
      </c>
      <c r="N34" s="464">
        <v>1</v>
      </c>
      <c r="O34" s="33">
        <f t="shared" si="0"/>
        <v>58000</v>
      </c>
      <c r="P34" s="465">
        <v>0</v>
      </c>
      <c r="Q34" s="411"/>
      <c r="R34" s="62"/>
      <c r="S34" s="681"/>
      <c r="T34" s="682"/>
      <c r="U34" s="62"/>
      <c r="V34" s="683"/>
      <c r="W34" s="411"/>
      <c r="X34" s="62"/>
      <c r="Y34" s="684"/>
      <c r="Z34" s="411"/>
      <c r="AA34" s="61"/>
      <c r="AB34" s="683"/>
      <c r="AC34" s="411"/>
      <c r="AD34" s="62"/>
      <c r="AE34" s="683"/>
      <c r="AF34" s="411">
        <v>25000</v>
      </c>
      <c r="AG34" s="62" t="s">
        <v>326</v>
      </c>
      <c r="AH34" s="684">
        <v>24994</v>
      </c>
      <c r="AI34" s="411"/>
      <c r="AJ34" s="62"/>
      <c r="AK34" s="683"/>
      <c r="AL34" s="411"/>
      <c r="AM34" s="62"/>
      <c r="AN34" s="684"/>
      <c r="AO34" s="727">
        <v>23000</v>
      </c>
      <c r="AP34" s="62" t="s">
        <v>372</v>
      </c>
      <c r="AQ34" s="684">
        <v>22793.5</v>
      </c>
      <c r="AR34" s="411">
        <v>10000</v>
      </c>
      <c r="AS34" s="62" t="s">
        <v>1452</v>
      </c>
      <c r="AT34" s="683">
        <v>10000</v>
      </c>
      <c r="AU34" s="813">
        <f t="shared" si="3"/>
        <v>57787.5</v>
      </c>
      <c r="AV34" s="63">
        <f t="shared" si="1"/>
        <v>212.5</v>
      </c>
      <c r="AW34" s="685">
        <f t="shared" si="2"/>
        <v>0.99633620689655178</v>
      </c>
      <c r="AX34" s="36"/>
    </row>
    <row r="35" spans="1:50" ht="14.4" x14ac:dyDescent="0.25">
      <c r="A35" s="590" t="s">
        <v>144</v>
      </c>
      <c r="B35" s="477" t="s">
        <v>77</v>
      </c>
      <c r="C35" s="460" t="s">
        <v>241</v>
      </c>
      <c r="D35" s="12" t="s">
        <v>191</v>
      </c>
      <c r="E35" s="801" t="s">
        <v>242</v>
      </c>
      <c r="F35" s="11" t="s">
        <v>193</v>
      </c>
      <c r="G35" s="6"/>
      <c r="H35" s="6"/>
      <c r="I35" s="12" t="s">
        <v>310</v>
      </c>
      <c r="J35" s="39" t="s">
        <v>312</v>
      </c>
      <c r="K35" s="462">
        <v>44562</v>
      </c>
      <c r="L35" s="509">
        <v>45078</v>
      </c>
      <c r="M35" s="642">
        <v>38950</v>
      </c>
      <c r="N35" s="464">
        <v>1</v>
      </c>
      <c r="O35" s="33">
        <f t="shared" si="0"/>
        <v>38950</v>
      </c>
      <c r="P35" s="465">
        <v>0</v>
      </c>
      <c r="Q35" s="411">
        <v>1600</v>
      </c>
      <c r="R35" s="62" t="s">
        <v>373</v>
      </c>
      <c r="S35" s="681">
        <v>0</v>
      </c>
      <c r="T35" s="682"/>
      <c r="U35" s="62"/>
      <c r="V35" s="683"/>
      <c r="W35" s="411"/>
      <c r="X35" s="62"/>
      <c r="Y35" s="684"/>
      <c r="Z35" s="411"/>
      <c r="AA35" s="61"/>
      <c r="AB35" s="683"/>
      <c r="AC35" s="411"/>
      <c r="AD35" s="62"/>
      <c r="AE35" s="683"/>
      <c r="AF35" s="411">
        <v>24850</v>
      </c>
      <c r="AG35" s="62" t="s">
        <v>326</v>
      </c>
      <c r="AH35" s="684">
        <v>24755</v>
      </c>
      <c r="AI35" s="411"/>
      <c r="AJ35" s="62"/>
      <c r="AK35" s="683"/>
      <c r="AL35" s="411"/>
      <c r="AM35" s="62"/>
      <c r="AN35" s="684"/>
      <c r="AO35" s="411">
        <v>12500</v>
      </c>
      <c r="AP35" s="62" t="s">
        <v>374</v>
      </c>
      <c r="AQ35" s="684">
        <v>11541.75</v>
      </c>
      <c r="AR35" s="411"/>
      <c r="AS35" s="62"/>
      <c r="AT35" s="683"/>
      <c r="AU35" s="813">
        <f t="shared" si="3"/>
        <v>36296.75</v>
      </c>
      <c r="AV35" s="63">
        <f t="shared" si="1"/>
        <v>2653.25</v>
      </c>
      <c r="AW35" s="685">
        <f t="shared" si="2"/>
        <v>0.93188061617458284</v>
      </c>
      <c r="AX35" s="36"/>
    </row>
    <row r="36" spans="1:50" ht="14.4" x14ac:dyDescent="0.25">
      <c r="A36" s="590" t="s">
        <v>145</v>
      </c>
      <c r="B36" s="563" t="s">
        <v>78</v>
      </c>
      <c r="C36" s="460" t="s">
        <v>243</v>
      </c>
      <c r="D36" s="12" t="s">
        <v>191</v>
      </c>
      <c r="E36" s="506" t="s">
        <v>244</v>
      </c>
      <c r="F36" s="11" t="s">
        <v>193</v>
      </c>
      <c r="G36" s="6"/>
      <c r="H36" s="6" t="s">
        <v>46</v>
      </c>
      <c r="I36" s="12" t="s">
        <v>310</v>
      </c>
      <c r="J36" s="39" t="s">
        <v>312</v>
      </c>
      <c r="K36" s="462">
        <v>44562</v>
      </c>
      <c r="L36" s="510">
        <v>45627</v>
      </c>
      <c r="M36" s="642">
        <v>151626</v>
      </c>
      <c r="N36" s="464">
        <v>1</v>
      </c>
      <c r="O36" s="33">
        <f t="shared" si="0"/>
        <v>151626</v>
      </c>
      <c r="P36" s="465">
        <v>0</v>
      </c>
      <c r="Q36" s="411"/>
      <c r="R36" s="62"/>
      <c r="S36" s="681"/>
      <c r="T36" s="682"/>
      <c r="U36" s="62"/>
      <c r="V36" s="683"/>
      <c r="W36" s="411"/>
      <c r="X36" s="62"/>
      <c r="Y36" s="684"/>
      <c r="Z36" s="411"/>
      <c r="AA36" s="61"/>
      <c r="AB36" s="683"/>
      <c r="AC36" s="411"/>
      <c r="AD36" s="62"/>
      <c r="AE36" s="683"/>
      <c r="AF36" s="411">
        <v>88137</v>
      </c>
      <c r="AG36" s="62" t="s">
        <v>326</v>
      </c>
      <c r="AH36" s="684">
        <v>88137</v>
      </c>
      <c r="AI36" s="411"/>
      <c r="AJ36" s="62"/>
      <c r="AK36" s="683"/>
      <c r="AL36" s="411">
        <v>38400</v>
      </c>
      <c r="AM36" s="62" t="s">
        <v>375</v>
      </c>
      <c r="AN36" s="684">
        <v>38400</v>
      </c>
      <c r="AO36" s="411">
        <v>25089</v>
      </c>
      <c r="AP36" s="62" t="s">
        <v>376</v>
      </c>
      <c r="AQ36" s="684">
        <v>25088.5</v>
      </c>
      <c r="AR36" s="411">
        <v>0</v>
      </c>
      <c r="AS36" s="62" t="s">
        <v>377</v>
      </c>
      <c r="AT36" s="683">
        <v>0</v>
      </c>
      <c r="AU36" s="813">
        <f t="shared" si="3"/>
        <v>151625.5</v>
      </c>
      <c r="AV36" s="63">
        <f t="shared" si="1"/>
        <v>0.5</v>
      </c>
      <c r="AW36" s="685">
        <f t="shared" si="2"/>
        <v>0.99999670241251504</v>
      </c>
      <c r="AX36" s="36"/>
    </row>
    <row r="37" spans="1:50" ht="14.4" x14ac:dyDescent="0.25">
      <c r="A37" s="590" t="s">
        <v>146</v>
      </c>
      <c r="B37" s="563" t="s">
        <v>79</v>
      </c>
      <c r="C37" s="460" t="s">
        <v>245</v>
      </c>
      <c r="D37" s="12" t="s">
        <v>191</v>
      </c>
      <c r="E37" s="506" t="s">
        <v>205</v>
      </c>
      <c r="F37" s="11" t="s">
        <v>193</v>
      </c>
      <c r="G37" s="6"/>
      <c r="H37" s="6" t="s">
        <v>46</v>
      </c>
      <c r="I37" s="12" t="s">
        <v>310</v>
      </c>
      <c r="J37" s="39" t="s">
        <v>555</v>
      </c>
      <c r="K37" s="462">
        <v>44562</v>
      </c>
      <c r="L37" s="511">
        <v>45627</v>
      </c>
      <c r="M37" s="575">
        <v>1227335</v>
      </c>
      <c r="N37" s="464">
        <v>1</v>
      </c>
      <c r="O37" s="33">
        <f t="shared" si="0"/>
        <v>1227355</v>
      </c>
      <c r="P37" s="465">
        <v>0</v>
      </c>
      <c r="Q37" s="411"/>
      <c r="R37" s="62"/>
      <c r="S37" s="681"/>
      <c r="T37" s="682"/>
      <c r="U37" s="62"/>
      <c r="V37" s="683"/>
      <c r="W37" s="411"/>
      <c r="X37" s="62"/>
      <c r="Y37" s="684"/>
      <c r="Z37" s="411"/>
      <c r="AA37" s="61"/>
      <c r="AB37" s="683"/>
      <c r="AC37" s="411">
        <v>0</v>
      </c>
      <c r="AD37" s="62"/>
      <c r="AE37" s="683">
        <v>0</v>
      </c>
      <c r="AF37" s="411">
        <v>1177355</v>
      </c>
      <c r="AG37" s="62" t="s">
        <v>326</v>
      </c>
      <c r="AH37" s="684">
        <v>1177334.6000000001</v>
      </c>
      <c r="AI37" s="411"/>
      <c r="AJ37" s="62"/>
      <c r="AK37" s="683"/>
      <c r="AL37" s="411">
        <v>24911.5</v>
      </c>
      <c r="AM37" s="62" t="s">
        <v>378</v>
      </c>
      <c r="AN37" s="684">
        <v>24911</v>
      </c>
      <c r="AO37" s="411">
        <v>25088.5</v>
      </c>
      <c r="AP37" s="62" t="s">
        <v>323</v>
      </c>
      <c r="AQ37" s="684">
        <v>25088.5</v>
      </c>
      <c r="AR37" s="411"/>
      <c r="AS37" s="62"/>
      <c r="AT37" s="683"/>
      <c r="AU37" s="813">
        <f t="shared" si="3"/>
        <v>1227334.1000000001</v>
      </c>
      <c r="AV37" s="63">
        <f t="shared" si="1"/>
        <v>0.89999999990686774</v>
      </c>
      <c r="AW37" s="685">
        <f t="shared" si="2"/>
        <v>0.99999926670387473</v>
      </c>
      <c r="AX37" s="36"/>
    </row>
    <row r="38" spans="1:50" ht="14.4" x14ac:dyDescent="0.25">
      <c r="A38" s="590" t="s">
        <v>147</v>
      </c>
      <c r="B38" s="477" t="s">
        <v>80</v>
      </c>
      <c r="C38" s="460" t="s">
        <v>246</v>
      </c>
      <c r="D38" s="12" t="s">
        <v>191</v>
      </c>
      <c r="E38" s="801" t="s">
        <v>247</v>
      </c>
      <c r="F38" s="11" t="s">
        <v>193</v>
      </c>
      <c r="G38" s="6"/>
      <c r="H38" s="6" t="s">
        <v>46</v>
      </c>
      <c r="I38" s="12" t="s">
        <v>310</v>
      </c>
      <c r="J38" s="39" t="s">
        <v>312</v>
      </c>
      <c r="K38" s="462">
        <v>44593</v>
      </c>
      <c r="L38" s="512">
        <v>45261</v>
      </c>
      <c r="M38" s="642">
        <v>15000</v>
      </c>
      <c r="N38" s="464">
        <v>1</v>
      </c>
      <c r="O38" s="33">
        <f t="shared" si="0"/>
        <v>15000</v>
      </c>
      <c r="P38" s="465">
        <v>0</v>
      </c>
      <c r="Q38" s="411"/>
      <c r="R38" s="62"/>
      <c r="S38" s="681"/>
      <c r="T38" s="682"/>
      <c r="U38" s="62"/>
      <c r="V38" s="683"/>
      <c r="W38" s="411"/>
      <c r="X38" s="62"/>
      <c r="Y38" s="684"/>
      <c r="Z38" s="411"/>
      <c r="AA38" s="61"/>
      <c r="AB38" s="683"/>
      <c r="AC38" s="411"/>
      <c r="AD38" s="62"/>
      <c r="AE38" s="683"/>
      <c r="AF38" s="411">
        <v>1380</v>
      </c>
      <c r="AG38" s="62"/>
      <c r="AH38" s="684">
        <v>1268</v>
      </c>
      <c r="AI38" s="411"/>
      <c r="AJ38" s="62"/>
      <c r="AK38" s="683"/>
      <c r="AL38" s="411"/>
      <c r="AM38" s="62"/>
      <c r="AN38" s="684"/>
      <c r="AO38" s="411">
        <v>13620</v>
      </c>
      <c r="AP38" s="62" t="s">
        <v>345</v>
      </c>
      <c r="AQ38" s="684">
        <v>13619.59</v>
      </c>
      <c r="AR38" s="411"/>
      <c r="AS38" s="62"/>
      <c r="AT38" s="683"/>
      <c r="AU38" s="813">
        <f t="shared" si="3"/>
        <v>14887.59</v>
      </c>
      <c r="AV38" s="63">
        <f t="shared" si="1"/>
        <v>112.40999999999985</v>
      </c>
      <c r="AW38" s="685">
        <f t="shared" si="2"/>
        <v>0.992506</v>
      </c>
      <c r="AX38" s="36"/>
    </row>
    <row r="39" spans="1:50" ht="14.4" x14ac:dyDescent="0.25">
      <c r="A39" s="590" t="s">
        <v>148</v>
      </c>
      <c r="B39" s="477" t="s">
        <v>81</v>
      </c>
      <c r="C39" s="460" t="s">
        <v>248</v>
      </c>
      <c r="D39" s="12" t="s">
        <v>191</v>
      </c>
      <c r="E39" s="801" t="s">
        <v>249</v>
      </c>
      <c r="F39" s="11" t="s">
        <v>193</v>
      </c>
      <c r="G39" s="6"/>
      <c r="H39" s="6"/>
      <c r="I39" s="12" t="s">
        <v>310</v>
      </c>
      <c r="J39" s="39" t="s">
        <v>312</v>
      </c>
      <c r="K39" s="462">
        <v>44228</v>
      </c>
      <c r="L39" s="513">
        <v>45261</v>
      </c>
      <c r="M39" s="642">
        <v>40000</v>
      </c>
      <c r="N39" s="464">
        <v>1</v>
      </c>
      <c r="O39" s="33">
        <f t="shared" si="0"/>
        <v>40000</v>
      </c>
      <c r="P39" s="465">
        <v>0</v>
      </c>
      <c r="Q39" s="411"/>
      <c r="R39" s="62"/>
      <c r="S39" s="681"/>
      <c r="T39" s="682"/>
      <c r="U39" s="62"/>
      <c r="V39" s="683"/>
      <c r="W39" s="411"/>
      <c r="X39" s="62"/>
      <c r="Y39" s="684"/>
      <c r="Z39" s="411"/>
      <c r="AA39" s="61"/>
      <c r="AB39" s="683"/>
      <c r="AC39" s="411"/>
      <c r="AD39" s="62"/>
      <c r="AE39" s="683"/>
      <c r="AF39" s="411">
        <v>1114</v>
      </c>
      <c r="AG39" s="62"/>
      <c r="AH39" s="684">
        <v>1114</v>
      </c>
      <c r="AI39" s="411"/>
      <c r="AJ39" s="62"/>
      <c r="AK39" s="683"/>
      <c r="AL39" s="411">
        <v>15000</v>
      </c>
      <c r="AM39" s="62" t="s">
        <v>379</v>
      </c>
      <c r="AN39" s="684">
        <v>15000</v>
      </c>
      <c r="AO39" s="411">
        <v>23886</v>
      </c>
      <c r="AP39" s="62" t="s">
        <v>323</v>
      </c>
      <c r="AQ39" s="684">
        <v>23886</v>
      </c>
      <c r="AR39" s="411"/>
      <c r="AS39" s="62"/>
      <c r="AT39" s="683"/>
      <c r="AU39" s="813">
        <f t="shared" si="3"/>
        <v>40000</v>
      </c>
      <c r="AV39" s="63">
        <f t="shared" si="1"/>
        <v>0</v>
      </c>
      <c r="AW39" s="685">
        <f t="shared" si="2"/>
        <v>1</v>
      </c>
      <c r="AX39" s="36"/>
    </row>
    <row r="40" spans="1:50" ht="14.4" x14ac:dyDescent="0.3">
      <c r="A40" s="590" t="s">
        <v>149</v>
      </c>
      <c r="B40" s="477" t="s">
        <v>82</v>
      </c>
      <c r="C40" s="460" t="s">
        <v>250</v>
      </c>
      <c r="D40" s="12" t="s">
        <v>191</v>
      </c>
      <c r="E40" s="801" t="s">
        <v>251</v>
      </c>
      <c r="F40" s="11" t="s">
        <v>193</v>
      </c>
      <c r="G40" s="6"/>
      <c r="H40" s="6" t="s">
        <v>46</v>
      </c>
      <c r="I40" s="12" t="s">
        <v>310</v>
      </c>
      <c r="J40" s="39" t="s">
        <v>555</v>
      </c>
      <c r="K40" s="462">
        <v>44593</v>
      </c>
      <c r="L40" s="514">
        <v>45261</v>
      </c>
      <c r="M40" s="575">
        <v>50500</v>
      </c>
      <c r="N40" s="464">
        <v>1</v>
      </c>
      <c r="O40" s="33">
        <f t="shared" si="0"/>
        <v>50500</v>
      </c>
      <c r="P40" s="465">
        <v>0</v>
      </c>
      <c r="Q40" s="411"/>
      <c r="R40" s="62"/>
      <c r="S40" s="681"/>
      <c r="T40" s="682"/>
      <c r="U40" s="62"/>
      <c r="V40" s="683"/>
      <c r="W40" s="411"/>
      <c r="X40" s="62"/>
      <c r="Y40" s="684"/>
      <c r="Z40" s="411"/>
      <c r="AA40" s="61"/>
      <c r="AB40" s="683"/>
      <c r="AC40" s="411"/>
      <c r="AD40" s="62"/>
      <c r="AE40" s="683"/>
      <c r="AF40" s="411">
        <v>50500</v>
      </c>
      <c r="AG40" s="62" t="s">
        <v>326</v>
      </c>
      <c r="AH40" s="684">
        <v>50471.4</v>
      </c>
      <c r="AI40" s="411"/>
      <c r="AJ40" s="62"/>
      <c r="AK40" s="683"/>
      <c r="AL40" s="411"/>
      <c r="AM40" s="62"/>
      <c r="AN40" s="684"/>
      <c r="AO40" s="411"/>
      <c r="AP40" s="62"/>
      <c r="AQ40" s="684"/>
      <c r="AR40" s="411"/>
      <c r="AS40" s="62"/>
      <c r="AT40" s="683"/>
      <c r="AU40" s="813">
        <f t="shared" si="3"/>
        <v>50471.4</v>
      </c>
      <c r="AV40" s="63">
        <f t="shared" si="1"/>
        <v>28.599999999998545</v>
      </c>
      <c r="AW40" s="685">
        <f t="shared" si="2"/>
        <v>0.99943366336633666</v>
      </c>
      <c r="AX40" s="36"/>
    </row>
    <row r="41" spans="1:50" ht="14.4" x14ac:dyDescent="0.3">
      <c r="A41" s="590" t="s">
        <v>150</v>
      </c>
      <c r="B41" s="477" t="s">
        <v>83</v>
      </c>
      <c r="C41" s="460" t="s">
        <v>252</v>
      </c>
      <c r="D41" s="12" t="s">
        <v>191</v>
      </c>
      <c r="E41" s="801" t="s">
        <v>253</v>
      </c>
      <c r="F41" s="11" t="s">
        <v>193</v>
      </c>
      <c r="G41" s="6"/>
      <c r="H41" s="6"/>
      <c r="I41" s="12" t="s">
        <v>310</v>
      </c>
      <c r="J41" s="39" t="s">
        <v>315</v>
      </c>
      <c r="K41" s="462">
        <v>44562</v>
      </c>
      <c r="L41" s="618">
        <v>45627</v>
      </c>
      <c r="M41" s="575">
        <v>77150</v>
      </c>
      <c r="N41" s="464">
        <v>1</v>
      </c>
      <c r="O41" s="33">
        <f t="shared" si="0"/>
        <v>77150</v>
      </c>
      <c r="P41" s="465">
        <v>0</v>
      </c>
      <c r="Q41" s="411"/>
      <c r="R41" s="62"/>
      <c r="S41" s="681"/>
      <c r="T41" s="682"/>
      <c r="U41" s="62"/>
      <c r="V41" s="683"/>
      <c r="W41" s="411"/>
      <c r="X41" s="62"/>
      <c r="Y41" s="684"/>
      <c r="Z41" s="411"/>
      <c r="AA41" s="61"/>
      <c r="AB41" s="683"/>
      <c r="AC41" s="411"/>
      <c r="AD41" s="62"/>
      <c r="AE41" s="683"/>
      <c r="AF41" s="411">
        <v>77150</v>
      </c>
      <c r="AG41" s="62" t="s">
        <v>326</v>
      </c>
      <c r="AH41" s="684">
        <v>77150</v>
      </c>
      <c r="AI41" s="411"/>
      <c r="AJ41" s="62"/>
      <c r="AK41" s="683"/>
      <c r="AL41" s="411"/>
      <c r="AM41" s="62"/>
      <c r="AN41" s="684"/>
      <c r="AO41" s="411"/>
      <c r="AP41" s="62"/>
      <c r="AQ41" s="684"/>
      <c r="AR41" s="411"/>
      <c r="AS41" s="62"/>
      <c r="AT41" s="683"/>
      <c r="AU41" s="813">
        <f t="shared" si="3"/>
        <v>77150</v>
      </c>
      <c r="AV41" s="63">
        <f t="shared" si="1"/>
        <v>0</v>
      </c>
      <c r="AW41" s="685">
        <f t="shared" si="2"/>
        <v>1</v>
      </c>
      <c r="AX41" s="36"/>
    </row>
    <row r="42" spans="1:50" ht="14.4" x14ac:dyDescent="0.25">
      <c r="A42" s="590" t="s">
        <v>151</v>
      </c>
      <c r="B42" s="477" t="s">
        <v>84</v>
      </c>
      <c r="C42" s="460" t="s">
        <v>254</v>
      </c>
      <c r="D42" s="12" t="s">
        <v>188</v>
      </c>
      <c r="E42" s="801" t="s">
        <v>255</v>
      </c>
      <c r="F42" s="11" t="s">
        <v>193</v>
      </c>
      <c r="G42" s="6"/>
      <c r="H42" s="6"/>
      <c r="I42" s="12" t="s">
        <v>310</v>
      </c>
      <c r="J42" s="39" t="s">
        <v>315</v>
      </c>
      <c r="K42" s="462">
        <v>44562</v>
      </c>
      <c r="L42" s="515">
        <v>45078</v>
      </c>
      <c r="M42" s="595">
        <v>73017</v>
      </c>
      <c r="N42" s="464">
        <v>1</v>
      </c>
      <c r="O42" s="33">
        <f t="shared" si="0"/>
        <v>73017</v>
      </c>
      <c r="P42" s="465">
        <v>0</v>
      </c>
      <c r="Q42" s="411"/>
      <c r="R42" s="62"/>
      <c r="S42" s="681"/>
      <c r="T42" s="682"/>
      <c r="U42" s="62"/>
      <c r="V42" s="683"/>
      <c r="W42" s="411"/>
      <c r="X42" s="62"/>
      <c r="Y42" s="684"/>
      <c r="Z42" s="411"/>
      <c r="AA42" s="61"/>
      <c r="AB42" s="683"/>
      <c r="AC42" s="411">
        <v>0</v>
      </c>
      <c r="AD42" s="62" t="s">
        <v>380</v>
      </c>
      <c r="AE42" s="683">
        <v>0</v>
      </c>
      <c r="AF42" s="411">
        <v>73017</v>
      </c>
      <c r="AG42" s="62" t="s">
        <v>326</v>
      </c>
      <c r="AH42" s="684">
        <v>72762</v>
      </c>
      <c r="AI42" s="411"/>
      <c r="AJ42" s="62"/>
      <c r="AK42" s="683"/>
      <c r="AL42" s="411"/>
      <c r="AM42" s="62"/>
      <c r="AN42" s="684"/>
      <c r="AO42" s="411"/>
      <c r="AP42" s="62"/>
      <c r="AQ42" s="684"/>
      <c r="AR42" s="411"/>
      <c r="AS42" s="62"/>
      <c r="AT42" s="683"/>
      <c r="AU42" s="813">
        <f t="shared" si="3"/>
        <v>72762</v>
      </c>
      <c r="AV42" s="63">
        <f t="shared" si="1"/>
        <v>255</v>
      </c>
      <c r="AW42" s="685">
        <f t="shared" si="2"/>
        <v>0.99650766259912071</v>
      </c>
      <c r="AX42" s="36"/>
    </row>
    <row r="43" spans="1:50" ht="14.4" x14ac:dyDescent="0.25">
      <c r="A43" s="590" t="s">
        <v>152</v>
      </c>
      <c r="B43" s="477" t="s">
        <v>85</v>
      </c>
      <c r="C43" s="460" t="s">
        <v>256</v>
      </c>
      <c r="D43" s="12" t="s">
        <v>191</v>
      </c>
      <c r="E43" s="801" t="s">
        <v>257</v>
      </c>
      <c r="F43" s="11" t="s">
        <v>193</v>
      </c>
      <c r="G43" s="6"/>
      <c r="H43" s="6"/>
      <c r="I43" s="12" t="s">
        <v>310</v>
      </c>
      <c r="J43" s="39" t="s">
        <v>316</v>
      </c>
      <c r="K43" s="462">
        <v>44593</v>
      </c>
      <c r="L43" s="516">
        <v>45261</v>
      </c>
      <c r="M43" s="596">
        <v>99066</v>
      </c>
      <c r="N43" s="464">
        <v>2</v>
      </c>
      <c r="O43" s="33">
        <f t="shared" si="0"/>
        <v>99066</v>
      </c>
      <c r="P43" s="465">
        <v>0</v>
      </c>
      <c r="Q43" s="411">
        <v>3000</v>
      </c>
      <c r="R43" s="62" t="s">
        <v>370</v>
      </c>
      <c r="S43" s="681">
        <v>2469.89</v>
      </c>
      <c r="T43" s="682"/>
      <c r="U43" s="62"/>
      <c r="V43" s="683"/>
      <c r="W43" s="411"/>
      <c r="X43" s="62"/>
      <c r="Y43" s="684"/>
      <c r="Z43" s="411"/>
      <c r="AA43" s="61"/>
      <c r="AB43" s="683"/>
      <c r="AC43" s="411"/>
      <c r="AD43" s="62"/>
      <c r="AE43" s="683"/>
      <c r="AF43" s="411">
        <v>51783</v>
      </c>
      <c r="AG43" s="62" t="s">
        <v>326</v>
      </c>
      <c r="AH43" s="684">
        <v>51172</v>
      </c>
      <c r="AI43" s="411">
        <v>12600</v>
      </c>
      <c r="AJ43" s="62"/>
      <c r="AK43" s="683">
        <v>12600</v>
      </c>
      <c r="AL43" s="411">
        <v>16530</v>
      </c>
      <c r="AM43" s="62" t="s">
        <v>381</v>
      </c>
      <c r="AN43" s="684">
        <v>13430</v>
      </c>
      <c r="AO43" s="411">
        <v>15153</v>
      </c>
      <c r="AP43" s="62" t="s">
        <v>382</v>
      </c>
      <c r="AQ43" s="684">
        <v>15153</v>
      </c>
      <c r="AR43" s="411"/>
      <c r="AS43" s="62"/>
      <c r="AT43" s="683"/>
      <c r="AU43" s="813">
        <f t="shared" si="3"/>
        <v>94824.89</v>
      </c>
      <c r="AV43" s="63">
        <f t="shared" si="1"/>
        <v>4241.1100000000006</v>
      </c>
      <c r="AW43" s="685">
        <f t="shared" si="2"/>
        <v>0.95718904568671392</v>
      </c>
      <c r="AX43" s="36"/>
    </row>
    <row r="44" spans="1:50" ht="14.4" x14ac:dyDescent="0.3">
      <c r="A44" s="619" t="s">
        <v>153</v>
      </c>
      <c r="B44" s="477" t="s">
        <v>86</v>
      </c>
      <c r="C44" s="460" t="s">
        <v>258</v>
      </c>
      <c r="D44" s="12" t="s">
        <v>188</v>
      </c>
      <c r="E44" s="801" t="s">
        <v>259</v>
      </c>
      <c r="F44" s="11" t="s">
        <v>193</v>
      </c>
      <c r="G44" s="6"/>
      <c r="H44" s="6"/>
      <c r="I44" s="12" t="s">
        <v>310</v>
      </c>
      <c r="J44" s="39" t="s">
        <v>312</v>
      </c>
      <c r="K44" s="462">
        <v>44593</v>
      </c>
      <c r="L44" s="517">
        <v>45261</v>
      </c>
      <c r="M44" s="643">
        <v>129835</v>
      </c>
      <c r="N44" s="464">
        <v>1</v>
      </c>
      <c r="O44" s="33">
        <f t="shared" si="0"/>
        <v>129835</v>
      </c>
      <c r="P44" s="465">
        <v>0</v>
      </c>
      <c r="Q44" s="411"/>
      <c r="R44" s="62"/>
      <c r="S44" s="681"/>
      <c r="T44" s="682"/>
      <c r="U44" s="62"/>
      <c r="V44" s="683"/>
      <c r="W44" s="411"/>
      <c r="X44" s="62"/>
      <c r="Y44" s="684"/>
      <c r="Z44" s="411"/>
      <c r="AA44" s="61"/>
      <c r="AB44" s="683"/>
      <c r="AC44" s="411"/>
      <c r="AD44" s="62"/>
      <c r="AE44" s="683"/>
      <c r="AF44" s="411">
        <v>129835</v>
      </c>
      <c r="AG44" s="62" t="s">
        <v>326</v>
      </c>
      <c r="AH44" s="684">
        <v>129787</v>
      </c>
      <c r="AI44" s="411"/>
      <c r="AJ44" s="62"/>
      <c r="AK44" s="683"/>
      <c r="AL44" s="411"/>
      <c r="AM44" s="62"/>
      <c r="AN44" s="684"/>
      <c r="AO44" s="411"/>
      <c r="AP44" s="62"/>
      <c r="AQ44" s="684"/>
      <c r="AR44" s="411"/>
      <c r="AS44" s="62"/>
      <c r="AT44" s="683"/>
      <c r="AU44" s="813">
        <f t="shared" si="3"/>
        <v>129787</v>
      </c>
      <c r="AV44" s="63">
        <f t="shared" si="1"/>
        <v>48</v>
      </c>
      <c r="AW44" s="685">
        <f t="shared" si="2"/>
        <v>0.99963029999614894</v>
      </c>
      <c r="AX44" s="36"/>
    </row>
    <row r="45" spans="1:50" ht="14.4" x14ac:dyDescent="0.25">
      <c r="A45" s="590" t="s">
        <v>154</v>
      </c>
      <c r="B45" s="477" t="s">
        <v>87</v>
      </c>
      <c r="C45" s="460" t="s">
        <v>260</v>
      </c>
      <c r="D45" s="12" t="s">
        <v>188</v>
      </c>
      <c r="E45" s="801" t="s">
        <v>261</v>
      </c>
      <c r="F45" s="11" t="s">
        <v>193</v>
      </c>
      <c r="G45" s="6"/>
      <c r="H45" s="6"/>
      <c r="I45" s="12" t="s">
        <v>310</v>
      </c>
      <c r="J45" s="39" t="s">
        <v>315</v>
      </c>
      <c r="K45" s="462">
        <v>44593</v>
      </c>
      <c r="L45" s="518">
        <v>45261</v>
      </c>
      <c r="M45" s="596">
        <v>90015</v>
      </c>
      <c r="N45" s="464">
        <v>1</v>
      </c>
      <c r="O45" s="33">
        <f t="shared" si="0"/>
        <v>90015</v>
      </c>
      <c r="P45" s="465">
        <v>0</v>
      </c>
      <c r="Q45" s="411"/>
      <c r="R45" s="62"/>
      <c r="S45" s="681"/>
      <c r="T45" s="682"/>
      <c r="U45" s="62"/>
      <c r="V45" s="683"/>
      <c r="W45" s="411"/>
      <c r="X45" s="62"/>
      <c r="Y45" s="684"/>
      <c r="Z45" s="411"/>
      <c r="AA45" s="61"/>
      <c r="AB45" s="683"/>
      <c r="AC45" s="411"/>
      <c r="AD45" s="62"/>
      <c r="AE45" s="683"/>
      <c r="AF45" s="411">
        <v>90015</v>
      </c>
      <c r="AG45" s="62" t="s">
        <v>326</v>
      </c>
      <c r="AH45" s="684">
        <v>90003</v>
      </c>
      <c r="AI45" s="411"/>
      <c r="AJ45" s="62"/>
      <c r="AK45" s="683"/>
      <c r="AL45" s="411"/>
      <c r="AM45" s="62"/>
      <c r="AN45" s="684"/>
      <c r="AO45" s="411"/>
      <c r="AP45" s="62"/>
      <c r="AQ45" s="684"/>
      <c r="AR45" s="411"/>
      <c r="AS45" s="62"/>
      <c r="AT45" s="683"/>
      <c r="AU45" s="813">
        <f t="shared" si="3"/>
        <v>90003</v>
      </c>
      <c r="AV45" s="63">
        <f t="shared" si="1"/>
        <v>12</v>
      </c>
      <c r="AW45" s="685">
        <f t="shared" si="2"/>
        <v>0.99986668888518582</v>
      </c>
      <c r="AX45" s="36"/>
    </row>
    <row r="46" spans="1:50" ht="14.4" x14ac:dyDescent="0.3">
      <c r="A46" s="590" t="s">
        <v>155</v>
      </c>
      <c r="B46" s="563" t="s">
        <v>88</v>
      </c>
      <c r="C46" s="460" t="s">
        <v>262</v>
      </c>
      <c r="D46" s="12" t="s">
        <v>191</v>
      </c>
      <c r="E46" s="506" t="s">
        <v>261</v>
      </c>
      <c r="F46" s="11" t="s">
        <v>193</v>
      </c>
      <c r="G46" s="6"/>
      <c r="H46" s="6"/>
      <c r="I46" s="12" t="s">
        <v>310</v>
      </c>
      <c r="J46" s="39" t="s">
        <v>312</v>
      </c>
      <c r="K46" s="462">
        <v>44593</v>
      </c>
      <c r="L46" s="519">
        <v>45444</v>
      </c>
      <c r="M46" s="643">
        <v>82650</v>
      </c>
      <c r="N46" s="464">
        <v>1</v>
      </c>
      <c r="O46" s="33">
        <f t="shared" si="0"/>
        <v>82650</v>
      </c>
      <c r="P46" s="465">
        <v>0</v>
      </c>
      <c r="Q46" s="411"/>
      <c r="R46" s="62"/>
      <c r="S46" s="681"/>
      <c r="T46" s="411">
        <v>13000</v>
      </c>
      <c r="U46" s="7"/>
      <c r="V46" s="683">
        <v>10407.11</v>
      </c>
      <c r="W46" s="411"/>
      <c r="X46" s="62"/>
      <c r="Y46" s="684"/>
      <c r="Z46" s="411"/>
      <c r="AA46" s="61"/>
      <c r="AB46" s="683"/>
      <c r="AC46" s="411"/>
      <c r="AD46" s="62"/>
      <c r="AE46" s="683"/>
      <c r="AF46" s="727">
        <v>29650</v>
      </c>
      <c r="AG46" s="7" t="s">
        <v>383</v>
      </c>
      <c r="AH46" s="684">
        <v>29559.5</v>
      </c>
      <c r="AI46" s="411"/>
      <c r="AJ46" s="62"/>
      <c r="AK46" s="683"/>
      <c r="AL46" s="727">
        <v>25000</v>
      </c>
      <c r="AM46" s="7" t="s">
        <v>384</v>
      </c>
      <c r="AN46" s="684">
        <v>25170</v>
      </c>
      <c r="AO46" s="727">
        <v>15000</v>
      </c>
      <c r="AP46" s="62" t="s">
        <v>385</v>
      </c>
      <c r="AQ46" s="684">
        <v>13950.6</v>
      </c>
      <c r="AR46" s="727"/>
      <c r="AS46" s="7"/>
      <c r="AT46" s="683"/>
      <c r="AU46" s="813">
        <f t="shared" si="3"/>
        <v>79087.210000000006</v>
      </c>
      <c r="AV46" s="63">
        <f t="shared" si="1"/>
        <v>3562.7899999999936</v>
      </c>
      <c r="AW46" s="685">
        <f t="shared" si="2"/>
        <v>0.95689304295220823</v>
      </c>
      <c r="AX46" s="36"/>
    </row>
    <row r="47" spans="1:50" ht="15" customHeight="1" x14ac:dyDescent="0.3">
      <c r="A47" s="590" t="s">
        <v>156</v>
      </c>
      <c r="B47" s="563" t="s">
        <v>89</v>
      </c>
      <c r="C47" s="460" t="s">
        <v>263</v>
      </c>
      <c r="D47" s="12" t="s">
        <v>191</v>
      </c>
      <c r="E47" s="506" t="s">
        <v>201</v>
      </c>
      <c r="F47" s="11" t="s">
        <v>193</v>
      </c>
      <c r="G47" s="6"/>
      <c r="H47" s="6" t="s">
        <v>46</v>
      </c>
      <c r="I47" s="12" t="s">
        <v>310</v>
      </c>
      <c r="J47" s="39" t="s">
        <v>312</v>
      </c>
      <c r="K47" s="462">
        <v>44593</v>
      </c>
      <c r="L47" s="520">
        <v>45809</v>
      </c>
      <c r="M47" s="643">
        <v>221057</v>
      </c>
      <c r="N47" s="464">
        <v>1</v>
      </c>
      <c r="O47" s="33">
        <f t="shared" si="0"/>
        <v>221057</v>
      </c>
      <c r="P47" s="465">
        <v>0</v>
      </c>
      <c r="Q47" s="411">
        <v>1600</v>
      </c>
      <c r="R47" s="62" t="s">
        <v>567</v>
      </c>
      <c r="S47" s="681">
        <v>1602</v>
      </c>
      <c r="T47" s="682">
        <v>0</v>
      </c>
      <c r="U47" s="7" t="s">
        <v>580</v>
      </c>
      <c r="V47" s="683">
        <v>0</v>
      </c>
      <c r="W47" s="411"/>
      <c r="X47" s="62"/>
      <c r="Y47" s="684"/>
      <c r="Z47" s="411"/>
      <c r="AA47" s="61"/>
      <c r="AB47" s="683"/>
      <c r="AC47" s="411"/>
      <c r="AD47" s="62"/>
      <c r="AE47" s="683"/>
      <c r="AF47" s="727">
        <v>190207</v>
      </c>
      <c r="AG47" s="7" t="s">
        <v>383</v>
      </c>
      <c r="AH47" s="684">
        <v>190201.98</v>
      </c>
      <c r="AI47" s="411"/>
      <c r="AJ47" s="62"/>
      <c r="AK47" s="683"/>
      <c r="AL47" s="727">
        <v>4250</v>
      </c>
      <c r="AM47" s="7" t="s">
        <v>386</v>
      </c>
      <c r="AN47" s="684">
        <v>4200</v>
      </c>
      <c r="AO47" s="727">
        <v>25000</v>
      </c>
      <c r="AP47" s="62" t="s">
        <v>387</v>
      </c>
      <c r="AQ47" s="684">
        <v>25088.5</v>
      </c>
      <c r="AR47" s="727"/>
      <c r="AS47" s="7"/>
      <c r="AT47" s="683"/>
      <c r="AU47" s="813">
        <f t="shared" si="3"/>
        <v>221092.48000000001</v>
      </c>
      <c r="AV47" s="63">
        <f t="shared" si="1"/>
        <v>-35.480000000010477</v>
      </c>
      <c r="AW47" s="685">
        <f t="shared" si="2"/>
        <v>1.0001605015900876</v>
      </c>
      <c r="AX47" s="36"/>
    </row>
    <row r="48" spans="1:50" ht="14.4" x14ac:dyDescent="0.3">
      <c r="A48" s="590" t="s">
        <v>157</v>
      </c>
      <c r="B48" s="563" t="s">
        <v>90</v>
      </c>
      <c r="C48" s="460" t="s">
        <v>264</v>
      </c>
      <c r="D48" s="12" t="s">
        <v>191</v>
      </c>
      <c r="E48" s="506" t="s">
        <v>265</v>
      </c>
      <c r="F48" s="11" t="s">
        <v>193</v>
      </c>
      <c r="G48" s="6"/>
      <c r="H48" s="6" t="s">
        <v>46</v>
      </c>
      <c r="I48" s="12" t="s">
        <v>310</v>
      </c>
      <c r="J48" s="39" t="s">
        <v>555</v>
      </c>
      <c r="K48" s="462">
        <v>44593</v>
      </c>
      <c r="L48" s="521">
        <v>45627</v>
      </c>
      <c r="M48" s="596">
        <v>315159</v>
      </c>
      <c r="N48" s="464">
        <v>1</v>
      </c>
      <c r="O48" s="33">
        <f t="shared" si="0"/>
        <v>315159</v>
      </c>
      <c r="P48" s="465">
        <v>0</v>
      </c>
      <c r="Q48" s="725"/>
      <c r="R48" s="62"/>
      <c r="S48" s="681"/>
      <c r="T48" s="682"/>
      <c r="U48" s="7"/>
      <c r="V48" s="683"/>
      <c r="W48" s="411"/>
      <c r="X48" s="62"/>
      <c r="Y48" s="684"/>
      <c r="Z48" s="411"/>
      <c r="AA48" s="61"/>
      <c r="AB48" s="683"/>
      <c r="AC48" s="411"/>
      <c r="AD48" s="62"/>
      <c r="AE48" s="683"/>
      <c r="AF48" s="727">
        <v>243679</v>
      </c>
      <c r="AG48" s="7" t="s">
        <v>383</v>
      </c>
      <c r="AH48" s="684">
        <v>243678</v>
      </c>
      <c r="AI48" s="411"/>
      <c r="AJ48" s="62"/>
      <c r="AK48" s="683"/>
      <c r="AL48" s="727">
        <v>22000</v>
      </c>
      <c r="AM48" s="7" t="s">
        <v>388</v>
      </c>
      <c r="AN48" s="684">
        <v>22000</v>
      </c>
      <c r="AO48" s="727">
        <v>49480</v>
      </c>
      <c r="AP48" s="62" t="s">
        <v>389</v>
      </c>
      <c r="AQ48" s="684">
        <v>50177</v>
      </c>
      <c r="AR48" s="727"/>
      <c r="AS48" s="7"/>
      <c r="AT48" s="683"/>
      <c r="AU48" s="813">
        <f t="shared" si="3"/>
        <v>315855</v>
      </c>
      <c r="AV48" s="63">
        <f t="shared" si="1"/>
        <v>-696</v>
      </c>
      <c r="AW48" s="685">
        <f t="shared" si="2"/>
        <v>1.0022084090887458</v>
      </c>
      <c r="AX48" s="36"/>
    </row>
    <row r="49" spans="1:50" ht="14.4" x14ac:dyDescent="0.3">
      <c r="A49" s="590" t="s">
        <v>158</v>
      </c>
      <c r="B49" s="477" t="s">
        <v>91</v>
      </c>
      <c r="C49" s="460" t="s">
        <v>266</v>
      </c>
      <c r="D49" s="12" t="s">
        <v>191</v>
      </c>
      <c r="E49" s="801" t="s">
        <v>267</v>
      </c>
      <c r="F49" s="11" t="s">
        <v>193</v>
      </c>
      <c r="G49" s="6"/>
      <c r="H49" s="6"/>
      <c r="I49" s="12" t="s">
        <v>310</v>
      </c>
      <c r="J49" s="39" t="s">
        <v>311</v>
      </c>
      <c r="K49" s="462">
        <v>44593</v>
      </c>
      <c r="L49" s="522">
        <v>45261</v>
      </c>
      <c r="M49" s="596">
        <v>25000</v>
      </c>
      <c r="N49" s="464">
        <v>1</v>
      </c>
      <c r="O49" s="33">
        <f t="shared" si="0"/>
        <v>25000</v>
      </c>
      <c r="P49" s="465">
        <v>0</v>
      </c>
      <c r="Q49" s="411"/>
      <c r="R49" s="62"/>
      <c r="S49" s="681"/>
      <c r="T49" s="682"/>
      <c r="U49" s="7"/>
      <c r="V49" s="683"/>
      <c r="W49" s="411"/>
      <c r="X49" s="62"/>
      <c r="Y49" s="684"/>
      <c r="Z49" s="411"/>
      <c r="AA49" s="61"/>
      <c r="AB49" s="683"/>
      <c r="AC49" s="411"/>
      <c r="AD49" s="62"/>
      <c r="AE49" s="683"/>
      <c r="AF49" s="727"/>
      <c r="AG49" s="7"/>
      <c r="AH49" s="684"/>
      <c r="AI49" s="411"/>
      <c r="AJ49" s="62"/>
      <c r="AK49" s="683"/>
      <c r="AL49" s="727"/>
      <c r="AM49" s="7"/>
      <c r="AN49" s="684"/>
      <c r="AO49" s="727">
        <v>25000</v>
      </c>
      <c r="AP49" s="62" t="s">
        <v>387</v>
      </c>
      <c r="AQ49" s="684">
        <v>25088.5</v>
      </c>
      <c r="AR49" s="727"/>
      <c r="AS49" s="7"/>
      <c r="AT49" s="683"/>
      <c r="AU49" s="813">
        <f t="shared" si="3"/>
        <v>25088.5</v>
      </c>
      <c r="AV49" s="63">
        <f t="shared" si="1"/>
        <v>-88.5</v>
      </c>
      <c r="AW49" s="685">
        <f t="shared" si="2"/>
        <v>1.0035400000000001</v>
      </c>
      <c r="AX49" s="36"/>
    </row>
    <row r="50" spans="1:50" ht="14.4" x14ac:dyDescent="0.3">
      <c r="A50" s="590" t="s">
        <v>159</v>
      </c>
      <c r="B50" s="477" t="s">
        <v>92</v>
      </c>
      <c r="C50" s="460" t="s">
        <v>268</v>
      </c>
      <c r="D50" s="12" t="s">
        <v>188</v>
      </c>
      <c r="E50" s="801" t="s">
        <v>269</v>
      </c>
      <c r="F50" s="11" t="s">
        <v>193</v>
      </c>
      <c r="G50" s="6"/>
      <c r="H50" s="6"/>
      <c r="I50" s="12" t="s">
        <v>310</v>
      </c>
      <c r="J50" s="39" t="s">
        <v>316</v>
      </c>
      <c r="K50" s="462">
        <v>44562</v>
      </c>
      <c r="L50" s="523">
        <v>45261</v>
      </c>
      <c r="M50" s="596">
        <v>367114</v>
      </c>
      <c r="N50" s="464">
        <v>2</v>
      </c>
      <c r="O50" s="33">
        <f t="shared" si="0"/>
        <v>367114</v>
      </c>
      <c r="P50" s="465">
        <v>0</v>
      </c>
      <c r="Q50" s="411"/>
      <c r="R50" s="62"/>
      <c r="S50" s="681"/>
      <c r="T50" s="682"/>
      <c r="U50" s="7"/>
      <c r="V50" s="683"/>
      <c r="W50" s="411"/>
      <c r="X50" s="62"/>
      <c r="Y50" s="684"/>
      <c r="Z50" s="411"/>
      <c r="AA50" s="61"/>
      <c r="AB50" s="683"/>
      <c r="AC50" s="411"/>
      <c r="AD50" s="62"/>
      <c r="AE50" s="683"/>
      <c r="AF50" s="727">
        <v>367114</v>
      </c>
      <c r="AG50" s="7" t="s">
        <v>390</v>
      </c>
      <c r="AH50" s="684">
        <v>55817</v>
      </c>
      <c r="AI50" s="411"/>
      <c r="AJ50" s="62"/>
      <c r="AK50" s="683"/>
      <c r="AL50" s="727"/>
      <c r="AM50" s="7"/>
      <c r="AN50" s="684"/>
      <c r="AO50" s="727"/>
      <c r="AP50" s="62"/>
      <c r="AQ50" s="684"/>
      <c r="AR50" s="727"/>
      <c r="AS50" s="7"/>
      <c r="AT50" s="683"/>
      <c r="AU50" s="813">
        <f t="shared" si="3"/>
        <v>55817</v>
      </c>
      <c r="AV50" s="63">
        <f t="shared" si="1"/>
        <v>311297</v>
      </c>
      <c r="AW50" s="685">
        <f t="shared" si="2"/>
        <v>0.15204268973670304</v>
      </c>
      <c r="AX50" s="36"/>
    </row>
    <row r="51" spans="1:50" ht="14.4" x14ac:dyDescent="0.3">
      <c r="A51" s="590" t="s">
        <v>160</v>
      </c>
      <c r="B51" s="563" t="s">
        <v>93</v>
      </c>
      <c r="C51" s="460" t="s">
        <v>270</v>
      </c>
      <c r="D51" s="12" t="s">
        <v>191</v>
      </c>
      <c r="E51" s="506" t="s">
        <v>271</v>
      </c>
      <c r="F51" s="11" t="s">
        <v>193</v>
      </c>
      <c r="G51" s="6"/>
      <c r="H51" s="6"/>
      <c r="I51" s="12" t="s">
        <v>310</v>
      </c>
      <c r="J51" s="39" t="s">
        <v>316</v>
      </c>
      <c r="K51" s="462">
        <v>44593</v>
      </c>
      <c r="L51" s="524">
        <v>45444</v>
      </c>
      <c r="M51" s="595">
        <v>130965</v>
      </c>
      <c r="N51" s="464">
        <v>2</v>
      </c>
      <c r="O51" s="33">
        <f t="shared" si="0"/>
        <v>130965</v>
      </c>
      <c r="P51" s="465">
        <v>0</v>
      </c>
      <c r="Q51" s="411"/>
      <c r="R51" s="62"/>
      <c r="S51" s="681"/>
      <c r="T51" s="682"/>
      <c r="U51" s="7"/>
      <c r="V51" s="683"/>
      <c r="W51" s="411"/>
      <c r="X51" s="62"/>
      <c r="Y51" s="684"/>
      <c r="Z51" s="411"/>
      <c r="AA51" s="61"/>
      <c r="AB51" s="683"/>
      <c r="AC51" s="411"/>
      <c r="AD51" s="62"/>
      <c r="AE51" s="683"/>
      <c r="AF51" s="727">
        <v>65729</v>
      </c>
      <c r="AG51" s="7" t="s">
        <v>390</v>
      </c>
      <c r="AH51" s="684">
        <v>65728.649999999994</v>
      </c>
      <c r="AI51" s="411"/>
      <c r="AJ51" s="62"/>
      <c r="AK51" s="683"/>
      <c r="AL51" s="727">
        <v>14600</v>
      </c>
      <c r="AM51" s="7" t="s">
        <v>391</v>
      </c>
      <c r="AN51" s="684">
        <v>14600</v>
      </c>
      <c r="AO51" s="727">
        <v>21478</v>
      </c>
      <c r="AP51" s="62" t="s">
        <v>392</v>
      </c>
      <c r="AQ51" s="684">
        <v>21477.15</v>
      </c>
      <c r="AR51" s="727">
        <v>29158</v>
      </c>
      <c r="AS51" s="7" t="s">
        <v>393</v>
      </c>
      <c r="AT51" s="683">
        <v>29157.4</v>
      </c>
      <c r="AU51" s="813">
        <f t="shared" si="3"/>
        <v>130963.19999999998</v>
      </c>
      <c r="AV51" s="63">
        <f t="shared" si="1"/>
        <v>1.8000000000174623</v>
      </c>
      <c r="AW51" s="685">
        <f t="shared" si="2"/>
        <v>0.99998625586988876</v>
      </c>
      <c r="AX51" s="36"/>
    </row>
    <row r="52" spans="1:50" ht="14.4" x14ac:dyDescent="0.3">
      <c r="A52" s="590" t="s">
        <v>161</v>
      </c>
      <c r="B52" s="477" t="s">
        <v>94</v>
      </c>
      <c r="C52" s="460" t="s">
        <v>272</v>
      </c>
      <c r="D52" s="12" t="s">
        <v>191</v>
      </c>
      <c r="E52" s="801" t="s">
        <v>273</v>
      </c>
      <c r="F52" s="11" t="s">
        <v>193</v>
      </c>
      <c r="G52" s="6"/>
      <c r="H52" s="6"/>
      <c r="I52" s="12" t="s">
        <v>310</v>
      </c>
      <c r="J52" s="39" t="s">
        <v>312</v>
      </c>
      <c r="K52" s="462">
        <v>44621</v>
      </c>
      <c r="L52" s="618">
        <v>45444</v>
      </c>
      <c r="M52" s="643">
        <v>97245</v>
      </c>
      <c r="N52" s="464">
        <v>1</v>
      </c>
      <c r="O52" s="33">
        <f t="shared" si="0"/>
        <v>97245</v>
      </c>
      <c r="P52" s="465">
        <v>0</v>
      </c>
      <c r="Q52" s="411"/>
      <c r="R52" s="62"/>
      <c r="S52" s="681"/>
      <c r="T52" s="682"/>
      <c r="U52" s="7"/>
      <c r="V52" s="683"/>
      <c r="W52" s="411"/>
      <c r="X52" s="62"/>
      <c r="Y52" s="684"/>
      <c r="Z52" s="411"/>
      <c r="AA52" s="61"/>
      <c r="AB52" s="683"/>
      <c r="AC52" s="411"/>
      <c r="AD52" s="62"/>
      <c r="AE52" s="683"/>
      <c r="AF52" s="727">
        <v>77245</v>
      </c>
      <c r="AG52" s="7" t="s">
        <v>390</v>
      </c>
      <c r="AH52" s="684">
        <v>77240</v>
      </c>
      <c r="AI52" s="411"/>
      <c r="AJ52" s="62"/>
      <c r="AK52" s="683"/>
      <c r="AL52" s="727">
        <v>20000</v>
      </c>
      <c r="AM52" s="7" t="s">
        <v>394</v>
      </c>
      <c r="AN52" s="684">
        <v>19900</v>
      </c>
      <c r="AO52" s="727"/>
      <c r="AP52" s="62"/>
      <c r="AQ52" s="684"/>
      <c r="AR52" s="727"/>
      <c r="AS52" s="7"/>
      <c r="AT52" s="683"/>
      <c r="AU52" s="813">
        <f t="shared" si="3"/>
        <v>97140</v>
      </c>
      <c r="AV52" s="63">
        <f t="shared" si="1"/>
        <v>105</v>
      </c>
      <c r="AW52" s="685">
        <f t="shared" si="2"/>
        <v>0.99892025296930431</v>
      </c>
      <c r="AX52" s="36"/>
    </row>
    <row r="53" spans="1:50" ht="14.4" x14ac:dyDescent="0.3">
      <c r="A53" s="590" t="s">
        <v>162</v>
      </c>
      <c r="B53" s="477" t="s">
        <v>95</v>
      </c>
      <c r="C53" s="460" t="s">
        <v>274</v>
      </c>
      <c r="D53" s="12" t="s">
        <v>191</v>
      </c>
      <c r="E53" s="801" t="s">
        <v>275</v>
      </c>
      <c r="F53" s="11" t="s">
        <v>193</v>
      </c>
      <c r="G53" s="6"/>
      <c r="H53" s="6"/>
      <c r="I53" s="12" t="s">
        <v>310</v>
      </c>
      <c r="J53" s="39" t="s">
        <v>316</v>
      </c>
      <c r="K53" s="462">
        <v>44652</v>
      </c>
      <c r="L53" s="525">
        <v>45261</v>
      </c>
      <c r="M53" s="595">
        <v>144543</v>
      </c>
      <c r="N53" s="464">
        <v>2</v>
      </c>
      <c r="O53" s="33">
        <f t="shared" si="0"/>
        <v>144543</v>
      </c>
      <c r="P53" s="465">
        <v>0</v>
      </c>
      <c r="Q53" s="411"/>
      <c r="R53" s="62"/>
      <c r="S53" s="681"/>
      <c r="T53" s="682"/>
      <c r="U53" s="7"/>
      <c r="V53" s="683"/>
      <c r="W53" s="411"/>
      <c r="X53" s="62"/>
      <c r="Y53" s="684"/>
      <c r="Z53" s="411"/>
      <c r="AA53" s="61"/>
      <c r="AB53" s="683"/>
      <c r="AC53" s="411"/>
      <c r="AD53" s="62"/>
      <c r="AE53" s="683"/>
      <c r="AF53" s="727">
        <v>89576</v>
      </c>
      <c r="AG53" s="7" t="s">
        <v>390</v>
      </c>
      <c r="AH53" s="684">
        <v>89574.85</v>
      </c>
      <c r="AI53" s="411"/>
      <c r="AJ53" s="62"/>
      <c r="AK53" s="683"/>
      <c r="AL53" s="727">
        <v>5300</v>
      </c>
      <c r="AM53" s="7" t="s">
        <v>395</v>
      </c>
      <c r="AN53" s="684">
        <v>5300</v>
      </c>
      <c r="AO53" s="727">
        <v>23886</v>
      </c>
      <c r="AP53" s="62" t="s">
        <v>396</v>
      </c>
      <c r="AQ53" s="684">
        <v>23886</v>
      </c>
      <c r="AR53" s="727">
        <v>25781</v>
      </c>
      <c r="AS53" s="7" t="s">
        <v>397</v>
      </c>
      <c r="AT53" s="683">
        <v>25781</v>
      </c>
      <c r="AU53" s="813">
        <f t="shared" si="3"/>
        <v>144541.85</v>
      </c>
      <c r="AV53" s="63">
        <f t="shared" si="1"/>
        <v>1.1499999999941792</v>
      </c>
      <c r="AW53" s="685">
        <f t="shared" si="2"/>
        <v>0.99999204389005347</v>
      </c>
      <c r="AX53" s="36"/>
    </row>
    <row r="54" spans="1:50" ht="14.4" x14ac:dyDescent="0.3">
      <c r="A54" s="590" t="s">
        <v>163</v>
      </c>
      <c r="B54" s="477" t="s">
        <v>96</v>
      </c>
      <c r="C54" s="460" t="s">
        <v>276</v>
      </c>
      <c r="D54" s="12" t="s">
        <v>188</v>
      </c>
      <c r="E54" s="526" t="s">
        <v>277</v>
      </c>
      <c r="F54" s="11" t="s">
        <v>193</v>
      </c>
      <c r="G54" s="6"/>
      <c r="H54" s="6"/>
      <c r="I54" s="12" t="s">
        <v>310</v>
      </c>
      <c r="J54" s="39" t="s">
        <v>316</v>
      </c>
      <c r="K54" s="462">
        <v>44713</v>
      </c>
      <c r="L54" s="527">
        <v>45261</v>
      </c>
      <c r="M54" s="595">
        <v>138305</v>
      </c>
      <c r="N54" s="464">
        <v>2</v>
      </c>
      <c r="O54" s="33">
        <f t="shared" si="0"/>
        <v>138305</v>
      </c>
      <c r="P54" s="465">
        <v>0</v>
      </c>
      <c r="Q54" s="411"/>
      <c r="R54" s="62"/>
      <c r="S54" s="681"/>
      <c r="T54" s="682"/>
      <c r="U54" s="7"/>
      <c r="V54" s="683"/>
      <c r="W54" s="411"/>
      <c r="X54" s="62"/>
      <c r="Y54" s="684"/>
      <c r="Z54" s="411"/>
      <c r="AA54" s="61"/>
      <c r="AB54" s="683"/>
      <c r="AC54" s="411"/>
      <c r="AD54" s="62"/>
      <c r="AE54" s="683"/>
      <c r="AF54" s="727">
        <v>132705</v>
      </c>
      <c r="AG54" s="7" t="s">
        <v>390</v>
      </c>
      <c r="AH54" s="684">
        <v>132705</v>
      </c>
      <c r="AI54" s="411"/>
      <c r="AJ54" s="62"/>
      <c r="AK54" s="683"/>
      <c r="AL54" s="727">
        <v>5600</v>
      </c>
      <c r="AM54" s="7" t="s">
        <v>398</v>
      </c>
      <c r="AN54" s="684">
        <v>5600</v>
      </c>
      <c r="AO54" s="727"/>
      <c r="AP54" s="62"/>
      <c r="AQ54" s="684"/>
      <c r="AR54" s="727"/>
      <c r="AS54" s="7"/>
      <c r="AT54" s="683"/>
      <c r="AU54" s="813">
        <f t="shared" si="3"/>
        <v>138305</v>
      </c>
      <c r="AV54" s="63">
        <f t="shared" si="1"/>
        <v>0</v>
      </c>
      <c r="AW54" s="685">
        <f t="shared" si="2"/>
        <v>1</v>
      </c>
      <c r="AX54" s="36"/>
    </row>
    <row r="55" spans="1:50" ht="14.4" x14ac:dyDescent="0.3">
      <c r="A55" s="590" t="s">
        <v>164</v>
      </c>
      <c r="B55" s="563" t="s">
        <v>97</v>
      </c>
      <c r="C55" s="460" t="s">
        <v>278</v>
      </c>
      <c r="D55" s="12" t="s">
        <v>191</v>
      </c>
      <c r="E55" s="8" t="s">
        <v>279</v>
      </c>
      <c r="F55" s="11" t="s">
        <v>193</v>
      </c>
      <c r="G55" s="6"/>
      <c r="H55" s="6"/>
      <c r="I55" s="12" t="s">
        <v>310</v>
      </c>
      <c r="J55" s="39" t="s">
        <v>316</v>
      </c>
      <c r="K55" s="462">
        <v>44743</v>
      </c>
      <c r="L55" s="528">
        <v>45627</v>
      </c>
      <c r="M55" s="595">
        <v>48330</v>
      </c>
      <c r="N55" s="464">
        <v>2</v>
      </c>
      <c r="O55" s="33">
        <f t="shared" si="0"/>
        <v>48330</v>
      </c>
      <c r="P55" s="465">
        <v>0</v>
      </c>
      <c r="Q55" s="411"/>
      <c r="R55" s="62"/>
      <c r="S55" s="681"/>
      <c r="T55" s="682"/>
      <c r="U55" s="7"/>
      <c r="V55" s="683"/>
      <c r="W55" s="411"/>
      <c r="X55" s="62"/>
      <c r="Y55" s="684"/>
      <c r="Z55" s="411"/>
      <c r="AA55" s="61"/>
      <c r="AB55" s="683"/>
      <c r="AC55" s="411"/>
      <c r="AD55" s="62"/>
      <c r="AE55" s="683"/>
      <c r="AF55" s="727">
        <v>48330</v>
      </c>
      <c r="AG55" s="7" t="s">
        <v>390</v>
      </c>
      <c r="AH55" s="684">
        <v>48174</v>
      </c>
      <c r="AI55" s="411"/>
      <c r="AJ55" s="62"/>
      <c r="AK55" s="683"/>
      <c r="AL55" s="727"/>
      <c r="AM55" s="7"/>
      <c r="AN55" s="684"/>
      <c r="AO55" s="727"/>
      <c r="AP55" s="62"/>
      <c r="AQ55" s="684"/>
      <c r="AR55" s="727"/>
      <c r="AS55" s="7"/>
      <c r="AT55" s="683"/>
      <c r="AU55" s="813">
        <f t="shared" si="3"/>
        <v>48174</v>
      </c>
      <c r="AV55" s="63">
        <f t="shared" si="1"/>
        <v>156</v>
      </c>
      <c r="AW55" s="685">
        <f t="shared" si="2"/>
        <v>0.99677219118559901</v>
      </c>
      <c r="AX55" s="36"/>
    </row>
    <row r="56" spans="1:50" ht="14.4" x14ac:dyDescent="0.3">
      <c r="A56" s="590" t="s">
        <v>165</v>
      </c>
      <c r="B56" s="563" t="s">
        <v>98</v>
      </c>
      <c r="C56" s="460" t="s">
        <v>280</v>
      </c>
      <c r="D56" s="12" t="s">
        <v>188</v>
      </c>
      <c r="E56" s="526" t="s">
        <v>281</v>
      </c>
      <c r="F56" s="11" t="s">
        <v>193</v>
      </c>
      <c r="G56" s="6"/>
      <c r="H56" s="6"/>
      <c r="I56" s="12" t="s">
        <v>310</v>
      </c>
      <c r="J56" s="39" t="s">
        <v>316</v>
      </c>
      <c r="K56" s="462">
        <v>44774</v>
      </c>
      <c r="L56" s="529">
        <v>45444</v>
      </c>
      <c r="M56" s="595">
        <v>104400</v>
      </c>
      <c r="N56" s="464">
        <v>2</v>
      </c>
      <c r="O56" s="33">
        <f t="shared" si="0"/>
        <v>104400</v>
      </c>
      <c r="P56" s="465">
        <v>0</v>
      </c>
      <c r="Q56" s="411">
        <v>1184</v>
      </c>
      <c r="R56" s="62" t="s">
        <v>399</v>
      </c>
      <c r="S56" s="681">
        <v>1183.27</v>
      </c>
      <c r="T56" s="682"/>
      <c r="U56" s="7"/>
      <c r="V56" s="683"/>
      <c r="W56" s="411"/>
      <c r="X56" s="62"/>
      <c r="Y56" s="684"/>
      <c r="Z56" s="411"/>
      <c r="AA56" s="61"/>
      <c r="AB56" s="683"/>
      <c r="AC56" s="411"/>
      <c r="AD56" s="62"/>
      <c r="AE56" s="683"/>
      <c r="AF56" s="727">
        <v>103216</v>
      </c>
      <c r="AG56" s="7" t="s">
        <v>390</v>
      </c>
      <c r="AH56" s="684">
        <v>103202</v>
      </c>
      <c r="AI56" s="411"/>
      <c r="AJ56" s="62"/>
      <c r="AK56" s="683"/>
      <c r="AL56" s="727"/>
      <c r="AM56" s="7"/>
      <c r="AN56" s="684"/>
      <c r="AO56" s="727"/>
      <c r="AP56" s="62"/>
      <c r="AQ56" s="684"/>
      <c r="AR56" s="727"/>
      <c r="AS56" s="7"/>
      <c r="AT56" s="683"/>
      <c r="AU56" s="813">
        <f t="shared" si="3"/>
        <v>104385.27</v>
      </c>
      <c r="AV56" s="63">
        <f t="shared" si="1"/>
        <v>14.729999999995925</v>
      </c>
      <c r="AW56" s="685">
        <f t="shared" si="2"/>
        <v>0.9998589080459771</v>
      </c>
      <c r="AX56" s="36"/>
    </row>
    <row r="57" spans="1:50" ht="14.4" x14ac:dyDescent="0.25">
      <c r="A57" s="590" t="s">
        <v>166</v>
      </c>
      <c r="B57" s="477" t="s">
        <v>99</v>
      </c>
      <c r="C57" s="460" t="s">
        <v>282</v>
      </c>
      <c r="D57" s="12" t="s">
        <v>191</v>
      </c>
      <c r="E57" s="8" t="s">
        <v>283</v>
      </c>
      <c r="F57" s="11" t="s">
        <v>193</v>
      </c>
      <c r="G57" s="6"/>
      <c r="H57" s="6"/>
      <c r="I57" s="12" t="s">
        <v>310</v>
      </c>
      <c r="J57" s="39" t="s">
        <v>316</v>
      </c>
      <c r="K57" s="462">
        <v>44774</v>
      </c>
      <c r="L57" s="530">
        <v>45444</v>
      </c>
      <c r="M57" s="595">
        <v>138220</v>
      </c>
      <c r="N57" s="464">
        <v>2</v>
      </c>
      <c r="O57" s="33">
        <f t="shared" si="0"/>
        <v>138220</v>
      </c>
      <c r="P57" s="465">
        <v>0</v>
      </c>
      <c r="Q57" s="411"/>
      <c r="R57" s="62"/>
      <c r="S57" s="681"/>
      <c r="T57" s="682"/>
      <c r="U57" s="62"/>
      <c r="V57" s="683"/>
      <c r="W57" s="411"/>
      <c r="X57" s="62"/>
      <c r="Y57" s="684"/>
      <c r="Z57" s="411"/>
      <c r="AA57" s="61"/>
      <c r="AB57" s="683"/>
      <c r="AC57" s="411"/>
      <c r="AD57" s="62"/>
      <c r="AE57" s="683"/>
      <c r="AF57" s="411">
        <v>105720</v>
      </c>
      <c r="AG57" s="62" t="s">
        <v>369</v>
      </c>
      <c r="AH57" s="684">
        <v>105656</v>
      </c>
      <c r="AI57" s="411"/>
      <c r="AJ57" s="62"/>
      <c r="AK57" s="683"/>
      <c r="AL57" s="411">
        <v>7500</v>
      </c>
      <c r="AM57" s="62" t="s">
        <v>400</v>
      </c>
      <c r="AN57" s="684">
        <v>7500</v>
      </c>
      <c r="AO57" s="411">
        <v>25000</v>
      </c>
      <c r="AP57" s="62" t="s">
        <v>396</v>
      </c>
      <c r="AQ57" s="684">
        <v>25088.5</v>
      </c>
      <c r="AR57" s="411"/>
      <c r="AS57" s="62"/>
      <c r="AT57" s="683"/>
      <c r="AU57" s="813">
        <f t="shared" si="3"/>
        <v>138244.5</v>
      </c>
      <c r="AV57" s="63">
        <f t="shared" si="1"/>
        <v>-24.5</v>
      </c>
      <c r="AW57" s="685">
        <f t="shared" si="2"/>
        <v>1.0001772536535958</v>
      </c>
      <c r="AX57" s="36"/>
    </row>
    <row r="58" spans="1:50" ht="14.4" x14ac:dyDescent="0.25">
      <c r="A58" s="590" t="s">
        <v>167</v>
      </c>
      <c r="B58" s="563" t="s">
        <v>100</v>
      </c>
      <c r="C58" s="460" t="s">
        <v>284</v>
      </c>
      <c r="D58" s="12" t="s">
        <v>188</v>
      </c>
      <c r="E58" s="495" t="s">
        <v>285</v>
      </c>
      <c r="F58" s="11" t="s">
        <v>193</v>
      </c>
      <c r="G58" s="6"/>
      <c r="H58" s="6"/>
      <c r="I58" s="12" t="s">
        <v>310</v>
      </c>
      <c r="J58" s="39" t="s">
        <v>316</v>
      </c>
      <c r="K58" s="462">
        <v>44774</v>
      </c>
      <c r="L58" s="531">
        <v>45444</v>
      </c>
      <c r="M58" s="595">
        <v>172510</v>
      </c>
      <c r="N58" s="464">
        <v>2</v>
      </c>
      <c r="O58" s="33">
        <f t="shared" si="0"/>
        <v>172510</v>
      </c>
      <c r="P58" s="465">
        <v>0</v>
      </c>
      <c r="Q58" s="411">
        <v>4183</v>
      </c>
      <c r="R58" s="62" t="s">
        <v>401</v>
      </c>
      <c r="S58" s="681">
        <v>4141.54</v>
      </c>
      <c r="T58" s="682"/>
      <c r="U58" s="62"/>
      <c r="V58" s="683"/>
      <c r="W58" s="411"/>
      <c r="X58" s="62"/>
      <c r="Y58" s="684"/>
      <c r="Z58" s="411"/>
      <c r="AA58" s="61"/>
      <c r="AB58" s="683"/>
      <c r="AC58" s="411"/>
      <c r="AD58" s="62"/>
      <c r="AE58" s="683"/>
      <c r="AF58" s="411">
        <v>143778</v>
      </c>
      <c r="AG58" s="62" t="s">
        <v>390</v>
      </c>
      <c r="AH58" s="684">
        <v>143758</v>
      </c>
      <c r="AI58" s="411"/>
      <c r="AJ58" s="62"/>
      <c r="AK58" s="683"/>
      <c r="AL58" s="411"/>
      <c r="AM58" s="62"/>
      <c r="AN58" s="684"/>
      <c r="AO58" s="411">
        <v>24549</v>
      </c>
      <c r="AP58" s="62" t="s">
        <v>402</v>
      </c>
      <c r="AQ58" s="684">
        <v>24549</v>
      </c>
      <c r="AR58" s="411"/>
      <c r="AS58" s="62"/>
      <c r="AT58" s="683"/>
      <c r="AU58" s="813">
        <f t="shared" si="3"/>
        <v>172448.54</v>
      </c>
      <c r="AV58" s="63">
        <f t="shared" si="1"/>
        <v>61.459999999991851</v>
      </c>
      <c r="AW58" s="685">
        <f t="shared" si="2"/>
        <v>0.99964373079821467</v>
      </c>
      <c r="AX58" s="36"/>
    </row>
    <row r="59" spans="1:50" ht="14.4" x14ac:dyDescent="0.25">
      <c r="A59" s="590" t="s">
        <v>168</v>
      </c>
      <c r="B59" s="563" t="s">
        <v>101</v>
      </c>
      <c r="C59" s="460" t="s">
        <v>286</v>
      </c>
      <c r="D59" s="12" t="s">
        <v>188</v>
      </c>
      <c r="E59" s="495" t="s">
        <v>287</v>
      </c>
      <c r="F59" s="11" t="s">
        <v>193</v>
      </c>
      <c r="G59" s="6"/>
      <c r="H59" s="6"/>
      <c r="I59" s="12" t="s">
        <v>310</v>
      </c>
      <c r="J59" s="38" t="s">
        <v>316</v>
      </c>
      <c r="K59" s="462">
        <v>44774</v>
      </c>
      <c r="L59" s="532">
        <v>45809</v>
      </c>
      <c r="M59" s="595">
        <v>304890</v>
      </c>
      <c r="N59" s="464">
        <v>2</v>
      </c>
      <c r="O59" s="33">
        <f t="shared" si="0"/>
        <v>304890</v>
      </c>
      <c r="P59" s="657">
        <v>59000</v>
      </c>
      <c r="Q59" s="411"/>
      <c r="R59" s="62"/>
      <c r="S59" s="681"/>
      <c r="T59" s="682"/>
      <c r="U59" s="62"/>
      <c r="V59" s="683"/>
      <c r="W59" s="411"/>
      <c r="X59" s="62"/>
      <c r="Y59" s="684"/>
      <c r="Z59" s="411"/>
      <c r="AA59" s="61"/>
      <c r="AB59" s="683"/>
      <c r="AC59" s="411"/>
      <c r="AD59" s="62"/>
      <c r="AE59" s="683"/>
      <c r="AF59" s="411">
        <v>87890</v>
      </c>
      <c r="AG59" s="62" t="s">
        <v>390</v>
      </c>
      <c r="AH59" s="684">
        <v>87858.5</v>
      </c>
      <c r="AI59" s="411"/>
      <c r="AJ59" s="62"/>
      <c r="AK59" s="683"/>
      <c r="AL59" s="411">
        <v>59000</v>
      </c>
      <c r="AM59" s="62"/>
      <c r="AN59" s="684">
        <v>0</v>
      </c>
      <c r="AO59" s="411"/>
      <c r="AP59" s="62"/>
      <c r="AQ59" s="684"/>
      <c r="AR59" s="411">
        <v>158000</v>
      </c>
      <c r="AS59" s="62" t="s">
        <v>403</v>
      </c>
      <c r="AT59" s="683">
        <v>157919.4</v>
      </c>
      <c r="AU59" s="813">
        <f t="shared" si="3"/>
        <v>304777.90000000002</v>
      </c>
      <c r="AV59" s="63">
        <f t="shared" si="1"/>
        <v>112.09999999997672</v>
      </c>
      <c r="AW59" s="685">
        <f t="shared" si="2"/>
        <v>0.99963232641280464</v>
      </c>
      <c r="AX59" s="36"/>
    </row>
    <row r="60" spans="1:50" ht="14.4" x14ac:dyDescent="0.3">
      <c r="A60" s="245" t="s">
        <v>169</v>
      </c>
      <c r="B60" s="613" t="s">
        <v>102</v>
      </c>
      <c r="C60" s="478" t="s">
        <v>288</v>
      </c>
      <c r="D60" s="13" t="s">
        <v>191</v>
      </c>
      <c r="E60" s="6" t="s">
        <v>289</v>
      </c>
      <c r="F60" s="11" t="s">
        <v>193</v>
      </c>
      <c r="G60" s="6"/>
      <c r="H60" s="6"/>
      <c r="I60" s="12" t="s">
        <v>310</v>
      </c>
      <c r="J60" s="39" t="s">
        <v>312</v>
      </c>
      <c r="K60" s="533">
        <v>44774</v>
      </c>
      <c r="L60" s="534">
        <v>45627</v>
      </c>
      <c r="M60" s="643">
        <v>70150</v>
      </c>
      <c r="N60" s="464">
        <v>1</v>
      </c>
      <c r="O60" s="33">
        <f t="shared" si="0"/>
        <v>70150</v>
      </c>
      <c r="P60" s="465">
        <v>0</v>
      </c>
      <c r="Q60" s="411"/>
      <c r="R60" s="62"/>
      <c r="S60" s="681"/>
      <c r="T60" s="682"/>
      <c r="U60" s="62"/>
      <c r="V60" s="683"/>
      <c r="W60" s="412"/>
      <c r="X60" s="62"/>
      <c r="Y60" s="684"/>
      <c r="Z60" s="411"/>
      <c r="AA60" s="61"/>
      <c r="AB60" s="683"/>
      <c r="AC60" s="412"/>
      <c r="AD60" s="62"/>
      <c r="AE60" s="683"/>
      <c r="AF60" s="411">
        <v>66650</v>
      </c>
      <c r="AG60" s="62" t="s">
        <v>390</v>
      </c>
      <c r="AH60" s="684">
        <v>66520</v>
      </c>
      <c r="AI60" s="411"/>
      <c r="AJ60" s="62"/>
      <c r="AK60" s="683"/>
      <c r="AL60" s="411">
        <v>3500</v>
      </c>
      <c r="AM60" s="62"/>
      <c r="AN60" s="683">
        <v>3480</v>
      </c>
      <c r="AO60" s="412"/>
      <c r="AP60" s="62"/>
      <c r="AQ60" s="684"/>
      <c r="AR60" s="411"/>
      <c r="AS60" s="62"/>
      <c r="AT60" s="683"/>
      <c r="AU60" s="813">
        <f t="shared" si="3"/>
        <v>70000</v>
      </c>
      <c r="AV60" s="63">
        <f t="shared" si="1"/>
        <v>150</v>
      </c>
      <c r="AW60" s="685">
        <f t="shared" si="2"/>
        <v>0.99786172487526725</v>
      </c>
      <c r="AX60" s="36"/>
    </row>
    <row r="61" spans="1:50" ht="14.4" x14ac:dyDescent="0.3">
      <c r="A61" s="421" t="s">
        <v>170</v>
      </c>
      <c r="B61" s="613" t="s">
        <v>103</v>
      </c>
      <c r="C61" s="478" t="s">
        <v>290</v>
      </c>
      <c r="D61" s="12" t="s">
        <v>191</v>
      </c>
      <c r="E61" s="501" t="s">
        <v>291</v>
      </c>
      <c r="F61" s="11" t="s">
        <v>193</v>
      </c>
      <c r="G61" s="6"/>
      <c r="H61" s="6"/>
      <c r="I61" s="12" t="s">
        <v>310</v>
      </c>
      <c r="J61" s="39" t="s">
        <v>316</v>
      </c>
      <c r="K61" s="533">
        <v>44713</v>
      </c>
      <c r="L61" s="533">
        <v>45444</v>
      </c>
      <c r="M61" s="595">
        <v>36000</v>
      </c>
      <c r="N61" s="464">
        <v>1</v>
      </c>
      <c r="O61" s="33">
        <f t="shared" si="0"/>
        <v>36000</v>
      </c>
      <c r="P61" s="465">
        <v>0</v>
      </c>
      <c r="Q61" s="426"/>
      <c r="R61" s="66"/>
      <c r="S61" s="728"/>
      <c r="T61" s="428">
        <v>1000</v>
      </c>
      <c r="U61" s="66" t="s">
        <v>404</v>
      </c>
      <c r="V61" s="729">
        <v>1000</v>
      </c>
      <c r="W61" s="426"/>
      <c r="X61" s="66"/>
      <c r="Y61" s="730"/>
      <c r="Z61" s="426"/>
      <c r="AA61" s="64"/>
      <c r="AB61" s="729"/>
      <c r="AC61" s="426"/>
      <c r="AD61" s="66"/>
      <c r="AE61" s="729"/>
      <c r="AF61" s="426">
        <v>27000</v>
      </c>
      <c r="AG61" s="66" t="s">
        <v>390</v>
      </c>
      <c r="AH61" s="730">
        <v>27000</v>
      </c>
      <c r="AI61" s="426"/>
      <c r="AJ61" s="66"/>
      <c r="AK61" s="729"/>
      <c r="AL61" s="426">
        <v>8000</v>
      </c>
      <c r="AM61" s="66" t="s">
        <v>405</v>
      </c>
      <c r="AN61" s="729">
        <v>8000</v>
      </c>
      <c r="AO61" s="68"/>
      <c r="AP61" s="66"/>
      <c r="AQ61" s="730"/>
      <c r="AR61" s="426"/>
      <c r="AS61" s="66"/>
      <c r="AT61" s="729"/>
      <c r="AU61" s="813">
        <f t="shared" si="3"/>
        <v>36000</v>
      </c>
      <c r="AV61" s="63">
        <f t="shared" si="1"/>
        <v>0</v>
      </c>
      <c r="AW61" s="685">
        <f t="shared" si="2"/>
        <v>1</v>
      </c>
      <c r="AX61" s="36"/>
    </row>
    <row r="62" spans="1:50" ht="14.4" x14ac:dyDescent="0.3">
      <c r="A62" s="620" t="s">
        <v>171</v>
      </c>
      <c r="B62" s="613" t="s">
        <v>104</v>
      </c>
      <c r="C62" s="478" t="s">
        <v>292</v>
      </c>
      <c r="D62" s="13" t="s">
        <v>191</v>
      </c>
      <c r="E62" s="6" t="s">
        <v>293</v>
      </c>
      <c r="F62" s="11" t="s">
        <v>193</v>
      </c>
      <c r="G62" s="6"/>
      <c r="H62" s="6"/>
      <c r="I62" s="12" t="s">
        <v>310</v>
      </c>
      <c r="J62" s="39" t="s">
        <v>314</v>
      </c>
      <c r="K62" s="533">
        <v>44743</v>
      </c>
      <c r="L62" s="533">
        <v>45474</v>
      </c>
      <c r="M62" s="595">
        <v>265410</v>
      </c>
      <c r="N62" s="464">
        <v>1</v>
      </c>
      <c r="O62" s="33">
        <f t="shared" si="0"/>
        <v>265410</v>
      </c>
      <c r="P62" s="465">
        <v>0</v>
      </c>
      <c r="Q62" s="65">
        <v>916</v>
      </c>
      <c r="R62" s="62" t="s">
        <v>406</v>
      </c>
      <c r="S62" s="681">
        <v>839.24</v>
      </c>
      <c r="T62" s="682"/>
      <c r="U62" s="62"/>
      <c r="V62" s="683"/>
      <c r="W62" s="64">
        <v>57460</v>
      </c>
      <c r="X62" s="66" t="s">
        <v>574</v>
      </c>
      <c r="Y62" s="684">
        <v>57460</v>
      </c>
      <c r="Z62" s="411"/>
      <c r="AA62" s="61"/>
      <c r="AB62" s="683"/>
      <c r="AC62" s="412"/>
      <c r="AD62" s="62"/>
      <c r="AE62" s="683"/>
      <c r="AF62" s="65">
        <v>152254</v>
      </c>
      <c r="AG62" s="62" t="s">
        <v>390</v>
      </c>
      <c r="AH62" s="684">
        <v>150255.65</v>
      </c>
      <c r="AI62" s="411"/>
      <c r="AJ62" s="62"/>
      <c r="AK62" s="683"/>
      <c r="AL62" s="64">
        <v>8540</v>
      </c>
      <c r="AM62" s="66" t="s">
        <v>575</v>
      </c>
      <c r="AN62" s="683">
        <v>8500</v>
      </c>
      <c r="AO62" s="64">
        <v>23900</v>
      </c>
      <c r="AP62" s="62" t="s">
        <v>407</v>
      </c>
      <c r="AQ62" s="684">
        <v>23886</v>
      </c>
      <c r="AR62" s="649">
        <v>22340</v>
      </c>
      <c r="AS62" s="731"/>
      <c r="AT62" s="732">
        <v>22340</v>
      </c>
      <c r="AU62" s="813">
        <f t="shared" si="3"/>
        <v>263280.89</v>
      </c>
      <c r="AV62" s="63">
        <f t="shared" si="1"/>
        <v>2129.109999999986</v>
      </c>
      <c r="AW62" s="685">
        <f t="shared" si="2"/>
        <v>0.99197803398515505</v>
      </c>
      <c r="AX62" s="36"/>
    </row>
    <row r="63" spans="1:50" ht="14.4" x14ac:dyDescent="0.25">
      <c r="A63" s="555" t="s">
        <v>172</v>
      </c>
      <c r="B63" s="563" t="s">
        <v>105</v>
      </c>
      <c r="C63" s="535" t="s">
        <v>294</v>
      </c>
      <c r="D63" s="12" t="s">
        <v>191</v>
      </c>
      <c r="E63" s="470" t="s">
        <v>295</v>
      </c>
      <c r="F63" s="11" t="s">
        <v>794</v>
      </c>
      <c r="G63" s="6" t="s">
        <v>46</v>
      </c>
      <c r="H63" s="6"/>
      <c r="I63" s="12" t="s">
        <v>310</v>
      </c>
      <c r="J63" s="39" t="s">
        <v>318</v>
      </c>
      <c r="K63" s="533">
        <v>44713</v>
      </c>
      <c r="L63" s="536">
        <v>45444</v>
      </c>
      <c r="M63" s="596">
        <v>79920</v>
      </c>
      <c r="N63" s="464">
        <v>2</v>
      </c>
      <c r="O63" s="565">
        <f t="shared" si="0"/>
        <v>79920</v>
      </c>
      <c r="P63" s="657">
        <v>18853</v>
      </c>
      <c r="Q63" s="411">
        <v>17500</v>
      </c>
      <c r="R63" s="62" t="s">
        <v>408</v>
      </c>
      <c r="S63" s="681">
        <v>8497.7999999999993</v>
      </c>
      <c r="T63" s="682"/>
      <c r="U63" s="62"/>
      <c r="V63" s="683"/>
      <c r="W63" s="412"/>
      <c r="X63" s="62"/>
      <c r="Y63" s="684"/>
      <c r="Z63" s="411"/>
      <c r="AA63" s="61"/>
      <c r="AB63" s="683"/>
      <c r="AC63" s="412"/>
      <c r="AD63" s="62"/>
      <c r="AE63" s="683"/>
      <c r="AF63" s="411"/>
      <c r="AG63" s="62"/>
      <c r="AH63" s="684"/>
      <c r="AI63" s="411"/>
      <c r="AJ63" s="62"/>
      <c r="AK63" s="683">
        <v>0</v>
      </c>
      <c r="AL63" s="411">
        <v>10920</v>
      </c>
      <c r="AM63" s="62" t="s">
        <v>409</v>
      </c>
      <c r="AN63" s="683">
        <v>8660</v>
      </c>
      <c r="AO63" s="411">
        <v>50000</v>
      </c>
      <c r="AP63" s="62" t="s">
        <v>410</v>
      </c>
      <c r="AQ63" s="684">
        <v>42898.71</v>
      </c>
      <c r="AR63" s="411">
        <v>1500</v>
      </c>
      <c r="AS63" s="62"/>
      <c r="AT63" s="683">
        <v>1300</v>
      </c>
      <c r="AU63" s="813">
        <f t="shared" si="3"/>
        <v>80209.509999999995</v>
      </c>
      <c r="AV63" s="63">
        <f t="shared" si="1"/>
        <v>-289.50999999999476</v>
      </c>
      <c r="AW63" s="685">
        <f t="shared" si="2"/>
        <v>1.0036224974974974</v>
      </c>
      <c r="AX63" s="36"/>
    </row>
    <row r="64" spans="1:50" ht="14.4" x14ac:dyDescent="0.25">
      <c r="A64" s="555" t="s">
        <v>173</v>
      </c>
      <c r="B64" s="563" t="s">
        <v>106</v>
      </c>
      <c r="C64" s="535" t="s">
        <v>296</v>
      </c>
      <c r="D64" s="12" t="s">
        <v>191</v>
      </c>
      <c r="E64" s="468" t="s">
        <v>297</v>
      </c>
      <c r="F64" s="11" t="s">
        <v>195</v>
      </c>
      <c r="G64" s="6"/>
      <c r="H64" s="6"/>
      <c r="I64" s="12" t="s">
        <v>310</v>
      </c>
      <c r="J64" s="39" t="s">
        <v>313</v>
      </c>
      <c r="K64" s="533">
        <v>44713</v>
      </c>
      <c r="L64" s="815">
        <v>45413</v>
      </c>
      <c r="M64" s="596">
        <v>7160910</v>
      </c>
      <c r="N64" s="464">
        <v>2</v>
      </c>
      <c r="O64" s="33">
        <f t="shared" si="0"/>
        <v>7160910</v>
      </c>
      <c r="P64" s="657">
        <v>161632</v>
      </c>
      <c r="Q64" s="411">
        <v>2236860</v>
      </c>
      <c r="R64" s="62"/>
      <c r="S64" s="681">
        <v>1294754.04</v>
      </c>
      <c r="T64" s="682">
        <v>71000</v>
      </c>
      <c r="U64" s="62"/>
      <c r="V64" s="683">
        <v>39794.99</v>
      </c>
      <c r="W64" s="411">
        <v>663800</v>
      </c>
      <c r="X64" s="62"/>
      <c r="Y64" s="684">
        <v>715920</v>
      </c>
      <c r="Z64" s="411"/>
      <c r="AA64" s="61"/>
      <c r="AB64" s="683"/>
      <c r="AC64" s="411">
        <v>174800</v>
      </c>
      <c r="AD64" s="62"/>
      <c r="AE64" s="683">
        <v>84244.28</v>
      </c>
      <c r="AF64" s="411">
        <v>388410</v>
      </c>
      <c r="AG64" s="62" t="s">
        <v>411</v>
      </c>
      <c r="AH64" s="684">
        <v>572347.13</v>
      </c>
      <c r="AI64" s="411">
        <v>44500</v>
      </c>
      <c r="AJ64" s="62"/>
      <c r="AK64" s="683">
        <v>102310.06</v>
      </c>
      <c r="AL64" s="411">
        <v>959340</v>
      </c>
      <c r="AM64" s="62" t="s">
        <v>412</v>
      </c>
      <c r="AN64" s="684">
        <v>1040413.48</v>
      </c>
      <c r="AO64" s="733">
        <v>1635200</v>
      </c>
      <c r="AP64" s="62"/>
      <c r="AQ64" s="684">
        <v>1261138.8</v>
      </c>
      <c r="AR64" s="411">
        <v>987000</v>
      </c>
      <c r="AS64" s="62" t="s">
        <v>413</v>
      </c>
      <c r="AT64" s="683">
        <v>2900</v>
      </c>
      <c r="AU64" s="813">
        <f>S64+V64+Y64+AB64+AE64+AH64+AK64+AN64+AQ64+AT64+P64</f>
        <v>5275454.78</v>
      </c>
      <c r="AV64" s="63">
        <f t="shared" si="1"/>
        <v>1885455.2199999997</v>
      </c>
      <c r="AW64" s="685">
        <f t="shared" si="2"/>
        <v>0.73670172924949484</v>
      </c>
      <c r="AX64" s="36"/>
    </row>
    <row r="65" spans="1:50" ht="14.4" x14ac:dyDescent="0.3">
      <c r="A65" s="670" t="s">
        <v>174</v>
      </c>
      <c r="B65" s="477" t="s">
        <v>107</v>
      </c>
      <c r="C65" s="467" t="s">
        <v>298</v>
      </c>
      <c r="D65" s="12" t="s">
        <v>188</v>
      </c>
      <c r="E65" s="799" t="s">
        <v>233</v>
      </c>
      <c r="F65" s="11" t="s">
        <v>186</v>
      </c>
      <c r="G65" s="6"/>
      <c r="H65" s="6" t="s">
        <v>573</v>
      </c>
      <c r="I65" s="12" t="s">
        <v>310</v>
      </c>
      <c r="J65" s="39" t="s">
        <v>312</v>
      </c>
      <c r="K65" s="462">
        <v>44562</v>
      </c>
      <c r="L65" s="537">
        <v>45261</v>
      </c>
      <c r="M65" s="643">
        <v>28000</v>
      </c>
      <c r="N65" s="464">
        <v>1</v>
      </c>
      <c r="O65" s="33">
        <f t="shared" si="0"/>
        <v>28000</v>
      </c>
      <c r="P65" s="465">
        <v>0</v>
      </c>
      <c r="Q65" s="411">
        <v>3000</v>
      </c>
      <c r="R65" s="62" t="s">
        <v>414</v>
      </c>
      <c r="S65" s="681">
        <v>0</v>
      </c>
      <c r="T65" s="682"/>
      <c r="U65" s="62"/>
      <c r="V65" s="683"/>
      <c r="W65" s="411"/>
      <c r="X65" s="62"/>
      <c r="Y65" s="684"/>
      <c r="Z65" s="411"/>
      <c r="AA65" s="61"/>
      <c r="AB65" s="683"/>
      <c r="AC65" s="411"/>
      <c r="AD65" s="62"/>
      <c r="AE65" s="683"/>
      <c r="AF65" s="727"/>
      <c r="AG65" s="62"/>
      <c r="AH65" s="684"/>
      <c r="AI65" s="411"/>
      <c r="AJ65" s="62"/>
      <c r="AK65" s="683"/>
      <c r="AL65" s="727"/>
      <c r="AM65" s="62"/>
      <c r="AN65" s="684"/>
      <c r="AO65" s="411">
        <v>25000</v>
      </c>
      <c r="AP65" s="62" t="s">
        <v>323</v>
      </c>
      <c r="AQ65" s="684">
        <v>22500</v>
      </c>
      <c r="AR65" s="411"/>
      <c r="AS65" s="62"/>
      <c r="AT65" s="683"/>
      <c r="AU65" s="813">
        <f t="shared" si="3"/>
        <v>22500</v>
      </c>
      <c r="AV65" s="63">
        <f t="shared" si="1"/>
        <v>5500</v>
      </c>
      <c r="AW65" s="685">
        <f t="shared" si="2"/>
        <v>0.8035714285714286</v>
      </c>
      <c r="AX65" s="36"/>
    </row>
    <row r="66" spans="1:50" ht="14.4" x14ac:dyDescent="0.25">
      <c r="A66" s="555" t="s">
        <v>175</v>
      </c>
      <c r="B66" s="477" t="s">
        <v>108</v>
      </c>
      <c r="C66" s="467" t="s">
        <v>1479</v>
      </c>
      <c r="D66" s="12" t="s">
        <v>191</v>
      </c>
      <c r="E66" s="799" t="s">
        <v>299</v>
      </c>
      <c r="F66" s="11" t="s">
        <v>186</v>
      </c>
      <c r="G66" s="6"/>
      <c r="H66" s="6" t="s">
        <v>573</v>
      </c>
      <c r="I66" s="12" t="s">
        <v>310</v>
      </c>
      <c r="J66" s="39" t="s">
        <v>311</v>
      </c>
      <c r="K66" s="462">
        <v>44562</v>
      </c>
      <c r="L66" s="538">
        <v>45261</v>
      </c>
      <c r="M66" s="596">
        <v>209837.5</v>
      </c>
      <c r="N66" s="464">
        <v>1</v>
      </c>
      <c r="O66" s="33">
        <v>209837.5</v>
      </c>
      <c r="P66" s="465">
        <v>0</v>
      </c>
      <c r="Q66" s="411"/>
      <c r="R66" s="62"/>
      <c r="S66" s="681"/>
      <c r="T66" s="682"/>
      <c r="U66" s="62"/>
      <c r="V66" s="683"/>
      <c r="W66" s="411"/>
      <c r="X66" s="62"/>
      <c r="Y66" s="684"/>
      <c r="Z66" s="411"/>
      <c r="AA66" s="61"/>
      <c r="AB66" s="683"/>
      <c r="AC66" s="411"/>
      <c r="AD66" s="62"/>
      <c r="AE66" s="683"/>
      <c r="AF66" s="411">
        <v>209837</v>
      </c>
      <c r="AG66" s="62" t="s">
        <v>326</v>
      </c>
      <c r="AH66" s="684">
        <v>209837.5</v>
      </c>
      <c r="AI66" s="411"/>
      <c r="AJ66" s="62"/>
      <c r="AK66" s="683"/>
      <c r="AL66" s="411"/>
      <c r="AM66" s="62"/>
      <c r="AN66" s="684"/>
      <c r="AO66" s="411"/>
      <c r="AP66" s="62"/>
      <c r="AQ66" s="684"/>
      <c r="AR66" s="411"/>
      <c r="AS66" s="62"/>
      <c r="AT66" s="683"/>
      <c r="AU66" s="813">
        <f t="shared" si="3"/>
        <v>209837.5</v>
      </c>
      <c r="AV66" s="63">
        <f t="shared" si="1"/>
        <v>0</v>
      </c>
      <c r="AW66" s="685">
        <f t="shared" si="2"/>
        <v>1</v>
      </c>
      <c r="AX66" s="36"/>
    </row>
    <row r="67" spans="1:50" ht="14.4" x14ac:dyDescent="0.25">
      <c r="A67" s="246" t="s">
        <v>176</v>
      </c>
      <c r="B67" s="477" t="s">
        <v>109</v>
      </c>
      <c r="C67" s="498" t="s">
        <v>300</v>
      </c>
      <c r="D67" s="12" t="s">
        <v>188</v>
      </c>
      <c r="E67" s="6" t="s">
        <v>301</v>
      </c>
      <c r="F67" s="11" t="s">
        <v>186</v>
      </c>
      <c r="G67" s="6"/>
      <c r="H67" s="6" t="s">
        <v>598</v>
      </c>
      <c r="I67" s="12" t="s">
        <v>310</v>
      </c>
      <c r="J67" s="39" t="s">
        <v>316</v>
      </c>
      <c r="K67" s="462">
        <v>44470</v>
      </c>
      <c r="L67" s="539">
        <v>45261</v>
      </c>
      <c r="M67" s="596">
        <v>50000</v>
      </c>
      <c r="N67" s="464">
        <v>2</v>
      </c>
      <c r="O67" s="33">
        <f t="shared" si="0"/>
        <v>50000</v>
      </c>
      <c r="P67" s="503">
        <v>12943.15</v>
      </c>
      <c r="Q67" s="411"/>
      <c r="R67" s="62"/>
      <c r="S67" s="681"/>
      <c r="T67" s="682"/>
      <c r="U67" s="62"/>
      <c r="V67" s="683"/>
      <c r="W67" s="411"/>
      <c r="X67" s="62"/>
      <c r="Y67" s="684"/>
      <c r="Z67" s="411"/>
      <c r="AA67" s="61"/>
      <c r="AB67" s="683"/>
      <c r="AC67" s="411"/>
      <c r="AD67" s="62"/>
      <c r="AE67" s="683"/>
      <c r="AF67" s="411"/>
      <c r="AG67" s="62"/>
      <c r="AH67" s="684"/>
      <c r="AI67" s="411"/>
      <c r="AJ67" s="62"/>
      <c r="AK67" s="683"/>
      <c r="AL67" s="411"/>
      <c r="AM67" s="62"/>
      <c r="AN67" s="684"/>
      <c r="AO67" s="411">
        <v>50000</v>
      </c>
      <c r="AP67" s="62" t="s">
        <v>352</v>
      </c>
      <c r="AQ67" s="684">
        <v>44238.79</v>
      </c>
      <c r="AR67" s="411"/>
      <c r="AS67" s="62"/>
      <c r="AT67" s="683"/>
      <c r="AU67" s="813">
        <v>44238.79</v>
      </c>
      <c r="AV67" s="63">
        <f t="shared" si="1"/>
        <v>5761.2099999999991</v>
      </c>
      <c r="AW67" s="685">
        <f t="shared" si="2"/>
        <v>0.8847758</v>
      </c>
      <c r="AX67" s="36"/>
    </row>
    <row r="68" spans="1:50" ht="14.4" x14ac:dyDescent="0.25">
      <c r="A68" s="246" t="s">
        <v>177</v>
      </c>
      <c r="B68" s="563" t="s">
        <v>110</v>
      </c>
      <c r="C68" s="498" t="s">
        <v>302</v>
      </c>
      <c r="D68" s="12" t="s">
        <v>188</v>
      </c>
      <c r="E68" s="5" t="s">
        <v>301</v>
      </c>
      <c r="F68" s="11" t="s">
        <v>186</v>
      </c>
      <c r="G68" s="6"/>
      <c r="H68" s="6" t="s">
        <v>598</v>
      </c>
      <c r="I68" s="12" t="s">
        <v>310</v>
      </c>
      <c r="J68" s="39" t="s">
        <v>316</v>
      </c>
      <c r="K68" s="462">
        <v>44562</v>
      </c>
      <c r="L68" s="540">
        <v>45627</v>
      </c>
      <c r="M68" s="596">
        <v>81400</v>
      </c>
      <c r="N68" s="464">
        <v>2</v>
      </c>
      <c r="O68" s="33">
        <f t="shared" si="0"/>
        <v>81400</v>
      </c>
      <c r="P68" s="503">
        <v>0</v>
      </c>
      <c r="Q68" s="411">
        <v>2400</v>
      </c>
      <c r="R68" s="62" t="s">
        <v>415</v>
      </c>
      <c r="S68" s="681">
        <v>0</v>
      </c>
      <c r="T68" s="682"/>
      <c r="U68" s="62"/>
      <c r="V68" s="683"/>
      <c r="W68" s="411"/>
      <c r="X68" s="62"/>
      <c r="Y68" s="684"/>
      <c r="Z68" s="411"/>
      <c r="AA68" s="61"/>
      <c r="AB68" s="683"/>
      <c r="AC68" s="411"/>
      <c r="AD68" s="62"/>
      <c r="AE68" s="683"/>
      <c r="AF68" s="411">
        <v>54000</v>
      </c>
      <c r="AG68" s="62" t="s">
        <v>416</v>
      </c>
      <c r="AH68" s="684">
        <v>53995.6</v>
      </c>
      <c r="AI68" s="411"/>
      <c r="AJ68" s="62"/>
      <c r="AK68" s="683"/>
      <c r="AL68" s="411"/>
      <c r="AM68" s="62"/>
      <c r="AN68" s="684"/>
      <c r="AO68" s="411">
        <v>25000</v>
      </c>
      <c r="AP68" s="62" t="s">
        <v>323</v>
      </c>
      <c r="AQ68" s="684">
        <v>13668.09</v>
      </c>
      <c r="AR68" s="411"/>
      <c r="AS68" s="62"/>
      <c r="AT68" s="683"/>
      <c r="AU68" s="813">
        <f t="shared" si="3"/>
        <v>67663.69</v>
      </c>
      <c r="AV68" s="63">
        <f t="shared" si="1"/>
        <v>13736.309999999998</v>
      </c>
      <c r="AW68" s="685">
        <f t="shared" si="2"/>
        <v>0.83124926289926293</v>
      </c>
      <c r="AX68" s="36"/>
    </row>
    <row r="69" spans="1:50" ht="14.4" x14ac:dyDescent="0.25">
      <c r="A69" s="672" t="s">
        <v>178</v>
      </c>
      <c r="B69" s="563" t="s">
        <v>111</v>
      </c>
      <c r="C69" s="498" t="s">
        <v>303</v>
      </c>
      <c r="D69" s="13" t="s">
        <v>188</v>
      </c>
      <c r="E69" s="6" t="s">
        <v>304</v>
      </c>
      <c r="F69" s="11" t="s">
        <v>186</v>
      </c>
      <c r="G69" s="6"/>
      <c r="H69" s="6" t="s">
        <v>573</v>
      </c>
      <c r="I69" s="12" t="s">
        <v>310</v>
      </c>
      <c r="J69" s="39" t="s">
        <v>312</v>
      </c>
      <c r="K69" s="533">
        <v>44743</v>
      </c>
      <c r="L69" s="533">
        <v>45444</v>
      </c>
      <c r="M69" s="643">
        <v>65470</v>
      </c>
      <c r="N69" s="464">
        <v>1</v>
      </c>
      <c r="O69" s="33">
        <f t="shared" si="0"/>
        <v>65470</v>
      </c>
      <c r="P69" s="465">
        <v>0</v>
      </c>
      <c r="Q69" s="411"/>
      <c r="R69" s="62"/>
      <c r="S69" s="681"/>
      <c r="T69" s="682"/>
      <c r="U69" s="62"/>
      <c r="V69" s="683"/>
      <c r="W69" s="412"/>
      <c r="X69" s="62"/>
      <c r="Y69" s="684"/>
      <c r="Z69" s="411"/>
      <c r="AA69" s="61"/>
      <c r="AB69" s="683"/>
      <c r="AC69" s="412"/>
      <c r="AD69" s="62"/>
      <c r="AE69" s="683"/>
      <c r="AF69" s="411">
        <v>23509.77</v>
      </c>
      <c r="AG69" s="62" t="s">
        <v>390</v>
      </c>
      <c r="AH69" s="684">
        <v>23465</v>
      </c>
      <c r="AI69" s="411"/>
      <c r="AJ69" s="62"/>
      <c r="AK69" s="683"/>
      <c r="AL69" s="411">
        <v>19067.599999999999</v>
      </c>
      <c r="AM69" s="62" t="s">
        <v>417</v>
      </c>
      <c r="AN69" s="683">
        <v>19067.599999999999</v>
      </c>
      <c r="AO69" s="411">
        <v>22892.63</v>
      </c>
      <c r="AP69" s="62" t="s">
        <v>418</v>
      </c>
      <c r="AQ69" s="684">
        <v>22892.63</v>
      </c>
      <c r="AR69" s="411"/>
      <c r="AS69" s="62"/>
      <c r="AT69" s="683"/>
      <c r="AU69" s="813">
        <f t="shared" si="3"/>
        <v>65425.229999999996</v>
      </c>
      <c r="AV69" s="63">
        <f t="shared" si="1"/>
        <v>44.770000000004075</v>
      </c>
      <c r="AW69" s="685">
        <f t="shared" ref="AW69:AW131" si="4">AU69/M69</f>
        <v>0.99931617534748729</v>
      </c>
      <c r="AX69" s="36"/>
    </row>
    <row r="70" spans="1:50" ht="14.4" x14ac:dyDescent="0.25">
      <c r="A70" s="62" t="s">
        <v>179</v>
      </c>
      <c r="B70" s="477" t="s">
        <v>112</v>
      </c>
      <c r="C70" s="498" t="s">
        <v>305</v>
      </c>
      <c r="D70" s="13" t="s">
        <v>191</v>
      </c>
      <c r="E70" s="6" t="s">
        <v>557</v>
      </c>
      <c r="F70" s="11" t="s">
        <v>523</v>
      </c>
      <c r="G70" s="6" t="s">
        <v>46</v>
      </c>
      <c r="H70" s="6" t="s">
        <v>46</v>
      </c>
      <c r="I70" s="12" t="s">
        <v>1071</v>
      </c>
      <c r="J70" s="39" t="s">
        <v>311</v>
      </c>
      <c r="K70" s="533">
        <v>44805</v>
      </c>
      <c r="L70" s="533">
        <v>45139</v>
      </c>
      <c r="M70" s="596"/>
      <c r="N70" s="464"/>
      <c r="O70" s="33">
        <f t="shared" si="0"/>
        <v>53500</v>
      </c>
      <c r="P70" s="465">
        <v>0</v>
      </c>
      <c r="Q70" s="411">
        <v>5000</v>
      </c>
      <c r="R70" s="62" t="s">
        <v>333</v>
      </c>
      <c r="S70" s="681">
        <v>0</v>
      </c>
      <c r="T70" s="682"/>
      <c r="U70" s="62"/>
      <c r="V70" s="683"/>
      <c r="W70" s="412"/>
      <c r="X70" s="62"/>
      <c r="Y70" s="684"/>
      <c r="Z70" s="411">
        <v>4000</v>
      </c>
      <c r="AA70" s="61" t="s">
        <v>419</v>
      </c>
      <c r="AB70" s="683">
        <v>0</v>
      </c>
      <c r="AC70" s="412"/>
      <c r="AD70" s="62"/>
      <c r="AE70" s="683"/>
      <c r="AF70" s="411"/>
      <c r="AG70" s="62" t="s">
        <v>420</v>
      </c>
      <c r="AH70" s="684">
        <v>0</v>
      </c>
      <c r="AI70" s="411"/>
      <c r="AJ70" s="62"/>
      <c r="AK70" s="683"/>
      <c r="AL70" s="411">
        <v>44500</v>
      </c>
      <c r="AM70" s="62" t="s">
        <v>421</v>
      </c>
      <c r="AN70" s="683">
        <v>0</v>
      </c>
      <c r="AO70" s="411"/>
      <c r="AP70" s="62"/>
      <c r="AQ70" s="684"/>
      <c r="AR70" s="411"/>
      <c r="AS70" s="62"/>
      <c r="AT70" s="683"/>
      <c r="AU70" s="813">
        <f t="shared" si="3"/>
        <v>0</v>
      </c>
      <c r="AV70" s="63">
        <f t="shared" ref="AV70:AV155" si="5">M70-AU70</f>
        <v>0</v>
      </c>
      <c r="AW70" s="685" t="e">
        <f t="shared" si="4"/>
        <v>#DIV/0!</v>
      </c>
      <c r="AX70" s="36"/>
    </row>
    <row r="71" spans="1:50" ht="14.4" x14ac:dyDescent="0.25">
      <c r="A71" s="62" t="s">
        <v>180</v>
      </c>
      <c r="B71" s="477" t="s">
        <v>113</v>
      </c>
      <c r="C71" s="5" t="s">
        <v>306</v>
      </c>
      <c r="D71" s="13" t="s">
        <v>184</v>
      </c>
      <c r="E71" s="6" t="s">
        <v>307</v>
      </c>
      <c r="F71" s="11" t="s">
        <v>795</v>
      </c>
      <c r="G71" s="6" t="s">
        <v>46</v>
      </c>
      <c r="H71" s="6" t="s">
        <v>46</v>
      </c>
      <c r="I71" s="12" t="s">
        <v>1071</v>
      </c>
      <c r="J71" s="566" t="s">
        <v>311</v>
      </c>
      <c r="K71" s="533">
        <v>44774</v>
      </c>
      <c r="L71" s="533">
        <v>45261</v>
      </c>
      <c r="M71" s="596"/>
      <c r="N71" s="464"/>
      <c r="O71" s="33">
        <f t="shared" ref="O71" si="6">Q71+T71+W71+Z71+AC71+AF71+AI71+AL71+AO71+AR71</f>
        <v>159538</v>
      </c>
      <c r="P71" s="465">
        <v>0</v>
      </c>
      <c r="Q71" s="411">
        <v>59868</v>
      </c>
      <c r="R71" s="62" t="s">
        <v>422</v>
      </c>
      <c r="S71" s="681">
        <v>0</v>
      </c>
      <c r="T71" s="682"/>
      <c r="U71" s="62"/>
      <c r="V71" s="683"/>
      <c r="W71" s="412"/>
      <c r="X71" s="62"/>
      <c r="Y71" s="684"/>
      <c r="Z71" s="411">
        <v>2000</v>
      </c>
      <c r="AA71" s="61"/>
      <c r="AB71" s="683"/>
      <c r="AC71" s="412"/>
      <c r="AD71" s="62"/>
      <c r="AE71" s="683"/>
      <c r="AF71" s="411">
        <v>21600</v>
      </c>
      <c r="AG71" s="62" t="s">
        <v>423</v>
      </c>
      <c r="AH71" s="684">
        <v>0</v>
      </c>
      <c r="AI71" s="411"/>
      <c r="AJ71" s="62"/>
      <c r="AK71" s="683"/>
      <c r="AL71" s="411">
        <v>76070</v>
      </c>
      <c r="AM71" s="62" t="s">
        <v>424</v>
      </c>
      <c r="AN71" s="683">
        <v>0</v>
      </c>
      <c r="AO71" s="411"/>
      <c r="AP71" s="62"/>
      <c r="AQ71" s="684"/>
      <c r="AR71" s="411"/>
      <c r="AS71" s="62"/>
      <c r="AT71" s="683"/>
      <c r="AU71" s="813">
        <f t="shared" ref="AU71:AU85" si="7">S71+V71+Y71+AB71+AE71+AH71+AK71+AN71+AQ71+AT71+P71</f>
        <v>0</v>
      </c>
      <c r="AV71" s="63">
        <f t="shared" si="5"/>
        <v>0</v>
      </c>
      <c r="AW71" s="685" t="e">
        <f t="shared" si="4"/>
        <v>#DIV/0!</v>
      </c>
      <c r="AX71" s="36"/>
    </row>
    <row r="72" spans="1:50" ht="14.4" x14ac:dyDescent="0.25">
      <c r="A72" s="845" t="s">
        <v>181</v>
      </c>
      <c r="B72" s="563" t="s">
        <v>114</v>
      </c>
      <c r="C72" s="498" t="s">
        <v>308</v>
      </c>
      <c r="D72" s="13" t="s">
        <v>184</v>
      </c>
      <c r="E72" s="6" t="s">
        <v>309</v>
      </c>
      <c r="F72" s="11" t="s">
        <v>186</v>
      </c>
      <c r="G72" s="6" t="s">
        <v>46</v>
      </c>
      <c r="H72" s="5" t="s">
        <v>1148</v>
      </c>
      <c r="I72" s="12" t="s">
        <v>310</v>
      </c>
      <c r="J72" s="39" t="s">
        <v>312</v>
      </c>
      <c r="K72" s="533">
        <v>44287</v>
      </c>
      <c r="L72" s="533">
        <v>45261</v>
      </c>
      <c r="M72" s="595">
        <v>262</v>
      </c>
      <c r="N72" s="464">
        <v>3</v>
      </c>
      <c r="O72" s="33">
        <f t="shared" ref="O72:O158" si="8">Q72+T72+W72+Z72+AC72+AF72+AI72+AL72+AO72+AR72</f>
        <v>262</v>
      </c>
      <c r="P72" s="465">
        <v>0</v>
      </c>
      <c r="Q72" s="411"/>
      <c r="R72" s="62"/>
      <c r="S72" s="681"/>
      <c r="T72" s="682"/>
      <c r="U72" s="62"/>
      <c r="V72" s="683"/>
      <c r="W72" s="412"/>
      <c r="X72" s="62"/>
      <c r="Y72" s="684"/>
      <c r="Z72" s="411"/>
      <c r="AA72" s="61"/>
      <c r="AB72" s="683"/>
      <c r="AC72" s="412"/>
      <c r="AD72" s="62"/>
      <c r="AE72" s="683"/>
      <c r="AF72" s="411">
        <v>262</v>
      </c>
      <c r="AG72" s="62" t="s">
        <v>1153</v>
      </c>
      <c r="AH72" s="684">
        <v>0</v>
      </c>
      <c r="AI72" s="411"/>
      <c r="AJ72" s="62"/>
      <c r="AK72" s="683"/>
      <c r="AL72" s="411"/>
      <c r="AM72" s="62"/>
      <c r="AN72" s="683"/>
      <c r="AO72" s="411"/>
      <c r="AP72" s="62"/>
      <c r="AQ72" s="684"/>
      <c r="AR72" s="411"/>
      <c r="AS72" s="62"/>
      <c r="AT72" s="683"/>
      <c r="AU72" s="813">
        <f t="shared" si="7"/>
        <v>0</v>
      </c>
      <c r="AV72" s="63">
        <f t="shared" si="5"/>
        <v>262</v>
      </c>
      <c r="AW72" s="685">
        <f t="shared" si="4"/>
        <v>0</v>
      </c>
      <c r="AX72" s="36"/>
    </row>
    <row r="73" spans="1:50" ht="14.4" x14ac:dyDescent="0.25">
      <c r="A73" s="846"/>
      <c r="B73" s="563" t="s">
        <v>114</v>
      </c>
      <c r="C73" s="498" t="s">
        <v>308</v>
      </c>
      <c r="D73" s="13" t="s">
        <v>184</v>
      </c>
      <c r="E73" s="6" t="s">
        <v>309</v>
      </c>
      <c r="F73" s="11" t="s">
        <v>186</v>
      </c>
      <c r="G73" s="6"/>
      <c r="H73" s="6" t="s">
        <v>1147</v>
      </c>
      <c r="I73" s="12" t="s">
        <v>310</v>
      </c>
      <c r="J73" s="39" t="s">
        <v>312</v>
      </c>
      <c r="K73" s="533">
        <v>44287</v>
      </c>
      <c r="L73" s="533">
        <v>45261</v>
      </c>
      <c r="M73" s="595">
        <v>692</v>
      </c>
      <c r="N73" s="464">
        <v>3</v>
      </c>
      <c r="O73" s="33">
        <f t="shared" si="8"/>
        <v>692</v>
      </c>
      <c r="P73" s="465">
        <v>0</v>
      </c>
      <c r="Q73" s="411"/>
      <c r="R73" s="62"/>
      <c r="S73" s="681"/>
      <c r="T73" s="682"/>
      <c r="U73" s="62"/>
      <c r="V73" s="683"/>
      <c r="W73" s="412"/>
      <c r="X73" s="62"/>
      <c r="Y73" s="684"/>
      <c r="Z73" s="411"/>
      <c r="AA73" s="61"/>
      <c r="AB73" s="683"/>
      <c r="AC73" s="412"/>
      <c r="AD73" s="62"/>
      <c r="AE73" s="683"/>
      <c r="AF73" s="411">
        <v>692</v>
      </c>
      <c r="AG73" s="62" t="s">
        <v>1153</v>
      </c>
      <c r="AH73" s="684">
        <v>0</v>
      </c>
      <c r="AI73" s="411"/>
      <c r="AJ73" s="62"/>
      <c r="AK73" s="683"/>
      <c r="AL73" s="411"/>
      <c r="AM73" s="62"/>
      <c r="AN73" s="683"/>
      <c r="AO73" s="411"/>
      <c r="AP73" s="62"/>
      <c r="AQ73" s="684"/>
      <c r="AR73" s="411"/>
      <c r="AS73" s="62"/>
      <c r="AT73" s="683"/>
      <c r="AU73" s="813">
        <f t="shared" si="7"/>
        <v>0</v>
      </c>
      <c r="AV73" s="63">
        <f t="shared" si="5"/>
        <v>692</v>
      </c>
      <c r="AW73" s="685">
        <f t="shared" si="4"/>
        <v>0</v>
      </c>
      <c r="AX73" s="36"/>
    </row>
    <row r="74" spans="1:50" ht="14.4" x14ac:dyDescent="0.25">
      <c r="A74" s="846"/>
      <c r="B74" s="563" t="s">
        <v>114</v>
      </c>
      <c r="C74" s="498" t="s">
        <v>308</v>
      </c>
      <c r="D74" s="13" t="s">
        <v>184</v>
      </c>
      <c r="E74" s="6" t="s">
        <v>309</v>
      </c>
      <c r="F74" s="11" t="s">
        <v>186</v>
      </c>
      <c r="G74" s="6"/>
      <c r="H74" s="6" t="s">
        <v>1149</v>
      </c>
      <c r="I74" s="12" t="s">
        <v>310</v>
      </c>
      <c r="J74" s="39" t="s">
        <v>312</v>
      </c>
      <c r="K74" s="533">
        <v>44287</v>
      </c>
      <c r="L74" s="533">
        <v>45261</v>
      </c>
      <c r="M74" s="595">
        <v>625</v>
      </c>
      <c r="N74" s="464">
        <v>3</v>
      </c>
      <c r="O74" s="33">
        <f t="shared" si="8"/>
        <v>625</v>
      </c>
      <c r="P74" s="465">
        <v>0</v>
      </c>
      <c r="Q74" s="411"/>
      <c r="R74" s="62"/>
      <c r="S74" s="681"/>
      <c r="T74" s="682"/>
      <c r="U74" s="62"/>
      <c r="V74" s="683"/>
      <c r="W74" s="412"/>
      <c r="X74" s="62"/>
      <c r="Y74" s="684"/>
      <c r="Z74" s="411"/>
      <c r="AA74" s="61"/>
      <c r="AB74" s="683"/>
      <c r="AC74" s="412"/>
      <c r="AD74" s="62"/>
      <c r="AE74" s="683"/>
      <c r="AF74" s="411">
        <v>625</v>
      </c>
      <c r="AG74" s="62" t="s">
        <v>1153</v>
      </c>
      <c r="AH74" s="684">
        <v>0</v>
      </c>
      <c r="AI74" s="411"/>
      <c r="AJ74" s="62"/>
      <c r="AK74" s="683"/>
      <c r="AL74" s="411"/>
      <c r="AM74" s="62"/>
      <c r="AN74" s="683"/>
      <c r="AO74" s="411"/>
      <c r="AP74" s="62"/>
      <c r="AQ74" s="684"/>
      <c r="AR74" s="411"/>
      <c r="AS74" s="62"/>
      <c r="AT74" s="683"/>
      <c r="AU74" s="813">
        <f t="shared" si="7"/>
        <v>0</v>
      </c>
      <c r="AV74" s="63">
        <f t="shared" si="5"/>
        <v>625</v>
      </c>
      <c r="AW74" s="685">
        <f t="shared" si="4"/>
        <v>0</v>
      </c>
      <c r="AX74" s="36"/>
    </row>
    <row r="75" spans="1:50" ht="14.4" x14ac:dyDescent="0.25">
      <c r="A75" s="847"/>
      <c r="B75" s="563" t="s">
        <v>114</v>
      </c>
      <c r="C75" s="498" t="s">
        <v>308</v>
      </c>
      <c r="D75" s="13" t="s">
        <v>191</v>
      </c>
      <c r="E75" s="6" t="s">
        <v>205</v>
      </c>
      <c r="F75" s="11" t="s">
        <v>193</v>
      </c>
      <c r="G75" s="6"/>
      <c r="H75" s="6" t="s">
        <v>46</v>
      </c>
      <c r="I75" s="12" t="s">
        <v>310</v>
      </c>
      <c r="J75" s="39" t="s">
        <v>312</v>
      </c>
      <c r="K75" s="533">
        <v>44287</v>
      </c>
      <c r="L75" s="533">
        <v>45261</v>
      </c>
      <c r="M75" s="595">
        <v>17500</v>
      </c>
      <c r="N75" s="464">
        <v>3</v>
      </c>
      <c r="O75" s="33">
        <f t="shared" si="8"/>
        <v>17500</v>
      </c>
      <c r="P75" s="465">
        <v>0</v>
      </c>
      <c r="Q75" s="411"/>
      <c r="R75" s="62"/>
      <c r="S75" s="681"/>
      <c r="T75" s="682"/>
      <c r="U75" s="62"/>
      <c r="V75" s="683"/>
      <c r="W75" s="412"/>
      <c r="X75" s="62"/>
      <c r="Y75" s="684"/>
      <c r="Z75" s="411"/>
      <c r="AA75" s="61"/>
      <c r="AB75" s="683"/>
      <c r="AC75" s="412"/>
      <c r="AD75" s="62"/>
      <c r="AE75" s="683"/>
      <c r="AF75" s="411">
        <v>3827</v>
      </c>
      <c r="AG75" s="62"/>
      <c r="AH75" s="684">
        <v>3826</v>
      </c>
      <c r="AI75" s="411"/>
      <c r="AJ75" s="62"/>
      <c r="AK75" s="683"/>
      <c r="AL75" s="411"/>
      <c r="AM75" s="62"/>
      <c r="AN75" s="683"/>
      <c r="AO75" s="411">
        <v>13673</v>
      </c>
      <c r="AP75" s="62" t="s">
        <v>1152</v>
      </c>
      <c r="AQ75" s="684">
        <v>11261.55</v>
      </c>
      <c r="AR75" s="411"/>
      <c r="AS75" s="62"/>
      <c r="AT75" s="683"/>
      <c r="AU75" s="813">
        <f t="shared" si="7"/>
        <v>15087.55</v>
      </c>
      <c r="AV75" s="63">
        <f t="shared" si="5"/>
        <v>2412.4500000000007</v>
      </c>
      <c r="AW75" s="685">
        <f t="shared" si="4"/>
        <v>0.86214571428571429</v>
      </c>
      <c r="AX75" s="36"/>
    </row>
    <row r="76" spans="1:50" ht="14.4" x14ac:dyDescent="0.3">
      <c r="A76" s="246" t="s">
        <v>182</v>
      </c>
      <c r="B76" s="477" t="s">
        <v>115</v>
      </c>
      <c r="C76" s="468" t="s">
        <v>433</v>
      </c>
      <c r="D76" s="13" t="s">
        <v>188</v>
      </c>
      <c r="E76" s="6" t="s">
        <v>434</v>
      </c>
      <c r="F76" s="11" t="s">
        <v>796</v>
      </c>
      <c r="G76" s="5" t="s">
        <v>46</v>
      </c>
      <c r="H76" s="5" t="s">
        <v>1532</v>
      </c>
      <c r="I76" s="12" t="s">
        <v>310</v>
      </c>
      <c r="J76" s="39" t="s">
        <v>317</v>
      </c>
      <c r="K76" s="52">
        <v>44562</v>
      </c>
      <c r="L76" s="52">
        <v>45261</v>
      </c>
      <c r="M76" s="596">
        <v>30000</v>
      </c>
      <c r="N76" s="464">
        <v>3</v>
      </c>
      <c r="O76" s="33">
        <f t="shared" si="8"/>
        <v>30000</v>
      </c>
      <c r="P76" s="465">
        <v>0</v>
      </c>
      <c r="Q76" s="411">
        <v>5000</v>
      </c>
      <c r="R76" s="62"/>
      <c r="S76" s="681">
        <v>0</v>
      </c>
      <c r="T76" s="682"/>
      <c r="U76" s="62"/>
      <c r="V76" s="683"/>
      <c r="W76" s="411"/>
      <c r="X76" s="62"/>
      <c r="Y76" s="684"/>
      <c r="Z76" s="411"/>
      <c r="AA76" s="61"/>
      <c r="AB76" s="683"/>
      <c r="AC76" s="411"/>
      <c r="AD76" s="62"/>
      <c r="AE76" s="683"/>
      <c r="AF76" s="411">
        <v>5000</v>
      </c>
      <c r="AG76" s="62" t="s">
        <v>425</v>
      </c>
      <c r="AH76" s="684">
        <v>0</v>
      </c>
      <c r="AI76" s="411"/>
      <c r="AJ76" s="62"/>
      <c r="AK76" s="683"/>
      <c r="AL76" s="411">
        <v>20000</v>
      </c>
      <c r="AM76" s="62" t="s">
        <v>426</v>
      </c>
      <c r="AN76" s="684">
        <v>0</v>
      </c>
      <c r="AO76" s="411"/>
      <c r="AP76" s="62" t="s">
        <v>427</v>
      </c>
      <c r="AQ76" s="684">
        <v>0</v>
      </c>
      <c r="AR76" s="411"/>
      <c r="AS76" s="62"/>
      <c r="AT76" s="683"/>
      <c r="AU76" s="813">
        <f t="shared" si="7"/>
        <v>0</v>
      </c>
      <c r="AV76" s="63">
        <f t="shared" si="5"/>
        <v>30000</v>
      </c>
      <c r="AW76" s="685">
        <f t="shared" si="4"/>
        <v>0</v>
      </c>
      <c r="AX76" s="36"/>
    </row>
    <row r="77" spans="1:50" ht="14.4" x14ac:dyDescent="0.3">
      <c r="A77" s="621" t="s">
        <v>436</v>
      </c>
      <c r="B77" s="569" t="s">
        <v>435</v>
      </c>
      <c r="C77" s="474" t="s">
        <v>437</v>
      </c>
      <c r="D77" s="12" t="s">
        <v>188</v>
      </c>
      <c r="E77" s="471" t="s">
        <v>534</v>
      </c>
      <c r="F77" s="11" t="s">
        <v>193</v>
      </c>
      <c r="G77" s="36"/>
      <c r="H77" s="542"/>
      <c r="I77" s="543" t="s">
        <v>310</v>
      </c>
      <c r="J77" s="651" t="s">
        <v>312</v>
      </c>
      <c r="K77" s="52">
        <v>44958</v>
      </c>
      <c r="L77" s="544">
        <v>45627</v>
      </c>
      <c r="M77" s="597">
        <v>350000</v>
      </c>
      <c r="N77" s="464">
        <v>2</v>
      </c>
      <c r="O77" s="33">
        <f t="shared" si="8"/>
        <v>350000</v>
      </c>
      <c r="P77" s="465">
        <v>0</v>
      </c>
      <c r="Q77" s="411">
        <v>77628</v>
      </c>
      <c r="R77" s="62"/>
      <c r="S77" s="681">
        <v>47243.44</v>
      </c>
      <c r="T77" s="682"/>
      <c r="U77" s="62"/>
      <c r="V77" s="683"/>
      <c r="W77" s="411">
        <v>32020</v>
      </c>
      <c r="X77" s="62"/>
      <c r="Y77" s="684">
        <v>28000</v>
      </c>
      <c r="Z77" s="411">
        <v>3000</v>
      </c>
      <c r="AA77" s="61"/>
      <c r="AB77" s="683">
        <v>3000</v>
      </c>
      <c r="AC77" s="412">
        <v>4960</v>
      </c>
      <c r="AD77" s="62"/>
      <c r="AE77" s="683">
        <v>6100</v>
      </c>
      <c r="AF77" s="411">
        <v>198328</v>
      </c>
      <c r="AG77" s="62"/>
      <c r="AH77" s="684">
        <v>191259.14</v>
      </c>
      <c r="AI77" s="411">
        <v>920</v>
      </c>
      <c r="AJ77" s="62"/>
      <c r="AK77" s="683"/>
      <c r="AL77" s="411">
        <v>644</v>
      </c>
      <c r="AM77" s="62"/>
      <c r="AN77" s="683">
        <v>0</v>
      </c>
      <c r="AO77" s="412"/>
      <c r="AP77" s="62"/>
      <c r="AQ77" s="684"/>
      <c r="AR77" s="411">
        <v>32500</v>
      </c>
      <c r="AS77" s="62" t="s">
        <v>1453</v>
      </c>
      <c r="AT77" s="683">
        <v>32423</v>
      </c>
      <c r="AU77" s="813">
        <f t="shared" si="7"/>
        <v>308025.58</v>
      </c>
      <c r="AV77" s="63">
        <f t="shared" si="5"/>
        <v>41974.419999999984</v>
      </c>
      <c r="AW77" s="685">
        <f t="shared" si="4"/>
        <v>0.88007308571428577</v>
      </c>
      <c r="AX77" s="36"/>
    </row>
    <row r="78" spans="1:50" s="786" customFormat="1" ht="14.4" x14ac:dyDescent="0.3">
      <c r="A78" s="626" t="s">
        <v>438</v>
      </c>
      <c r="B78" s="569" t="s">
        <v>446</v>
      </c>
      <c r="C78" s="471" t="s">
        <v>439</v>
      </c>
      <c r="D78" s="12" t="s">
        <v>191</v>
      </c>
      <c r="E78" s="471" t="s">
        <v>535</v>
      </c>
      <c r="F78" s="11" t="s">
        <v>193</v>
      </c>
      <c r="G78" s="782"/>
      <c r="H78" s="5"/>
      <c r="I78" s="664" t="s">
        <v>310</v>
      </c>
      <c r="J78" s="39" t="s">
        <v>311</v>
      </c>
      <c r="K78" s="533">
        <v>44927</v>
      </c>
      <c r="L78" s="783">
        <v>45444</v>
      </c>
      <c r="M78" s="575">
        <v>39629</v>
      </c>
      <c r="N78" s="13">
        <v>1</v>
      </c>
      <c r="O78" s="784">
        <f t="shared" si="8"/>
        <v>39029</v>
      </c>
      <c r="P78" s="785">
        <v>8452.3700000000008</v>
      </c>
      <c r="Q78" s="411">
        <v>10219</v>
      </c>
      <c r="R78" s="62"/>
      <c r="S78" s="681">
        <v>2426.71</v>
      </c>
      <c r="T78" s="682">
        <v>540</v>
      </c>
      <c r="U78" s="62"/>
      <c r="V78" s="683">
        <v>528</v>
      </c>
      <c r="W78" s="411"/>
      <c r="X78" s="62"/>
      <c r="Y78" s="684"/>
      <c r="Z78" s="411"/>
      <c r="AA78" s="61"/>
      <c r="AB78" s="683"/>
      <c r="AC78" s="412"/>
      <c r="AD78" s="62"/>
      <c r="AE78" s="683"/>
      <c r="AF78" s="411">
        <v>5410</v>
      </c>
      <c r="AG78" s="62"/>
      <c r="AH78" s="684">
        <v>5410</v>
      </c>
      <c r="AI78" s="411"/>
      <c r="AJ78" s="62"/>
      <c r="AK78" s="683"/>
      <c r="AL78" s="411">
        <v>360</v>
      </c>
      <c r="AM78" s="62"/>
      <c r="AN78" s="683">
        <v>960</v>
      </c>
      <c r="AO78" s="412">
        <v>22500</v>
      </c>
      <c r="AP78" s="62" t="s">
        <v>453</v>
      </c>
      <c r="AQ78" s="684">
        <v>21839.919999999998</v>
      </c>
      <c r="AR78" s="411"/>
      <c r="AS78" s="62"/>
      <c r="AT78" s="683"/>
      <c r="AU78" s="813">
        <f t="shared" si="7"/>
        <v>39617</v>
      </c>
      <c r="AV78" s="63">
        <f t="shared" si="5"/>
        <v>12</v>
      </c>
      <c r="AW78" s="685">
        <f t="shared" si="4"/>
        <v>0.99969719145070535</v>
      </c>
      <c r="AX78" s="474"/>
    </row>
    <row r="79" spans="1:50" ht="14.4" x14ac:dyDescent="0.25">
      <c r="A79" s="623" t="s">
        <v>440</v>
      </c>
      <c r="B79" s="569" t="s">
        <v>447</v>
      </c>
      <c r="C79" s="472" t="s">
        <v>441</v>
      </c>
      <c r="D79" s="13" t="s">
        <v>191</v>
      </c>
      <c r="E79" s="5" t="s">
        <v>536</v>
      </c>
      <c r="F79" s="11" t="s">
        <v>193</v>
      </c>
      <c r="G79" s="6"/>
      <c r="H79" s="6"/>
      <c r="I79" s="464" t="s">
        <v>310</v>
      </c>
      <c r="J79" s="39" t="s">
        <v>312</v>
      </c>
      <c r="K79" s="55">
        <v>44958</v>
      </c>
      <c r="L79" s="56">
        <v>45627</v>
      </c>
      <c r="M79" s="642">
        <v>60000</v>
      </c>
      <c r="N79" s="464">
        <v>1</v>
      </c>
      <c r="O79" s="33">
        <f t="shared" si="8"/>
        <v>60000</v>
      </c>
      <c r="P79" s="465">
        <v>0</v>
      </c>
      <c r="Q79" s="411"/>
      <c r="R79" s="62"/>
      <c r="S79" s="681"/>
      <c r="T79" s="682"/>
      <c r="U79" s="62"/>
      <c r="V79" s="683"/>
      <c r="W79" s="411"/>
      <c r="X79" s="62"/>
      <c r="Y79" s="684"/>
      <c r="Z79" s="411"/>
      <c r="AA79" s="61"/>
      <c r="AB79" s="683"/>
      <c r="AC79" s="412"/>
      <c r="AD79" s="62"/>
      <c r="AE79" s="683"/>
      <c r="AF79" s="411">
        <v>50000</v>
      </c>
      <c r="AG79" s="62"/>
      <c r="AH79" s="684">
        <v>0</v>
      </c>
      <c r="AI79" s="411"/>
      <c r="AJ79" s="62"/>
      <c r="AK79" s="683"/>
      <c r="AL79" s="411">
        <v>10000</v>
      </c>
      <c r="AM79" s="62"/>
      <c r="AN79" s="683">
        <v>0</v>
      </c>
      <c r="AO79" s="412"/>
      <c r="AP79" s="62"/>
      <c r="AQ79" s="684"/>
      <c r="AR79" s="411"/>
      <c r="AS79" s="62"/>
      <c r="AT79" s="683"/>
      <c r="AU79" s="813">
        <f t="shared" si="7"/>
        <v>0</v>
      </c>
      <c r="AV79" s="63">
        <f t="shared" si="5"/>
        <v>60000</v>
      </c>
      <c r="AW79" s="685">
        <f t="shared" si="4"/>
        <v>0</v>
      </c>
      <c r="AX79" s="36"/>
    </row>
    <row r="80" spans="1:50" ht="14.4" x14ac:dyDescent="0.25">
      <c r="A80" s="624" t="s">
        <v>442</v>
      </c>
      <c r="B80" s="569" t="s">
        <v>448</v>
      </c>
      <c r="C80" s="472" t="s">
        <v>443</v>
      </c>
      <c r="D80" s="12" t="s">
        <v>188</v>
      </c>
      <c r="E80" s="471" t="s">
        <v>537</v>
      </c>
      <c r="F80" s="11" t="s">
        <v>193</v>
      </c>
      <c r="G80" s="6"/>
      <c r="H80" s="6"/>
      <c r="I80" s="464" t="s">
        <v>310</v>
      </c>
      <c r="J80" s="39" t="s">
        <v>312</v>
      </c>
      <c r="K80" s="55">
        <v>44958</v>
      </c>
      <c r="L80" s="55">
        <v>45444</v>
      </c>
      <c r="M80" s="642">
        <v>280562</v>
      </c>
      <c r="N80" s="464">
        <v>1</v>
      </c>
      <c r="O80" s="33">
        <f t="shared" si="8"/>
        <v>280562</v>
      </c>
      <c r="P80" s="465">
        <v>0</v>
      </c>
      <c r="Q80" s="411"/>
      <c r="R80" s="62"/>
      <c r="S80" s="681"/>
      <c r="T80" s="682"/>
      <c r="U80" s="62"/>
      <c r="V80" s="683"/>
      <c r="W80" s="411"/>
      <c r="X80" s="62"/>
      <c r="Y80" s="684"/>
      <c r="Z80" s="411">
        <v>0</v>
      </c>
      <c r="AA80" s="61"/>
      <c r="AB80" s="683">
        <v>4950</v>
      </c>
      <c r="AC80" s="412">
        <v>4950</v>
      </c>
      <c r="AD80" s="62"/>
      <c r="AE80" s="683">
        <v>0</v>
      </c>
      <c r="AF80" s="411">
        <v>275312</v>
      </c>
      <c r="AG80" s="62"/>
      <c r="AH80" s="684">
        <v>271169.32</v>
      </c>
      <c r="AI80" s="411">
        <v>300</v>
      </c>
      <c r="AJ80" s="62"/>
      <c r="AK80" s="683">
        <v>0</v>
      </c>
      <c r="AL80" s="411"/>
      <c r="AM80" s="62"/>
      <c r="AN80" s="683"/>
      <c r="AO80" s="412"/>
      <c r="AP80" s="62"/>
      <c r="AQ80" s="684"/>
      <c r="AR80" s="411">
        <v>0</v>
      </c>
      <c r="AS80" s="62" t="s">
        <v>1454</v>
      </c>
      <c r="AT80" s="683">
        <v>1999</v>
      </c>
      <c r="AU80" s="813">
        <f t="shared" si="7"/>
        <v>278118.32</v>
      </c>
      <c r="AV80" s="63">
        <f t="shared" si="5"/>
        <v>2443.679999999993</v>
      </c>
      <c r="AW80" s="685">
        <f t="shared" si="4"/>
        <v>0.991290053535404</v>
      </c>
      <c r="AX80" s="36"/>
    </row>
    <row r="81" spans="1:401" ht="14.4" x14ac:dyDescent="0.25">
      <c r="A81" s="625" t="s">
        <v>444</v>
      </c>
      <c r="B81" s="569" t="s">
        <v>449</v>
      </c>
      <c r="C81" s="546" t="s">
        <v>445</v>
      </c>
      <c r="D81" s="499" t="s">
        <v>191</v>
      </c>
      <c r="E81" s="547" t="s">
        <v>538</v>
      </c>
      <c r="F81" s="11" t="s">
        <v>193</v>
      </c>
      <c r="G81" s="6"/>
      <c r="H81" s="6"/>
      <c r="I81" s="464" t="s">
        <v>310</v>
      </c>
      <c r="J81" s="39" t="s">
        <v>312</v>
      </c>
      <c r="K81" s="55">
        <v>44958</v>
      </c>
      <c r="L81" s="55">
        <v>45627</v>
      </c>
      <c r="M81" s="642">
        <v>281182</v>
      </c>
      <c r="N81" s="464">
        <v>1</v>
      </c>
      <c r="O81" s="33">
        <f t="shared" si="8"/>
        <v>281182</v>
      </c>
      <c r="P81" s="465">
        <v>0</v>
      </c>
      <c r="Q81" s="411">
        <v>11350</v>
      </c>
      <c r="R81" s="62"/>
      <c r="S81" s="681">
        <v>9032.5</v>
      </c>
      <c r="T81" s="682"/>
      <c r="U81" s="62"/>
      <c r="V81" s="683"/>
      <c r="W81" s="411">
        <v>0</v>
      </c>
      <c r="X81" s="62"/>
      <c r="Y81" s="684">
        <v>0</v>
      </c>
      <c r="Z81" s="411">
        <v>1652</v>
      </c>
      <c r="AA81" s="61"/>
      <c r="AB81" s="683">
        <v>1652</v>
      </c>
      <c r="AC81" s="412"/>
      <c r="AD81" s="62"/>
      <c r="AE81" s="683"/>
      <c r="AF81" s="411">
        <v>163834</v>
      </c>
      <c r="AG81" s="62"/>
      <c r="AH81" s="684">
        <v>163747</v>
      </c>
      <c r="AI81" s="411"/>
      <c r="AJ81" s="62"/>
      <c r="AK81" s="683"/>
      <c r="AL81" s="411">
        <v>9000</v>
      </c>
      <c r="AM81" s="62"/>
      <c r="AN81" s="683">
        <v>9000</v>
      </c>
      <c r="AO81" s="412">
        <v>43269</v>
      </c>
      <c r="AP81" s="62"/>
      <c r="AQ81" s="684">
        <v>43268.160000000003</v>
      </c>
      <c r="AR81" s="411">
        <v>52077</v>
      </c>
      <c r="AS81" s="62" t="s">
        <v>1455</v>
      </c>
      <c r="AT81" s="683">
        <v>52077</v>
      </c>
      <c r="AU81" s="813">
        <f t="shared" si="7"/>
        <v>278776.66000000003</v>
      </c>
      <c r="AV81" s="63">
        <f t="shared" si="5"/>
        <v>2405.3399999999674</v>
      </c>
      <c r="AW81" s="685">
        <f t="shared" si="4"/>
        <v>0.99144561173901613</v>
      </c>
      <c r="AX81" s="36"/>
    </row>
    <row r="82" spans="1:401" ht="14.4" x14ac:dyDescent="0.25">
      <c r="A82" s="622" t="s">
        <v>450</v>
      </c>
      <c r="B82" s="569" t="s">
        <v>452</v>
      </c>
      <c r="C82" s="478" t="s">
        <v>451</v>
      </c>
      <c r="D82" s="12" t="s">
        <v>191</v>
      </c>
      <c r="E82" s="504" t="s">
        <v>539</v>
      </c>
      <c r="F82" s="11" t="s">
        <v>193</v>
      </c>
      <c r="G82" s="6"/>
      <c r="H82" s="6"/>
      <c r="I82" s="464" t="s">
        <v>310</v>
      </c>
      <c r="J82" s="39" t="s">
        <v>312</v>
      </c>
      <c r="K82" s="55">
        <v>44958</v>
      </c>
      <c r="L82" s="55">
        <v>45444</v>
      </c>
      <c r="M82" s="642">
        <v>121573</v>
      </c>
      <c r="N82" s="464">
        <v>1</v>
      </c>
      <c r="O82" s="676">
        <f t="shared" si="8"/>
        <v>121573</v>
      </c>
      <c r="P82" s="657">
        <v>9590</v>
      </c>
      <c r="Q82" s="411">
        <v>1000</v>
      </c>
      <c r="R82" s="62"/>
      <c r="S82" s="681"/>
      <c r="T82" s="682">
        <v>420</v>
      </c>
      <c r="U82" s="62" t="s">
        <v>606</v>
      </c>
      <c r="V82" s="683">
        <v>0</v>
      </c>
      <c r="W82" s="411">
        <v>9590</v>
      </c>
      <c r="X82" s="62" t="s">
        <v>607</v>
      </c>
      <c r="Y82" s="684">
        <v>9500</v>
      </c>
      <c r="Z82" s="411"/>
      <c r="AA82" s="61"/>
      <c r="AB82" s="683"/>
      <c r="AC82" s="412"/>
      <c r="AD82" s="62"/>
      <c r="AE82" s="683"/>
      <c r="AF82" s="411">
        <v>110563</v>
      </c>
      <c r="AG82" s="66" t="s">
        <v>390</v>
      </c>
      <c r="AH82" s="684">
        <v>110562.52</v>
      </c>
      <c r="AI82" s="411">
        <v>0</v>
      </c>
      <c r="AJ82" s="62" t="s">
        <v>608</v>
      </c>
      <c r="AK82" s="683">
        <v>0</v>
      </c>
      <c r="AL82" s="411"/>
      <c r="AM82" s="62"/>
      <c r="AN82" s="683"/>
      <c r="AO82" s="412"/>
      <c r="AP82" s="62"/>
      <c r="AQ82" s="684"/>
      <c r="AR82" s="411"/>
      <c r="AS82" s="62"/>
      <c r="AT82" s="683"/>
      <c r="AU82" s="813">
        <f t="shared" si="7"/>
        <v>129652.52</v>
      </c>
      <c r="AV82" s="63">
        <f t="shared" si="5"/>
        <v>-8079.5200000000041</v>
      </c>
      <c r="AW82" s="685">
        <f t="shared" si="4"/>
        <v>1.0664581773913615</v>
      </c>
      <c r="AX82" s="36"/>
    </row>
    <row r="83" spans="1:401" ht="14.4" x14ac:dyDescent="0.25">
      <c r="A83" s="623" t="s">
        <v>454</v>
      </c>
      <c r="B83" s="569" t="s">
        <v>458</v>
      </c>
      <c r="C83" s="467" t="s">
        <v>455</v>
      </c>
      <c r="D83" s="12" t="s">
        <v>188</v>
      </c>
      <c r="E83" s="471" t="s">
        <v>1076</v>
      </c>
      <c r="F83" s="11" t="s">
        <v>193</v>
      </c>
      <c r="G83" s="6"/>
      <c r="H83" s="6"/>
      <c r="I83" s="464" t="s">
        <v>310</v>
      </c>
      <c r="J83" s="38" t="s">
        <v>312</v>
      </c>
      <c r="K83" s="55">
        <v>44958</v>
      </c>
      <c r="L83" s="55">
        <v>45992</v>
      </c>
      <c r="M83" s="642">
        <v>180000</v>
      </c>
      <c r="N83" s="464">
        <v>1</v>
      </c>
      <c r="O83" s="33">
        <f t="shared" si="8"/>
        <v>180000</v>
      </c>
      <c r="P83" s="465">
        <v>0</v>
      </c>
      <c r="Q83" s="411"/>
      <c r="R83" s="62"/>
      <c r="S83" s="681"/>
      <c r="T83" s="682"/>
      <c r="U83" s="62"/>
      <c r="V83" s="683"/>
      <c r="W83" s="412"/>
      <c r="X83" s="62"/>
      <c r="Y83" s="684"/>
      <c r="Z83" s="411"/>
      <c r="AA83" s="61"/>
      <c r="AB83" s="683"/>
      <c r="AC83" s="412"/>
      <c r="AD83" s="62"/>
      <c r="AE83" s="683"/>
      <c r="AF83" s="411">
        <v>140000</v>
      </c>
      <c r="AG83" s="62"/>
      <c r="AH83" s="684">
        <v>139877</v>
      </c>
      <c r="AI83" s="411"/>
      <c r="AJ83" s="62"/>
      <c r="AK83" s="683"/>
      <c r="AL83" s="411"/>
      <c r="AM83" s="62"/>
      <c r="AN83" s="683"/>
      <c r="AO83" s="412"/>
      <c r="AP83" s="62"/>
      <c r="AQ83" s="684"/>
      <c r="AR83" s="411">
        <v>40000</v>
      </c>
      <c r="AS83" s="62" t="s">
        <v>1456</v>
      </c>
      <c r="AT83" s="683">
        <v>40000</v>
      </c>
      <c r="AU83" s="813">
        <f t="shared" si="7"/>
        <v>179877</v>
      </c>
      <c r="AV83" s="63">
        <f t="shared" si="5"/>
        <v>123</v>
      </c>
      <c r="AW83" s="685">
        <f t="shared" si="4"/>
        <v>0.99931666666666663</v>
      </c>
      <c r="AX83" s="36"/>
    </row>
    <row r="84" spans="1:401" ht="14.4" x14ac:dyDescent="0.25">
      <c r="A84" s="275" t="s">
        <v>456</v>
      </c>
      <c r="B84" s="569" t="s">
        <v>459</v>
      </c>
      <c r="C84" s="472" t="s">
        <v>457</v>
      </c>
      <c r="D84" s="12" t="s">
        <v>191</v>
      </c>
      <c r="E84" s="471" t="s">
        <v>540</v>
      </c>
      <c r="F84" s="11" t="s">
        <v>193</v>
      </c>
      <c r="G84" s="6"/>
      <c r="H84" s="6"/>
      <c r="I84" s="464" t="s">
        <v>310</v>
      </c>
      <c r="J84" s="39" t="s">
        <v>316</v>
      </c>
      <c r="K84" s="55">
        <v>44958</v>
      </c>
      <c r="L84" s="55">
        <v>45809</v>
      </c>
      <c r="M84" s="575">
        <v>227820</v>
      </c>
      <c r="N84" s="464">
        <v>1</v>
      </c>
      <c r="O84" s="33">
        <f t="shared" si="8"/>
        <v>227820</v>
      </c>
      <c r="P84" s="465">
        <v>0</v>
      </c>
      <c r="Q84" s="65">
        <v>70</v>
      </c>
      <c r="R84" s="66" t="s">
        <v>567</v>
      </c>
      <c r="S84" s="681">
        <v>0</v>
      </c>
      <c r="T84" s="428">
        <v>100</v>
      </c>
      <c r="U84" s="66" t="s">
        <v>568</v>
      </c>
      <c r="V84" s="683">
        <v>0</v>
      </c>
      <c r="W84" s="412"/>
      <c r="X84" s="62"/>
      <c r="Y84" s="684"/>
      <c r="Z84" s="426">
        <v>100</v>
      </c>
      <c r="AA84" s="64" t="s">
        <v>569</v>
      </c>
      <c r="AB84" s="683">
        <v>0</v>
      </c>
      <c r="AC84" s="412"/>
      <c r="AD84" s="62"/>
      <c r="AE84" s="683"/>
      <c r="AF84" s="426">
        <v>201020</v>
      </c>
      <c r="AG84" s="66" t="s">
        <v>390</v>
      </c>
      <c r="AH84" s="684">
        <v>200690</v>
      </c>
      <c r="AI84" s="411"/>
      <c r="AJ84" s="62"/>
      <c r="AK84" s="683"/>
      <c r="AL84" s="64">
        <v>80</v>
      </c>
      <c r="AM84" s="66" t="s">
        <v>570</v>
      </c>
      <c r="AN84" s="683">
        <v>0</v>
      </c>
      <c r="AO84" s="64">
        <v>14800</v>
      </c>
      <c r="AP84" s="66" t="s">
        <v>571</v>
      </c>
      <c r="AQ84" s="684">
        <v>14753.1</v>
      </c>
      <c r="AR84" s="64">
        <v>11650</v>
      </c>
      <c r="AS84" s="66" t="s">
        <v>572</v>
      </c>
      <c r="AT84" s="683">
        <v>11650</v>
      </c>
      <c r="AU84" s="813">
        <f t="shared" si="7"/>
        <v>227093.1</v>
      </c>
      <c r="AV84" s="63">
        <f t="shared" si="5"/>
        <v>726.89999999999418</v>
      </c>
      <c r="AW84" s="685">
        <f t="shared" si="4"/>
        <v>0.99680932314985515</v>
      </c>
      <c r="AX84" s="36"/>
    </row>
    <row r="85" spans="1:401" s="60" customFormat="1" ht="14.4" x14ac:dyDescent="0.25">
      <c r="A85" s="626" t="s">
        <v>553</v>
      </c>
      <c r="B85" s="541" t="s">
        <v>554</v>
      </c>
      <c r="C85" s="73" t="s">
        <v>599</v>
      </c>
      <c r="D85" s="74" t="s">
        <v>188</v>
      </c>
      <c r="E85" s="799" t="s">
        <v>579</v>
      </c>
      <c r="F85" s="11" t="s">
        <v>193</v>
      </c>
      <c r="G85" s="73"/>
      <c r="H85" s="73"/>
      <c r="I85" s="74" t="s">
        <v>310</v>
      </c>
      <c r="J85" s="39" t="s">
        <v>555</v>
      </c>
      <c r="K85" s="462">
        <v>44958</v>
      </c>
      <c r="L85" s="462">
        <v>45261</v>
      </c>
      <c r="M85" s="598">
        <v>213958</v>
      </c>
      <c r="N85" s="74">
        <v>1</v>
      </c>
      <c r="O85" s="33">
        <f t="shared" si="8"/>
        <v>213958</v>
      </c>
      <c r="P85" s="465">
        <v>0</v>
      </c>
      <c r="S85" s="548"/>
      <c r="T85" s="549"/>
      <c r="V85" s="548"/>
      <c r="W85" s="549"/>
      <c r="Y85" s="550"/>
      <c r="Z85" s="549"/>
      <c r="AB85" s="548"/>
      <c r="AC85" s="549"/>
      <c r="AE85" s="548"/>
      <c r="AF85" s="411">
        <v>198958</v>
      </c>
      <c r="AG85" s="62" t="s">
        <v>326</v>
      </c>
      <c r="AH85" s="684">
        <v>198958</v>
      </c>
      <c r="AI85" s="734">
        <v>15000</v>
      </c>
      <c r="AJ85" s="62" t="s">
        <v>556</v>
      </c>
      <c r="AK85" s="683">
        <v>15000</v>
      </c>
      <c r="AN85" s="548"/>
      <c r="AO85" s="549"/>
      <c r="AQ85" s="792"/>
      <c r="AR85" s="793"/>
      <c r="AT85" s="548"/>
      <c r="AU85" s="813">
        <f t="shared" si="7"/>
        <v>213958</v>
      </c>
      <c r="AV85" s="63">
        <f t="shared" si="5"/>
        <v>0</v>
      </c>
      <c r="AW85" s="685">
        <f t="shared" si="4"/>
        <v>1</v>
      </c>
      <c r="AX85" s="656"/>
      <c r="AY85" s="655"/>
      <c r="AZ85" s="655"/>
      <c r="BA85" s="655"/>
      <c r="BB85" s="655"/>
      <c r="MK85" s="654"/>
      <c r="ML85" s="655"/>
      <c r="MM85" s="655"/>
      <c r="MN85" s="655"/>
      <c r="MO85" s="655"/>
      <c r="MP85" s="655"/>
      <c r="MQ85" s="655"/>
      <c r="MR85" s="655"/>
      <c r="MS85" s="655"/>
      <c r="MT85" s="655"/>
      <c r="MU85" s="655"/>
      <c r="MV85" s="655"/>
      <c r="MW85" s="655"/>
      <c r="MX85" s="655"/>
      <c r="MY85" s="655"/>
      <c r="MZ85" s="655"/>
      <c r="NA85" s="655"/>
      <c r="NB85" s="655"/>
      <c r="NC85" s="655"/>
      <c r="ND85" s="655"/>
      <c r="NE85" s="655"/>
      <c r="NF85" s="655"/>
      <c r="NG85" s="655"/>
      <c r="NH85" s="655"/>
      <c r="NI85" s="655"/>
      <c r="NJ85" s="655"/>
      <c r="NK85" s="655"/>
      <c r="NL85" s="655"/>
      <c r="NM85" s="655"/>
      <c r="NN85" s="655"/>
      <c r="NO85" s="655"/>
      <c r="NP85" s="655"/>
      <c r="NQ85" s="655"/>
      <c r="NR85" s="655"/>
      <c r="NS85" s="655"/>
      <c r="NT85" s="655"/>
      <c r="NU85" s="655"/>
      <c r="NV85" s="655"/>
      <c r="NW85" s="655"/>
      <c r="NX85" s="655"/>
      <c r="NY85" s="655"/>
      <c r="NZ85" s="655"/>
      <c r="OA85" s="655"/>
      <c r="OB85" s="655"/>
      <c r="OC85" s="655"/>
      <c r="OD85" s="655"/>
      <c r="OE85" s="655"/>
      <c r="OF85" s="655"/>
      <c r="OG85" s="655"/>
      <c r="OH85" s="655"/>
      <c r="OI85" s="655"/>
      <c r="OJ85" s="655"/>
      <c r="OK85" s="655"/>
    </row>
    <row r="86" spans="1:401" s="551" customFormat="1" ht="14.4" x14ac:dyDescent="0.3">
      <c r="A86" s="419" t="s">
        <v>559</v>
      </c>
      <c r="B86" s="569" t="s">
        <v>558</v>
      </c>
      <c r="C86" s="470" t="s">
        <v>600</v>
      </c>
      <c r="D86" s="13" t="s">
        <v>191</v>
      </c>
      <c r="E86" s="470" t="s">
        <v>560</v>
      </c>
      <c r="F86" s="11" t="s">
        <v>193</v>
      </c>
      <c r="G86" s="470"/>
      <c r="H86" s="470"/>
      <c r="I86" s="13" t="s">
        <v>310</v>
      </c>
      <c r="J86" s="39" t="s">
        <v>312</v>
      </c>
      <c r="K86" s="533">
        <v>44958</v>
      </c>
      <c r="L86" s="533">
        <v>45627</v>
      </c>
      <c r="M86" s="67">
        <v>350060</v>
      </c>
      <c r="N86" s="13">
        <v>1</v>
      </c>
      <c r="O86" s="33">
        <f t="shared" si="8"/>
        <v>350060</v>
      </c>
      <c r="P86" s="465">
        <v>0</v>
      </c>
      <c r="Q86" s="549"/>
      <c r="R86" s="60"/>
      <c r="S86" s="548"/>
      <c r="T86" s="549"/>
      <c r="U86" s="60"/>
      <c r="V86" s="548"/>
      <c r="W86" s="549"/>
      <c r="X86" s="60"/>
      <c r="Y86" s="550"/>
      <c r="Z86" s="549"/>
      <c r="AA86" s="60"/>
      <c r="AB86" s="548"/>
      <c r="AC86" s="549"/>
      <c r="AD86" s="60"/>
      <c r="AE86" s="548"/>
      <c r="AF86" s="411">
        <v>296769</v>
      </c>
      <c r="AG86" s="62" t="s">
        <v>326</v>
      </c>
      <c r="AH86" s="684">
        <v>296756</v>
      </c>
      <c r="AI86" s="735"/>
      <c r="AJ86" s="62"/>
      <c r="AK86" s="683"/>
      <c r="AL86" s="61">
        <v>17250</v>
      </c>
      <c r="AM86" s="62" t="s">
        <v>561</v>
      </c>
      <c r="AN86" s="683">
        <v>17250</v>
      </c>
      <c r="AO86" s="411">
        <v>25000</v>
      </c>
      <c r="AP86" s="62" t="s">
        <v>499</v>
      </c>
      <c r="AQ86" s="684">
        <v>22679.65</v>
      </c>
      <c r="AR86" s="61">
        <v>11041</v>
      </c>
      <c r="AS86" s="250" t="s">
        <v>562</v>
      </c>
      <c r="AT86" s="683">
        <v>11041</v>
      </c>
      <c r="AU86" s="813">
        <f t="shared" ref="AU86:AU88" si="9">S86+V86+Y86+AB86+AE86+AH86+AK86+AN86+AQ86+AT86+P86</f>
        <v>347726.65</v>
      </c>
      <c r="AV86" s="63">
        <f t="shared" si="5"/>
        <v>2333.3499999999767</v>
      </c>
      <c r="AW86" s="685">
        <f t="shared" si="4"/>
        <v>0.99333442838370567</v>
      </c>
    </row>
    <row r="87" spans="1:401" s="551" customFormat="1" ht="14.4" x14ac:dyDescent="0.25">
      <c r="A87" s="419" t="s">
        <v>563</v>
      </c>
      <c r="B87" s="569" t="s">
        <v>564</v>
      </c>
      <c r="C87" s="470" t="s">
        <v>601</v>
      </c>
      <c r="D87" s="13" t="s">
        <v>191</v>
      </c>
      <c r="E87" s="470" t="s">
        <v>565</v>
      </c>
      <c r="F87" s="11" t="s">
        <v>193</v>
      </c>
      <c r="G87" s="470"/>
      <c r="H87" s="470"/>
      <c r="I87" s="13" t="s">
        <v>310</v>
      </c>
      <c r="J87" s="39" t="s">
        <v>555</v>
      </c>
      <c r="K87" s="533">
        <v>44958</v>
      </c>
      <c r="L87" s="533">
        <v>45627</v>
      </c>
      <c r="M87" s="577">
        <v>307000</v>
      </c>
      <c r="N87" s="13">
        <v>1</v>
      </c>
      <c r="O87" s="33">
        <f t="shared" si="8"/>
        <v>307000</v>
      </c>
      <c r="P87" s="465">
        <v>0</v>
      </c>
      <c r="Q87" s="549"/>
      <c r="R87" s="60"/>
      <c r="S87" s="548"/>
      <c r="T87" s="549"/>
      <c r="U87" s="60"/>
      <c r="V87" s="548"/>
      <c r="W87" s="549"/>
      <c r="X87" s="60"/>
      <c r="Y87" s="550"/>
      <c r="Z87" s="549"/>
      <c r="AA87" s="60"/>
      <c r="AB87" s="548"/>
      <c r="AC87" s="549"/>
      <c r="AD87" s="60"/>
      <c r="AE87" s="548"/>
      <c r="AF87" s="411">
        <v>270078</v>
      </c>
      <c r="AG87" s="62" t="s">
        <v>326</v>
      </c>
      <c r="AH87" s="684">
        <v>270077.84000000003</v>
      </c>
      <c r="AI87" s="735"/>
      <c r="AJ87" s="62"/>
      <c r="AK87" s="683"/>
      <c r="AL87" s="412"/>
      <c r="AM87" s="62"/>
      <c r="AN87" s="683"/>
      <c r="AO87" s="63">
        <v>18369</v>
      </c>
      <c r="AP87" s="61" t="s">
        <v>499</v>
      </c>
      <c r="AQ87" s="684">
        <v>18368.3</v>
      </c>
      <c r="AR87" s="64">
        <v>18553</v>
      </c>
      <c r="AS87" s="62" t="s">
        <v>566</v>
      </c>
      <c r="AT87" s="683">
        <v>18553</v>
      </c>
      <c r="AU87" s="813">
        <f t="shared" si="9"/>
        <v>306999.14</v>
      </c>
      <c r="AV87" s="63">
        <f t="shared" si="5"/>
        <v>0.85999999998603016</v>
      </c>
      <c r="AW87" s="685">
        <f t="shared" si="4"/>
        <v>0.99999719869706849</v>
      </c>
    </row>
    <row r="88" spans="1:401" s="551" customFormat="1" ht="14.4" x14ac:dyDescent="0.25">
      <c r="A88" s="419" t="s">
        <v>578</v>
      </c>
      <c r="B88" s="541" t="s">
        <v>577</v>
      </c>
      <c r="C88" s="470" t="s">
        <v>602</v>
      </c>
      <c r="D88" s="13" t="s">
        <v>191</v>
      </c>
      <c r="E88" s="799" t="s">
        <v>604</v>
      </c>
      <c r="F88" s="11" t="s">
        <v>193</v>
      </c>
      <c r="G88" s="470"/>
      <c r="H88" s="470"/>
      <c r="I88" s="13" t="s">
        <v>310</v>
      </c>
      <c r="J88" s="39" t="s">
        <v>312</v>
      </c>
      <c r="K88" s="533">
        <v>44958</v>
      </c>
      <c r="L88" s="462">
        <v>45627</v>
      </c>
      <c r="M88" s="644">
        <v>298650</v>
      </c>
      <c r="N88" s="13">
        <v>1</v>
      </c>
      <c r="O88" s="33">
        <f t="shared" si="8"/>
        <v>298650</v>
      </c>
      <c r="P88" s="465">
        <v>0</v>
      </c>
      <c r="Q88" s="549"/>
      <c r="R88" s="60"/>
      <c r="S88" s="548"/>
      <c r="T88" s="549"/>
      <c r="U88" s="60"/>
      <c r="V88" s="548"/>
      <c r="W88" s="549"/>
      <c r="X88" s="60"/>
      <c r="Y88" s="550"/>
      <c r="Z88" s="549"/>
      <c r="AA88" s="60"/>
      <c r="AB88" s="548"/>
      <c r="AC88" s="549"/>
      <c r="AD88" s="60"/>
      <c r="AE88" s="548"/>
      <c r="AF88" s="427">
        <v>277616</v>
      </c>
      <c r="AG88" s="62" t="s">
        <v>326</v>
      </c>
      <c r="AH88" s="684">
        <v>277616</v>
      </c>
      <c r="AI88" s="735"/>
      <c r="AJ88" s="62"/>
      <c r="AK88" s="683"/>
      <c r="AL88" s="412"/>
      <c r="AM88" s="62"/>
      <c r="AN88" s="683"/>
      <c r="AO88" s="432">
        <v>21034</v>
      </c>
      <c r="AP88" s="61" t="s">
        <v>499</v>
      </c>
      <c r="AQ88" s="684">
        <v>21033.17</v>
      </c>
      <c r="AR88" s="68"/>
      <c r="AS88" s="62"/>
      <c r="AT88" s="683"/>
      <c r="AU88" s="813">
        <f t="shared" si="9"/>
        <v>298649.17</v>
      </c>
      <c r="AV88" s="63">
        <f t="shared" si="5"/>
        <v>0.83000000001629815</v>
      </c>
      <c r="AW88" s="685">
        <f t="shared" si="4"/>
        <v>0.999997220827055</v>
      </c>
    </row>
    <row r="89" spans="1:401" s="551" customFormat="1" ht="14.4" x14ac:dyDescent="0.25">
      <c r="A89" s="419" t="s">
        <v>582</v>
      </c>
      <c r="B89" s="569" t="s">
        <v>581</v>
      </c>
      <c r="C89" s="470" t="s">
        <v>1200</v>
      </c>
      <c r="D89" s="13" t="s">
        <v>191</v>
      </c>
      <c r="E89" s="470" t="s">
        <v>583</v>
      </c>
      <c r="F89" s="11" t="s">
        <v>193</v>
      </c>
      <c r="G89" s="470"/>
      <c r="H89" s="470"/>
      <c r="I89" s="13" t="s">
        <v>310</v>
      </c>
      <c r="J89" s="39" t="s">
        <v>555</v>
      </c>
      <c r="K89" s="533">
        <v>44958</v>
      </c>
      <c r="L89" s="533">
        <v>45627</v>
      </c>
      <c r="M89" s="600">
        <v>262591</v>
      </c>
      <c r="N89" s="13">
        <v>1</v>
      </c>
      <c r="O89" s="33">
        <f t="shared" si="8"/>
        <v>262591</v>
      </c>
      <c r="P89" s="465">
        <v>0</v>
      </c>
      <c r="Q89" s="69">
        <v>1550</v>
      </c>
      <c r="R89" s="62" t="s">
        <v>567</v>
      </c>
      <c r="S89" s="681">
        <v>1550</v>
      </c>
      <c r="T89" s="549"/>
      <c r="U89" s="60"/>
      <c r="V89" s="548"/>
      <c r="W89" s="549"/>
      <c r="X89" s="60"/>
      <c r="Y89" s="550"/>
      <c r="Z89" s="549"/>
      <c r="AA89" s="60"/>
      <c r="AB89" s="548"/>
      <c r="AC89" s="549"/>
      <c r="AD89" s="60"/>
      <c r="AE89" s="548"/>
      <c r="AF89" s="407">
        <v>242406</v>
      </c>
      <c r="AG89" s="62" t="s">
        <v>326</v>
      </c>
      <c r="AH89" s="684">
        <v>241404.62</v>
      </c>
      <c r="AI89" s="735"/>
      <c r="AJ89" s="62"/>
      <c r="AK89" s="683"/>
      <c r="AL89" s="70">
        <v>900</v>
      </c>
      <c r="AM89" s="62" t="s">
        <v>584</v>
      </c>
      <c r="AN89" s="683">
        <v>900</v>
      </c>
      <c r="AO89" s="433">
        <v>17735</v>
      </c>
      <c r="AP89" s="62" t="s">
        <v>585</v>
      </c>
      <c r="AQ89" s="684">
        <v>18434.8</v>
      </c>
      <c r="AR89" s="68"/>
      <c r="AS89" s="62"/>
      <c r="AT89" s="683"/>
      <c r="AU89" s="813">
        <f t="shared" ref="AU89:AU155" si="10">S89+V89+Y89+AB89+AE89+AH89+AK89+AN89+AQ89+AT89+P89</f>
        <v>262289.42</v>
      </c>
      <c r="AV89" s="63">
        <f t="shared" si="5"/>
        <v>301.5800000000163</v>
      </c>
      <c r="AW89" s="685">
        <f t="shared" si="4"/>
        <v>0.99885152194858162</v>
      </c>
    </row>
    <row r="90" spans="1:401" s="551" customFormat="1" ht="14.4" x14ac:dyDescent="0.25">
      <c r="A90" s="419" t="s">
        <v>1078</v>
      </c>
      <c r="B90" s="569" t="s">
        <v>1077</v>
      </c>
      <c r="C90" s="470" t="s">
        <v>1079</v>
      </c>
      <c r="D90" s="13" t="s">
        <v>191</v>
      </c>
      <c r="E90" s="470" t="s">
        <v>1080</v>
      </c>
      <c r="F90" s="11" t="s">
        <v>193</v>
      </c>
      <c r="G90" s="470"/>
      <c r="H90" s="470"/>
      <c r="I90" s="13" t="s">
        <v>310</v>
      </c>
      <c r="J90" s="39" t="s">
        <v>312</v>
      </c>
      <c r="K90" s="533">
        <v>45047</v>
      </c>
      <c r="L90" s="533">
        <v>45992</v>
      </c>
      <c r="M90" s="599">
        <v>861115</v>
      </c>
      <c r="N90" s="13">
        <v>3</v>
      </c>
      <c r="O90" s="33">
        <f t="shared" si="8"/>
        <v>861115</v>
      </c>
      <c r="P90" s="465">
        <v>0</v>
      </c>
      <c r="Q90" s="406"/>
      <c r="R90" s="62"/>
      <c r="S90" s="681"/>
      <c r="T90" s="549"/>
      <c r="U90" s="60"/>
      <c r="V90" s="548"/>
      <c r="W90" s="549"/>
      <c r="X90" s="60"/>
      <c r="Y90" s="550"/>
      <c r="Z90" s="549"/>
      <c r="AA90" s="60"/>
      <c r="AB90" s="548"/>
      <c r="AC90" s="549"/>
      <c r="AD90" s="60"/>
      <c r="AE90" s="548"/>
      <c r="AF90" s="407">
        <v>744715</v>
      </c>
      <c r="AG90" s="62" t="s">
        <v>1186</v>
      </c>
      <c r="AH90" s="684">
        <v>747963.6</v>
      </c>
      <c r="AI90" s="735"/>
      <c r="AJ90" s="62"/>
      <c r="AK90" s="683"/>
      <c r="AL90" s="408">
        <v>99600</v>
      </c>
      <c r="AM90" s="62" t="s">
        <v>1187</v>
      </c>
      <c r="AN90" s="683">
        <v>99600</v>
      </c>
      <c r="AO90" s="409">
        <v>15000</v>
      </c>
      <c r="AP90" s="62" t="s">
        <v>1155</v>
      </c>
      <c r="AQ90" s="684">
        <v>13550.6</v>
      </c>
      <c r="AR90" s="68">
        <v>1800</v>
      </c>
      <c r="AS90" s="62" t="s">
        <v>1188</v>
      </c>
      <c r="AT90" s="683">
        <v>0</v>
      </c>
      <c r="AU90" s="813">
        <f t="shared" si="10"/>
        <v>861114.2</v>
      </c>
      <c r="AV90" s="63">
        <f t="shared" si="5"/>
        <v>0.80000000004656613</v>
      </c>
      <c r="AW90" s="685">
        <f t="shared" si="4"/>
        <v>0.99999907097193752</v>
      </c>
    </row>
    <row r="91" spans="1:401" s="551" customFormat="1" ht="14.4" x14ac:dyDescent="0.25">
      <c r="A91" s="419" t="s">
        <v>1082</v>
      </c>
      <c r="B91" s="569" t="s">
        <v>1081</v>
      </c>
      <c r="C91" s="470" t="s">
        <v>1083</v>
      </c>
      <c r="D91" s="13" t="s">
        <v>188</v>
      </c>
      <c r="E91" s="470" t="s">
        <v>1118</v>
      </c>
      <c r="F91" s="11" t="s">
        <v>193</v>
      </c>
      <c r="G91" s="470"/>
      <c r="H91" s="470"/>
      <c r="I91" s="13" t="s">
        <v>310</v>
      </c>
      <c r="J91" s="38" t="s">
        <v>316</v>
      </c>
      <c r="K91" s="533">
        <v>45047</v>
      </c>
      <c r="L91" s="533">
        <v>45444</v>
      </c>
      <c r="M91" s="600">
        <v>17500</v>
      </c>
      <c r="N91" s="13">
        <v>3</v>
      </c>
      <c r="O91" s="33">
        <f t="shared" si="8"/>
        <v>17500</v>
      </c>
      <c r="P91" s="465">
        <v>0</v>
      </c>
      <c r="Q91" s="406"/>
      <c r="R91" s="62"/>
      <c r="S91" s="681"/>
      <c r="T91" s="549"/>
      <c r="U91" s="60"/>
      <c r="V91" s="548"/>
      <c r="W91" s="549"/>
      <c r="X91" s="60"/>
      <c r="Y91" s="550"/>
      <c r="Z91" s="549"/>
      <c r="AA91" s="60"/>
      <c r="AB91" s="548"/>
      <c r="AC91" s="549"/>
      <c r="AD91" s="60"/>
      <c r="AE91" s="548"/>
      <c r="AF91" s="407"/>
      <c r="AG91" s="62"/>
      <c r="AH91" s="684"/>
      <c r="AI91" s="735"/>
      <c r="AJ91" s="62"/>
      <c r="AK91" s="683"/>
      <c r="AL91" s="408"/>
      <c r="AM91" s="62"/>
      <c r="AN91" s="683"/>
      <c r="AO91" s="409">
        <v>17500</v>
      </c>
      <c r="AP91" s="62" t="s">
        <v>1179</v>
      </c>
      <c r="AQ91" s="684">
        <v>13844.71</v>
      </c>
      <c r="AR91" s="68"/>
      <c r="AS91" s="62"/>
      <c r="AT91" s="683"/>
      <c r="AU91" s="813">
        <f t="shared" si="10"/>
        <v>13844.71</v>
      </c>
      <c r="AV91" s="63">
        <f t="shared" si="5"/>
        <v>3655.2900000000009</v>
      </c>
      <c r="AW91" s="685">
        <f t="shared" si="4"/>
        <v>0.79112628571428567</v>
      </c>
    </row>
    <row r="92" spans="1:401" s="551" customFormat="1" ht="14.4" x14ac:dyDescent="0.25">
      <c r="A92" s="419" t="s">
        <v>1092</v>
      </c>
      <c r="B92" s="569" t="s">
        <v>1090</v>
      </c>
      <c r="C92" s="470" t="s">
        <v>1091</v>
      </c>
      <c r="D92" s="13" t="s">
        <v>191</v>
      </c>
      <c r="E92" s="470" t="s">
        <v>1119</v>
      </c>
      <c r="F92" s="11" t="s">
        <v>193</v>
      </c>
      <c r="G92" s="470"/>
      <c r="H92" s="470"/>
      <c r="I92" s="13" t="s">
        <v>310</v>
      </c>
      <c r="J92" s="39" t="s">
        <v>312</v>
      </c>
      <c r="K92" s="533">
        <v>45047</v>
      </c>
      <c r="L92" s="533">
        <v>45809</v>
      </c>
      <c r="M92" s="599">
        <v>495000</v>
      </c>
      <c r="N92" s="13">
        <v>3</v>
      </c>
      <c r="O92" s="33">
        <f t="shared" si="8"/>
        <v>495000</v>
      </c>
      <c r="P92" s="465">
        <v>0</v>
      </c>
      <c r="Q92" s="406"/>
      <c r="R92" s="62"/>
      <c r="S92" s="681"/>
      <c r="T92" s="549"/>
      <c r="U92" s="60"/>
      <c r="V92" s="548"/>
      <c r="W92" s="549"/>
      <c r="X92" s="238"/>
      <c r="Y92" s="550"/>
      <c r="Z92" s="549"/>
      <c r="AA92" s="60"/>
      <c r="AB92" s="548"/>
      <c r="AC92" s="735">
        <v>2000</v>
      </c>
      <c r="AD92" s="238" t="s">
        <v>1154</v>
      </c>
      <c r="AE92" s="736">
        <v>1992.6</v>
      </c>
      <c r="AF92" s="407">
        <v>278000</v>
      </c>
      <c r="AG92" s="62" t="s">
        <v>326</v>
      </c>
      <c r="AH92" s="684">
        <v>278000</v>
      </c>
      <c r="AI92" s="735"/>
      <c r="AJ92" s="62"/>
      <c r="AK92" s="683"/>
      <c r="AL92" s="408"/>
      <c r="AM92" s="62"/>
      <c r="AN92" s="683"/>
      <c r="AO92" s="434">
        <v>15000</v>
      </c>
      <c r="AP92" s="62" t="s">
        <v>1155</v>
      </c>
      <c r="AQ92" s="684">
        <v>14753.1</v>
      </c>
      <c r="AR92" s="426">
        <v>200000</v>
      </c>
      <c r="AS92" s="244" t="s">
        <v>1156</v>
      </c>
      <c r="AT92" s="683">
        <v>199000</v>
      </c>
      <c r="AU92" s="813">
        <f t="shared" si="10"/>
        <v>493745.69999999995</v>
      </c>
      <c r="AV92" s="63">
        <f t="shared" si="5"/>
        <v>1254.3000000000466</v>
      </c>
      <c r="AW92" s="685">
        <f t="shared" si="4"/>
        <v>0.99746606060606047</v>
      </c>
    </row>
    <row r="93" spans="1:401" s="551" customFormat="1" ht="14.4" x14ac:dyDescent="0.3">
      <c r="A93" s="419" t="s">
        <v>1094</v>
      </c>
      <c r="B93" s="569" t="s">
        <v>1095</v>
      </c>
      <c r="C93" s="470" t="s">
        <v>1096</v>
      </c>
      <c r="D93" s="13" t="s">
        <v>188</v>
      </c>
      <c r="E93" s="470" t="s">
        <v>1093</v>
      </c>
      <c r="F93" s="11" t="s">
        <v>193</v>
      </c>
      <c r="G93" s="470"/>
      <c r="H93" s="470"/>
      <c r="I93" s="13" t="s">
        <v>310</v>
      </c>
      <c r="J93" s="39" t="s">
        <v>312</v>
      </c>
      <c r="K93" s="533">
        <v>45047</v>
      </c>
      <c r="L93" s="533">
        <v>45627</v>
      </c>
      <c r="M93" s="599">
        <v>127140</v>
      </c>
      <c r="N93" s="13">
        <v>4</v>
      </c>
      <c r="O93" s="605">
        <v>127140</v>
      </c>
      <c r="P93" s="465">
        <v>0</v>
      </c>
      <c r="Q93" s="406"/>
      <c r="R93" s="62"/>
      <c r="S93" s="681"/>
      <c r="T93" s="549"/>
      <c r="U93" s="60"/>
      <c r="V93" s="548"/>
      <c r="W93" s="549"/>
      <c r="X93" s="60"/>
      <c r="Y93" s="550"/>
      <c r="Z93" s="549"/>
      <c r="AA93" s="60"/>
      <c r="AB93" s="548"/>
      <c r="AC93" s="549"/>
      <c r="AD93" s="60"/>
      <c r="AE93" s="548"/>
      <c r="AF93" s="407">
        <v>187140</v>
      </c>
      <c r="AG93" s="62" t="s">
        <v>1185</v>
      </c>
      <c r="AH93" s="684">
        <v>187058</v>
      </c>
      <c r="AI93" s="735"/>
      <c r="AJ93" s="62"/>
      <c r="AK93" s="683"/>
      <c r="AL93" s="408"/>
      <c r="AM93" s="62"/>
      <c r="AN93" s="683"/>
      <c r="AO93" s="409"/>
      <c r="AP93" s="62"/>
      <c r="AQ93" s="684"/>
      <c r="AR93" s="68"/>
      <c r="AS93" s="737"/>
      <c r="AT93" s="683"/>
      <c r="AU93" s="813">
        <f t="shared" si="10"/>
        <v>187058</v>
      </c>
      <c r="AV93" s="63">
        <f t="shared" si="5"/>
        <v>-59918</v>
      </c>
      <c r="AW93" s="685">
        <f t="shared" si="4"/>
        <v>1.4712757590058203</v>
      </c>
    </row>
    <row r="94" spans="1:401" s="551" customFormat="1" ht="14.4" x14ac:dyDescent="0.25">
      <c r="A94" s="419" t="s">
        <v>1097</v>
      </c>
      <c r="B94" s="569" t="s">
        <v>1098</v>
      </c>
      <c r="C94" s="470" t="s">
        <v>1100</v>
      </c>
      <c r="D94" s="13" t="s">
        <v>188</v>
      </c>
      <c r="E94" s="470" t="s">
        <v>1099</v>
      </c>
      <c r="F94" s="11" t="s">
        <v>193</v>
      </c>
      <c r="G94" s="470"/>
      <c r="H94" s="470"/>
      <c r="I94" s="13" t="s">
        <v>310</v>
      </c>
      <c r="J94" s="39" t="s">
        <v>312</v>
      </c>
      <c r="K94" s="533">
        <v>45047</v>
      </c>
      <c r="L94" s="533">
        <v>45444</v>
      </c>
      <c r="M94" s="599">
        <v>135200</v>
      </c>
      <c r="N94" s="13">
        <v>3</v>
      </c>
      <c r="O94" s="33">
        <f t="shared" si="8"/>
        <v>135200</v>
      </c>
      <c r="P94" s="503">
        <v>0</v>
      </c>
      <c r="Q94" s="406"/>
      <c r="R94" s="62"/>
      <c r="S94" s="681"/>
      <c r="T94" s="549"/>
      <c r="U94" s="60"/>
      <c r="V94" s="548"/>
      <c r="W94" s="549"/>
      <c r="X94" s="60"/>
      <c r="Y94" s="550"/>
      <c r="Z94" s="549"/>
      <c r="AA94" s="60"/>
      <c r="AB94" s="548"/>
      <c r="AC94" s="549"/>
      <c r="AD94" s="60"/>
      <c r="AE94" s="548"/>
      <c r="AF94" s="407">
        <v>95200</v>
      </c>
      <c r="AG94" s="62" t="s">
        <v>326</v>
      </c>
      <c r="AH94" s="684">
        <v>95161</v>
      </c>
      <c r="AI94" s="735"/>
      <c r="AJ94" s="62"/>
      <c r="AK94" s="683"/>
      <c r="AL94" s="408">
        <v>40000</v>
      </c>
      <c r="AM94" s="62"/>
      <c r="AN94" s="683">
        <v>40000</v>
      </c>
      <c r="AO94" s="409"/>
      <c r="AP94" s="62"/>
      <c r="AQ94" s="684"/>
      <c r="AR94" s="68"/>
      <c r="AS94" s="62"/>
      <c r="AT94" s="683"/>
      <c r="AU94" s="813">
        <f t="shared" si="10"/>
        <v>135161</v>
      </c>
      <c r="AV94" s="63">
        <f t="shared" si="5"/>
        <v>39</v>
      </c>
      <c r="AW94" s="685">
        <f t="shared" si="4"/>
        <v>0.99971153846153848</v>
      </c>
    </row>
    <row r="95" spans="1:401" s="551" customFormat="1" ht="14.4" x14ac:dyDescent="0.25">
      <c r="A95" s="419" t="s">
        <v>1103</v>
      </c>
      <c r="B95" s="569" t="s">
        <v>1101</v>
      </c>
      <c r="C95" s="470" t="s">
        <v>1104</v>
      </c>
      <c r="D95" s="13" t="s">
        <v>188</v>
      </c>
      <c r="E95" s="470" t="s">
        <v>1102</v>
      </c>
      <c r="F95" s="11" t="s">
        <v>193</v>
      </c>
      <c r="G95" s="470"/>
      <c r="H95" s="470"/>
      <c r="I95" s="13" t="s">
        <v>310</v>
      </c>
      <c r="J95" s="38" t="s">
        <v>312</v>
      </c>
      <c r="K95" s="533">
        <v>45047</v>
      </c>
      <c r="L95" s="533">
        <v>45992</v>
      </c>
      <c r="M95" s="599">
        <v>251220</v>
      </c>
      <c r="N95" s="13">
        <v>3</v>
      </c>
      <c r="O95" s="33">
        <f t="shared" si="8"/>
        <v>251220</v>
      </c>
      <c r="P95" s="465">
        <v>0</v>
      </c>
      <c r="Q95" s="406">
        <v>2060</v>
      </c>
      <c r="R95" s="62" t="s">
        <v>1157</v>
      </c>
      <c r="S95" s="681">
        <v>1975.71</v>
      </c>
      <c r="T95" s="549"/>
      <c r="U95" s="60"/>
      <c r="V95" s="548"/>
      <c r="W95" s="549"/>
      <c r="X95" s="60"/>
      <c r="Y95" s="550"/>
      <c r="Z95" s="549"/>
      <c r="AA95" s="60"/>
      <c r="AB95" s="548"/>
      <c r="AC95" s="549"/>
      <c r="AD95" s="60"/>
      <c r="AE95" s="548"/>
      <c r="AF95" s="407">
        <v>214160</v>
      </c>
      <c r="AG95" s="62" t="s">
        <v>326</v>
      </c>
      <c r="AH95" s="684">
        <v>214160</v>
      </c>
      <c r="AI95" s="735"/>
      <c r="AJ95" s="62"/>
      <c r="AK95" s="683"/>
      <c r="AL95" s="408">
        <v>0</v>
      </c>
      <c r="AM95" s="62" t="s">
        <v>1158</v>
      </c>
      <c r="AN95" s="683">
        <v>0</v>
      </c>
      <c r="AO95" s="409"/>
      <c r="AP95" s="62"/>
      <c r="AQ95" s="684"/>
      <c r="AR95" s="68">
        <v>35000</v>
      </c>
      <c r="AS95" s="62" t="s">
        <v>1159</v>
      </c>
      <c r="AT95" s="683">
        <v>35000</v>
      </c>
      <c r="AU95" s="813">
        <f t="shared" si="10"/>
        <v>251135.71</v>
      </c>
      <c r="AV95" s="63">
        <f t="shared" si="5"/>
        <v>84.290000000008149</v>
      </c>
      <c r="AW95" s="685">
        <f t="shared" si="4"/>
        <v>0.99966447735052943</v>
      </c>
    </row>
    <row r="96" spans="1:401" s="551" customFormat="1" ht="14.4" x14ac:dyDescent="0.25">
      <c r="A96" s="419" t="s">
        <v>1108</v>
      </c>
      <c r="B96" s="569" t="s">
        <v>1105</v>
      </c>
      <c r="C96" s="470" t="s">
        <v>1107</v>
      </c>
      <c r="D96" s="13" t="s">
        <v>191</v>
      </c>
      <c r="E96" s="470" t="s">
        <v>1106</v>
      </c>
      <c r="F96" s="11" t="s">
        <v>193</v>
      </c>
      <c r="G96" s="470"/>
      <c r="H96" s="470"/>
      <c r="I96" s="13" t="s">
        <v>310</v>
      </c>
      <c r="J96" s="39" t="s">
        <v>314</v>
      </c>
      <c r="K96" s="533">
        <v>45047</v>
      </c>
      <c r="L96" s="533">
        <v>45809</v>
      </c>
      <c r="M96" s="600">
        <v>388858</v>
      </c>
      <c r="N96" s="13">
        <v>3</v>
      </c>
      <c r="O96" s="33">
        <f t="shared" si="8"/>
        <v>388858</v>
      </c>
      <c r="P96" s="465">
        <v>0</v>
      </c>
      <c r="Q96" s="406">
        <v>31777</v>
      </c>
      <c r="R96" s="62" t="s">
        <v>1160</v>
      </c>
      <c r="S96" s="681">
        <v>1304.1600000000001</v>
      </c>
      <c r="T96" s="735">
        <v>12891</v>
      </c>
      <c r="U96" s="238" t="s">
        <v>1180</v>
      </c>
      <c r="V96" s="736">
        <v>0</v>
      </c>
      <c r="W96" s="738">
        <v>22084</v>
      </c>
      <c r="X96" s="60"/>
      <c r="Y96" s="550"/>
      <c r="Z96" s="549"/>
      <c r="AA96" s="60"/>
      <c r="AB96" s="548"/>
      <c r="AC96" s="735">
        <v>0</v>
      </c>
      <c r="AD96" s="238" t="s">
        <v>1181</v>
      </c>
      <c r="AE96" s="736">
        <v>0</v>
      </c>
      <c r="AF96" s="407">
        <v>280753</v>
      </c>
      <c r="AG96" s="62" t="s">
        <v>326</v>
      </c>
      <c r="AH96" s="684">
        <v>190337.6</v>
      </c>
      <c r="AI96" s="735"/>
      <c r="AJ96" s="62"/>
      <c r="AK96" s="683"/>
      <c r="AL96" s="408">
        <v>14329</v>
      </c>
      <c r="AM96" s="62" t="s">
        <v>1182</v>
      </c>
      <c r="AN96" s="683">
        <v>11587</v>
      </c>
      <c r="AO96" s="409">
        <v>19506</v>
      </c>
      <c r="AP96" s="62" t="s">
        <v>1183</v>
      </c>
      <c r="AQ96" s="684">
        <v>19505.75</v>
      </c>
      <c r="AR96" s="68">
        <v>7518</v>
      </c>
      <c r="AS96" s="62"/>
      <c r="AT96" s="683">
        <v>7518</v>
      </c>
      <c r="AU96" s="813">
        <f t="shared" si="10"/>
        <v>230252.51</v>
      </c>
      <c r="AV96" s="63">
        <f t="shared" si="5"/>
        <v>158605.49</v>
      </c>
      <c r="AW96" s="685">
        <f t="shared" si="4"/>
        <v>0.59212491449320837</v>
      </c>
    </row>
    <row r="97" spans="1:50" s="551" customFormat="1" ht="14.4" x14ac:dyDescent="0.25">
      <c r="A97" s="73" t="s">
        <v>1116</v>
      </c>
      <c r="B97" s="541" t="s">
        <v>1115</v>
      </c>
      <c r="C97" s="470" t="s">
        <v>1117</v>
      </c>
      <c r="D97" s="13" t="s">
        <v>188</v>
      </c>
      <c r="E97" s="799" t="s">
        <v>1134</v>
      </c>
      <c r="F97" s="11" t="s">
        <v>193</v>
      </c>
      <c r="G97" s="470"/>
      <c r="H97" s="470"/>
      <c r="I97" s="652" t="s">
        <v>1189</v>
      </c>
      <c r="J97" s="39" t="s">
        <v>316</v>
      </c>
      <c r="K97" s="533" t="s">
        <v>1193</v>
      </c>
      <c r="L97" s="533">
        <v>45078</v>
      </c>
      <c r="M97" s="565">
        <v>241000</v>
      </c>
      <c r="N97" s="13"/>
      <c r="O97" s="33">
        <f t="shared" si="8"/>
        <v>241000</v>
      </c>
      <c r="P97" s="465">
        <v>0</v>
      </c>
      <c r="Q97" s="406"/>
      <c r="R97" s="62"/>
      <c r="S97" s="681"/>
      <c r="T97" s="549"/>
      <c r="U97" s="60"/>
      <c r="V97" s="548"/>
      <c r="W97" s="549"/>
      <c r="X97" s="60"/>
      <c r="Y97" s="550"/>
      <c r="Z97" s="549"/>
      <c r="AA97" s="60"/>
      <c r="AB97" s="548"/>
      <c r="AC97" s="549"/>
      <c r="AD97" s="60"/>
      <c r="AE97" s="548"/>
      <c r="AF97" s="407">
        <v>241000</v>
      </c>
      <c r="AG97" s="62" t="s">
        <v>326</v>
      </c>
      <c r="AH97" s="684">
        <v>0</v>
      </c>
      <c r="AI97" s="735"/>
      <c r="AJ97" s="62"/>
      <c r="AK97" s="683"/>
      <c r="AL97" s="408"/>
      <c r="AM97" s="62"/>
      <c r="AN97" s="683"/>
      <c r="AO97" s="409"/>
      <c r="AP97" s="62"/>
      <c r="AQ97" s="684"/>
      <c r="AR97" s="68"/>
      <c r="AS97" s="62"/>
      <c r="AT97" s="683"/>
      <c r="AU97" s="813">
        <f t="shared" si="10"/>
        <v>0</v>
      </c>
      <c r="AV97" s="63">
        <f t="shared" si="5"/>
        <v>241000</v>
      </c>
      <c r="AW97" s="685">
        <f t="shared" si="4"/>
        <v>0</v>
      </c>
    </row>
    <row r="98" spans="1:50" s="551" customFormat="1" ht="14.4" x14ac:dyDescent="0.25">
      <c r="A98" s="419" t="s">
        <v>1213</v>
      </c>
      <c r="B98" s="569" t="s">
        <v>1214</v>
      </c>
      <c r="C98" s="470" t="s">
        <v>1215</v>
      </c>
      <c r="D98" s="13" t="s">
        <v>188</v>
      </c>
      <c r="E98" s="470" t="s">
        <v>1216</v>
      </c>
      <c r="F98" s="11" t="s">
        <v>193</v>
      </c>
      <c r="G98" s="470"/>
      <c r="H98" s="470"/>
      <c r="I98" s="13" t="s">
        <v>310</v>
      </c>
      <c r="J98" s="39" t="s">
        <v>316</v>
      </c>
      <c r="K98" s="533" t="s">
        <v>1209</v>
      </c>
      <c r="L98" s="533">
        <v>45444</v>
      </c>
      <c r="M98" s="565">
        <v>364800</v>
      </c>
      <c r="N98" s="13">
        <v>4</v>
      </c>
      <c r="O98" s="33">
        <f t="shared" si="8"/>
        <v>364800</v>
      </c>
      <c r="P98" s="465">
        <v>0</v>
      </c>
      <c r="Q98" s="406"/>
      <c r="R98" s="62"/>
      <c r="S98" s="681"/>
      <c r="T98" s="549"/>
      <c r="U98" s="60"/>
      <c r="V98" s="548"/>
      <c r="W98" s="549"/>
      <c r="X98" s="60"/>
      <c r="Y98" s="550"/>
      <c r="Z98" s="549"/>
      <c r="AA98" s="60"/>
      <c r="AB98" s="548"/>
      <c r="AC98" s="549"/>
      <c r="AD98" s="60"/>
      <c r="AE98" s="548"/>
      <c r="AF98" s="407">
        <v>364800</v>
      </c>
      <c r="AG98" s="62" t="s">
        <v>1353</v>
      </c>
      <c r="AH98" s="684">
        <v>364760</v>
      </c>
      <c r="AI98" s="735"/>
      <c r="AJ98" s="62"/>
      <c r="AK98" s="683"/>
      <c r="AL98" s="408"/>
      <c r="AM98" s="62"/>
      <c r="AN98" s="683"/>
      <c r="AO98" s="409"/>
      <c r="AP98" s="62"/>
      <c r="AQ98" s="684"/>
      <c r="AR98" s="68"/>
      <c r="AS98" s="62"/>
      <c r="AT98" s="683"/>
      <c r="AU98" s="813">
        <f t="shared" si="10"/>
        <v>364760</v>
      </c>
      <c r="AV98" s="63">
        <f t="shared" si="5"/>
        <v>40</v>
      </c>
      <c r="AW98" s="685">
        <f t="shared" si="4"/>
        <v>0.99989035087719302</v>
      </c>
    </row>
    <row r="99" spans="1:50" s="551" customFormat="1" ht="14.4" x14ac:dyDescent="0.25">
      <c r="A99" s="419" t="s">
        <v>1251</v>
      </c>
      <c r="B99" s="569" t="s">
        <v>1249</v>
      </c>
      <c r="C99" s="470" t="s">
        <v>1250</v>
      </c>
      <c r="D99" s="13" t="s">
        <v>191</v>
      </c>
      <c r="E99" s="470" t="s">
        <v>1273</v>
      </c>
      <c r="F99" s="11" t="s">
        <v>193</v>
      </c>
      <c r="G99" s="470"/>
      <c r="H99" s="470"/>
      <c r="I99" s="13" t="s">
        <v>310</v>
      </c>
      <c r="J99" s="39" t="s">
        <v>312</v>
      </c>
      <c r="K99" s="533">
        <v>45108</v>
      </c>
      <c r="L99" s="533">
        <v>45809</v>
      </c>
      <c r="M99" s="565">
        <v>63000</v>
      </c>
      <c r="N99" s="13">
        <v>4</v>
      </c>
      <c r="O99" s="33">
        <f t="shared" si="8"/>
        <v>63000</v>
      </c>
      <c r="P99" s="465">
        <v>0</v>
      </c>
      <c r="Q99" s="406">
        <v>5000</v>
      </c>
      <c r="R99" s="62" t="s">
        <v>1351</v>
      </c>
      <c r="S99" s="681">
        <v>3142.5</v>
      </c>
      <c r="T99" s="549"/>
      <c r="U99" s="60"/>
      <c r="V99" s="548"/>
      <c r="W99" s="549"/>
      <c r="X99" s="60"/>
      <c r="Y99" s="550"/>
      <c r="Z99" s="549"/>
      <c r="AA99" s="60"/>
      <c r="AB99" s="548"/>
      <c r="AC99" s="549"/>
      <c r="AD99" s="60"/>
      <c r="AE99" s="548"/>
      <c r="AF99" s="407">
        <v>26980</v>
      </c>
      <c r="AG99" s="62" t="s">
        <v>326</v>
      </c>
      <c r="AH99" s="684">
        <v>26980</v>
      </c>
      <c r="AI99" s="735"/>
      <c r="AJ99" s="62"/>
      <c r="AK99" s="683"/>
      <c r="AL99" s="408">
        <v>21000</v>
      </c>
      <c r="AM99" s="62" t="s">
        <v>1352</v>
      </c>
      <c r="AN99" s="683">
        <v>21000</v>
      </c>
      <c r="AO99" s="409">
        <v>10020</v>
      </c>
      <c r="AP99" s="62" t="s">
        <v>1349</v>
      </c>
      <c r="AQ99" s="684">
        <v>9635.4</v>
      </c>
      <c r="AR99" s="68"/>
      <c r="AS99" s="62"/>
      <c r="AT99" s="683"/>
      <c r="AU99" s="813">
        <f t="shared" si="10"/>
        <v>60757.9</v>
      </c>
      <c r="AV99" s="63">
        <f t="shared" si="5"/>
        <v>2242.0999999999985</v>
      </c>
      <c r="AW99" s="685">
        <f t="shared" si="4"/>
        <v>0.96441111111111111</v>
      </c>
    </row>
    <row r="100" spans="1:50" s="551" customFormat="1" ht="14.4" x14ac:dyDescent="0.25">
      <c r="A100" s="419" t="s">
        <v>1253</v>
      </c>
      <c r="B100" s="569" t="s">
        <v>1252</v>
      </c>
      <c r="C100" s="470" t="s">
        <v>1254</v>
      </c>
      <c r="D100" s="13" t="s">
        <v>191</v>
      </c>
      <c r="E100" s="470" t="s">
        <v>1274</v>
      </c>
      <c r="F100" s="11" t="s">
        <v>193</v>
      </c>
      <c r="G100" s="470"/>
      <c r="H100" s="470"/>
      <c r="I100" s="13" t="s">
        <v>310</v>
      </c>
      <c r="J100" s="39" t="s">
        <v>311</v>
      </c>
      <c r="K100" s="533" t="s">
        <v>1209</v>
      </c>
      <c r="L100" s="533">
        <v>45627</v>
      </c>
      <c r="M100" s="565">
        <v>220000</v>
      </c>
      <c r="N100" s="13">
        <v>4</v>
      </c>
      <c r="O100" s="33">
        <f t="shared" si="8"/>
        <v>220000</v>
      </c>
      <c r="P100" s="465">
        <v>0</v>
      </c>
      <c r="Q100" s="406"/>
      <c r="R100" s="62"/>
      <c r="S100" s="681"/>
      <c r="T100" s="549"/>
      <c r="U100" s="60"/>
      <c r="V100" s="548"/>
      <c r="W100" s="549"/>
      <c r="X100" s="60"/>
      <c r="Y100" s="550"/>
      <c r="Z100" s="549"/>
      <c r="AA100" s="60"/>
      <c r="AB100" s="548"/>
      <c r="AC100" s="549"/>
      <c r="AD100" s="60"/>
      <c r="AE100" s="548"/>
      <c r="AF100" s="407">
        <v>220000</v>
      </c>
      <c r="AG100" s="62" t="s">
        <v>326</v>
      </c>
      <c r="AH100" s="684">
        <v>220000</v>
      </c>
      <c r="AI100" s="735"/>
      <c r="AJ100" s="62"/>
      <c r="AK100" s="683"/>
      <c r="AL100" s="408"/>
      <c r="AM100" s="62"/>
      <c r="AN100" s="683"/>
      <c r="AO100" s="409"/>
      <c r="AP100" s="62"/>
      <c r="AQ100" s="684"/>
      <c r="AR100" s="68"/>
      <c r="AS100" s="62"/>
      <c r="AT100" s="683"/>
      <c r="AU100" s="813">
        <f t="shared" si="10"/>
        <v>220000</v>
      </c>
      <c r="AV100" s="63">
        <f t="shared" si="5"/>
        <v>0</v>
      </c>
      <c r="AW100" s="685">
        <f t="shared" si="4"/>
        <v>1</v>
      </c>
    </row>
    <row r="101" spans="1:50" s="551" customFormat="1" ht="14.4" x14ac:dyDescent="0.25">
      <c r="A101" s="419" t="s">
        <v>1263</v>
      </c>
      <c r="B101" s="569" t="s">
        <v>1261</v>
      </c>
      <c r="C101" s="470" t="s">
        <v>1262</v>
      </c>
      <c r="D101" s="13" t="s">
        <v>191</v>
      </c>
      <c r="E101" s="470" t="s">
        <v>1275</v>
      </c>
      <c r="F101" s="11" t="s">
        <v>193</v>
      </c>
      <c r="G101" s="470"/>
      <c r="H101" s="470"/>
      <c r="I101" s="13" t="s">
        <v>310</v>
      </c>
      <c r="J101" s="39" t="s">
        <v>555</v>
      </c>
      <c r="K101" s="533">
        <v>45170</v>
      </c>
      <c r="L101" s="533">
        <v>45992</v>
      </c>
      <c r="M101" s="565">
        <v>479340</v>
      </c>
      <c r="N101" s="13">
        <v>4</v>
      </c>
      <c r="O101" s="33">
        <f t="shared" si="8"/>
        <v>479340</v>
      </c>
      <c r="P101" s="465">
        <v>0</v>
      </c>
      <c r="Q101" s="406">
        <v>0</v>
      </c>
      <c r="R101" s="62" t="s">
        <v>1332</v>
      </c>
      <c r="S101" s="681">
        <v>0</v>
      </c>
      <c r="T101" s="549"/>
      <c r="U101" s="60"/>
      <c r="V101" s="548"/>
      <c r="W101" s="738">
        <v>0</v>
      </c>
      <c r="X101" s="238" t="s">
        <v>1354</v>
      </c>
      <c r="Y101" s="739">
        <v>0</v>
      </c>
      <c r="Z101" s="549"/>
      <c r="AA101" s="60"/>
      <c r="AB101" s="548"/>
      <c r="AC101" s="549"/>
      <c r="AD101" s="60"/>
      <c r="AE101" s="548"/>
      <c r="AF101" s="407">
        <v>479340</v>
      </c>
      <c r="AG101" s="62" t="s">
        <v>326</v>
      </c>
      <c r="AH101" s="684">
        <v>478314</v>
      </c>
      <c r="AI101" s="735"/>
      <c r="AJ101" s="62"/>
      <c r="AK101" s="683"/>
      <c r="AL101" s="408">
        <v>0</v>
      </c>
      <c r="AM101" s="62" t="s">
        <v>1355</v>
      </c>
      <c r="AN101" s="683">
        <v>0</v>
      </c>
      <c r="AO101" s="409"/>
      <c r="AP101" s="62"/>
      <c r="AQ101" s="684"/>
      <c r="AR101" s="68"/>
      <c r="AS101" s="62"/>
      <c r="AT101" s="683"/>
      <c r="AU101" s="813">
        <f t="shared" si="10"/>
        <v>478314</v>
      </c>
      <c r="AV101" s="63">
        <f t="shared" si="5"/>
        <v>1026</v>
      </c>
      <c r="AW101" s="685">
        <f t="shared" si="4"/>
        <v>0.9978595568907247</v>
      </c>
    </row>
    <row r="102" spans="1:50" s="551" customFormat="1" ht="14.4" x14ac:dyDescent="0.25">
      <c r="A102" s="419" t="s">
        <v>1270</v>
      </c>
      <c r="B102" s="569" t="s">
        <v>1268</v>
      </c>
      <c r="C102" s="470" t="s">
        <v>1269</v>
      </c>
      <c r="D102" s="13" t="s">
        <v>191</v>
      </c>
      <c r="E102" s="470" t="s">
        <v>1276</v>
      </c>
      <c r="F102" s="11" t="s">
        <v>193</v>
      </c>
      <c r="G102" s="470"/>
      <c r="H102" s="470"/>
      <c r="I102" s="13" t="s">
        <v>310</v>
      </c>
      <c r="J102" s="39" t="s">
        <v>312</v>
      </c>
      <c r="K102" s="533" t="s">
        <v>1209</v>
      </c>
      <c r="L102" s="533">
        <v>45778</v>
      </c>
      <c r="M102" s="565">
        <v>276480</v>
      </c>
      <c r="N102" s="13">
        <v>4</v>
      </c>
      <c r="O102" s="33">
        <f t="shared" si="8"/>
        <v>276480</v>
      </c>
      <c r="P102" s="465">
        <v>0</v>
      </c>
      <c r="Q102" s="406"/>
      <c r="R102" s="62"/>
      <c r="S102" s="681"/>
      <c r="T102" s="549"/>
      <c r="U102" s="60"/>
      <c r="V102" s="548"/>
      <c r="W102" s="549"/>
      <c r="X102" s="60"/>
      <c r="Y102" s="550"/>
      <c r="Z102" s="549"/>
      <c r="AA102" s="60"/>
      <c r="AB102" s="548"/>
      <c r="AC102" s="549"/>
      <c r="AD102" s="60"/>
      <c r="AE102" s="548"/>
      <c r="AF102" s="407">
        <v>261736</v>
      </c>
      <c r="AG102" s="62" t="s">
        <v>383</v>
      </c>
      <c r="AH102" s="684">
        <v>261733.34</v>
      </c>
      <c r="AI102" s="735"/>
      <c r="AJ102" s="62"/>
      <c r="AK102" s="683"/>
      <c r="AL102" s="408"/>
      <c r="AM102" s="62"/>
      <c r="AN102" s="683"/>
      <c r="AO102" s="409">
        <v>8433</v>
      </c>
      <c r="AP102" s="62" t="s">
        <v>1349</v>
      </c>
      <c r="AQ102" s="684">
        <v>8432.9</v>
      </c>
      <c r="AR102" s="68">
        <v>6311</v>
      </c>
      <c r="AS102" s="62" t="s">
        <v>1350</v>
      </c>
      <c r="AT102" s="683">
        <v>6311</v>
      </c>
      <c r="AU102" s="813">
        <f t="shared" si="10"/>
        <v>276477.24</v>
      </c>
      <c r="AV102" s="63">
        <f t="shared" si="5"/>
        <v>2.7600000000093132</v>
      </c>
      <c r="AW102" s="685">
        <f t="shared" si="4"/>
        <v>0.99999001736111104</v>
      </c>
    </row>
    <row r="103" spans="1:50" s="551" customFormat="1" ht="14.4" x14ac:dyDescent="0.25">
      <c r="A103" s="73" t="s">
        <v>1373</v>
      </c>
      <c r="B103" s="569" t="s">
        <v>1372</v>
      </c>
      <c r="C103" s="470" t="s">
        <v>1374</v>
      </c>
      <c r="D103" s="13" t="s">
        <v>188</v>
      </c>
      <c r="E103" s="470" t="s">
        <v>1375</v>
      </c>
      <c r="F103" s="11" t="s">
        <v>193</v>
      </c>
      <c r="G103" s="470"/>
      <c r="H103" s="470"/>
      <c r="I103" s="13" t="s">
        <v>310</v>
      </c>
      <c r="J103" s="39" t="s">
        <v>314</v>
      </c>
      <c r="K103" s="533">
        <v>45078</v>
      </c>
      <c r="L103" s="533">
        <v>45809</v>
      </c>
      <c r="M103" s="33">
        <v>65799</v>
      </c>
      <c r="N103" s="13">
        <v>5</v>
      </c>
      <c r="O103" s="33">
        <f t="shared" si="8"/>
        <v>65799</v>
      </c>
      <c r="P103" s="465">
        <v>0</v>
      </c>
      <c r="Q103" s="406">
        <v>1061</v>
      </c>
      <c r="R103" s="62" t="s">
        <v>1384</v>
      </c>
      <c r="S103" s="681">
        <v>344.64</v>
      </c>
      <c r="T103" s="549"/>
      <c r="U103" s="60"/>
      <c r="V103" s="548"/>
      <c r="W103" s="738">
        <v>2200</v>
      </c>
      <c r="X103" s="60"/>
      <c r="Y103" s="739">
        <v>2200</v>
      </c>
      <c r="Z103" s="549"/>
      <c r="AA103" s="60"/>
      <c r="AB103" s="548"/>
      <c r="AC103" s="549"/>
      <c r="AD103" s="60"/>
      <c r="AE103" s="548"/>
      <c r="AF103" s="407">
        <v>35658</v>
      </c>
      <c r="AG103" s="62" t="s">
        <v>326</v>
      </c>
      <c r="AH103" s="684">
        <v>35465</v>
      </c>
      <c r="AI103" s="735"/>
      <c r="AJ103" s="62"/>
      <c r="AK103" s="683"/>
      <c r="AL103" s="408">
        <v>10250</v>
      </c>
      <c r="AM103" s="62" t="s">
        <v>1385</v>
      </c>
      <c r="AN103" s="683">
        <v>10250</v>
      </c>
      <c r="AO103" s="409">
        <v>7630</v>
      </c>
      <c r="AP103" s="62" t="s">
        <v>1386</v>
      </c>
      <c r="AQ103" s="684">
        <v>7629.7</v>
      </c>
      <c r="AR103" s="68">
        <v>9000</v>
      </c>
      <c r="AS103" s="62" t="s">
        <v>1387</v>
      </c>
      <c r="AT103" s="683">
        <v>9000</v>
      </c>
      <c r="AU103" s="813">
        <f t="shared" si="10"/>
        <v>64889.34</v>
      </c>
      <c r="AV103" s="63">
        <f t="shared" si="5"/>
        <v>909.66000000000349</v>
      </c>
      <c r="AW103" s="685">
        <f t="shared" si="4"/>
        <v>0.98617516983540776</v>
      </c>
    </row>
    <row r="104" spans="1:50" s="551" customFormat="1" ht="14.4" x14ac:dyDescent="0.25">
      <c r="A104" s="419" t="s">
        <v>1378</v>
      </c>
      <c r="B104" s="569" t="s">
        <v>1377</v>
      </c>
      <c r="C104" s="470" t="s">
        <v>1379</v>
      </c>
      <c r="D104" s="13" t="s">
        <v>191</v>
      </c>
      <c r="E104" s="470" t="s">
        <v>1380</v>
      </c>
      <c r="F104" s="11" t="s">
        <v>193</v>
      </c>
      <c r="G104" s="470"/>
      <c r="H104" s="470"/>
      <c r="I104" s="13" t="s">
        <v>310</v>
      </c>
      <c r="J104" s="39" t="s">
        <v>312</v>
      </c>
      <c r="K104" s="533">
        <v>45078</v>
      </c>
      <c r="L104" s="533">
        <v>45809</v>
      </c>
      <c r="M104" s="565">
        <v>84350</v>
      </c>
      <c r="N104" s="13">
        <v>5</v>
      </c>
      <c r="O104" s="33">
        <f t="shared" si="8"/>
        <v>84350</v>
      </c>
      <c r="P104" s="465">
        <v>0</v>
      </c>
      <c r="Q104" s="406">
        <v>0</v>
      </c>
      <c r="R104" s="62" t="s">
        <v>1398</v>
      </c>
      <c r="S104" s="681">
        <v>0</v>
      </c>
      <c r="T104" s="549"/>
      <c r="U104" s="60"/>
      <c r="V104" s="548"/>
      <c r="W104" s="549"/>
      <c r="X104" s="60"/>
      <c r="Y104" s="550"/>
      <c r="Z104" s="549"/>
      <c r="AA104" s="60"/>
      <c r="AB104" s="548"/>
      <c r="AC104" s="549"/>
      <c r="AD104" s="60"/>
      <c r="AE104" s="548"/>
      <c r="AF104" s="407">
        <v>70550</v>
      </c>
      <c r="AG104" s="62" t="s">
        <v>326</v>
      </c>
      <c r="AH104" s="684">
        <v>66850</v>
      </c>
      <c r="AI104" s="735"/>
      <c r="AJ104" s="62"/>
      <c r="AK104" s="683"/>
      <c r="AL104" s="408">
        <v>10000</v>
      </c>
      <c r="AM104" s="62" t="s">
        <v>1399</v>
      </c>
      <c r="AN104" s="683">
        <v>10000</v>
      </c>
      <c r="AO104" s="409">
        <v>3800</v>
      </c>
      <c r="AP104" s="62" t="s">
        <v>1386</v>
      </c>
      <c r="AQ104" s="684">
        <v>6538.05</v>
      </c>
      <c r="AR104" s="68"/>
      <c r="AS104" s="62"/>
      <c r="AT104" s="683"/>
      <c r="AU104" s="813">
        <f t="shared" si="10"/>
        <v>83388.05</v>
      </c>
      <c r="AV104" s="63">
        <f t="shared" ref="AV104" si="11">M104-AU104</f>
        <v>961.94999999999709</v>
      </c>
      <c r="AW104" s="685">
        <f t="shared" ref="AW104" si="12">AU104/M104</f>
        <v>0.98859573206876117</v>
      </c>
    </row>
    <row r="105" spans="1:50" s="551" customFormat="1" ht="14.4" x14ac:dyDescent="0.25">
      <c r="A105" s="419" t="s">
        <v>1381</v>
      </c>
      <c r="B105" s="569" t="s">
        <v>1376</v>
      </c>
      <c r="C105" s="470" t="s">
        <v>1382</v>
      </c>
      <c r="D105" s="13" t="s">
        <v>188</v>
      </c>
      <c r="E105" s="470" t="s">
        <v>1383</v>
      </c>
      <c r="F105" s="11" t="s">
        <v>193</v>
      </c>
      <c r="G105" s="470"/>
      <c r="H105" s="470"/>
      <c r="I105" s="13" t="s">
        <v>310</v>
      </c>
      <c r="J105" s="39" t="s">
        <v>312</v>
      </c>
      <c r="K105" s="533">
        <v>45078</v>
      </c>
      <c r="L105" s="533">
        <v>45809</v>
      </c>
      <c r="M105" s="565">
        <v>120050</v>
      </c>
      <c r="N105" s="13">
        <v>5</v>
      </c>
      <c r="O105" s="33">
        <f t="shared" si="8"/>
        <v>120050</v>
      </c>
      <c r="P105" s="465">
        <v>0</v>
      </c>
      <c r="Q105" s="406">
        <v>2150</v>
      </c>
      <c r="R105" s="62" t="s">
        <v>1388</v>
      </c>
      <c r="S105" s="681">
        <v>734.48</v>
      </c>
      <c r="T105" s="549"/>
      <c r="U105" s="60"/>
      <c r="V105" s="548"/>
      <c r="W105" s="549"/>
      <c r="X105" s="60"/>
      <c r="Y105" s="550"/>
      <c r="Z105" s="549"/>
      <c r="AA105" s="60"/>
      <c r="AB105" s="548"/>
      <c r="AC105" s="549"/>
      <c r="AD105" s="60"/>
      <c r="AE105" s="548"/>
      <c r="AF105" s="658">
        <v>109900</v>
      </c>
      <c r="AG105" s="62" t="s">
        <v>390</v>
      </c>
      <c r="AH105" s="684">
        <v>109891</v>
      </c>
      <c r="AI105" s="735"/>
      <c r="AJ105" s="62"/>
      <c r="AK105" s="683"/>
      <c r="AL105" s="408">
        <v>3000</v>
      </c>
      <c r="AM105" s="62" t="s">
        <v>1389</v>
      </c>
      <c r="AN105" s="683">
        <v>2999</v>
      </c>
      <c r="AO105" s="409">
        <v>5000</v>
      </c>
      <c r="AP105" s="62" t="s">
        <v>1390</v>
      </c>
      <c r="AQ105" s="684">
        <v>4817.7</v>
      </c>
      <c r="AR105" s="68"/>
      <c r="AS105" s="62"/>
      <c r="AT105" s="683"/>
      <c r="AU105" s="813">
        <f t="shared" si="10"/>
        <v>118442.18</v>
      </c>
      <c r="AV105" s="63">
        <f t="shared" si="5"/>
        <v>1607.820000000007</v>
      </c>
      <c r="AW105" s="685">
        <f t="shared" si="4"/>
        <v>0.98660708038317357</v>
      </c>
    </row>
    <row r="106" spans="1:50" s="551" customFormat="1" ht="14.4" x14ac:dyDescent="0.25">
      <c r="A106" s="419" t="s">
        <v>1400</v>
      </c>
      <c r="B106" s="569" t="s">
        <v>1402</v>
      </c>
      <c r="C106" s="470" t="s">
        <v>1405</v>
      </c>
      <c r="D106" s="13" t="s">
        <v>188</v>
      </c>
      <c r="E106" s="470" t="s">
        <v>1406</v>
      </c>
      <c r="F106" s="11" t="s">
        <v>193</v>
      </c>
      <c r="G106" s="470"/>
      <c r="H106" s="470"/>
      <c r="I106" s="13" t="s">
        <v>310</v>
      </c>
      <c r="J106" s="39" t="s">
        <v>312</v>
      </c>
      <c r="K106" s="533">
        <v>45108</v>
      </c>
      <c r="L106" s="533">
        <v>45992</v>
      </c>
      <c r="M106" s="565">
        <v>117950</v>
      </c>
      <c r="N106" s="13">
        <v>6</v>
      </c>
      <c r="O106" s="33">
        <f t="shared" si="8"/>
        <v>117950</v>
      </c>
      <c r="P106" s="465">
        <v>0</v>
      </c>
      <c r="Q106" s="406"/>
      <c r="R106" s="62"/>
      <c r="S106" s="681"/>
      <c r="T106" s="549"/>
      <c r="U106" s="60"/>
      <c r="V106" s="548"/>
      <c r="W106" s="549"/>
      <c r="X106" s="60"/>
      <c r="Y106" s="550"/>
      <c r="Z106" s="549"/>
      <c r="AA106" s="60"/>
      <c r="AB106" s="548"/>
      <c r="AC106" s="740">
        <v>1250</v>
      </c>
      <c r="AD106" s="238" t="s">
        <v>1415</v>
      </c>
      <c r="AE106" s="775">
        <v>1250</v>
      </c>
      <c r="AF106" s="741">
        <v>116700</v>
      </c>
      <c r="AG106" s="660" t="s">
        <v>1416</v>
      </c>
      <c r="AH106" s="684">
        <v>116699</v>
      </c>
      <c r="AI106" s="735"/>
      <c r="AJ106" s="62"/>
      <c r="AK106" s="683"/>
      <c r="AL106" s="408"/>
      <c r="AM106" s="62"/>
      <c r="AN106" s="683"/>
      <c r="AO106" s="409"/>
      <c r="AP106" s="62"/>
      <c r="AQ106" s="684"/>
      <c r="AR106" s="68"/>
      <c r="AS106" s="62"/>
      <c r="AT106" s="683"/>
      <c r="AU106" s="813">
        <f t="shared" si="10"/>
        <v>117949</v>
      </c>
      <c r="AV106" s="63">
        <f t="shared" si="5"/>
        <v>1</v>
      </c>
      <c r="AW106" s="685">
        <f t="shared" si="4"/>
        <v>0.99999152183128448</v>
      </c>
    </row>
    <row r="107" spans="1:50" s="551" customFormat="1" ht="14.4" x14ac:dyDescent="0.25">
      <c r="A107" s="419" t="s">
        <v>1401</v>
      </c>
      <c r="B107" s="569" t="s">
        <v>1403</v>
      </c>
      <c r="C107" s="470" t="s">
        <v>1404</v>
      </c>
      <c r="D107" s="13" t="s">
        <v>191</v>
      </c>
      <c r="E107" s="470" t="s">
        <v>1407</v>
      </c>
      <c r="F107" s="11" t="s">
        <v>193</v>
      </c>
      <c r="G107" s="470"/>
      <c r="H107" s="470"/>
      <c r="I107" s="13" t="s">
        <v>310</v>
      </c>
      <c r="J107" s="39" t="s">
        <v>312</v>
      </c>
      <c r="K107" s="533">
        <v>45139</v>
      </c>
      <c r="L107" s="533">
        <v>45809</v>
      </c>
      <c r="M107" s="565">
        <v>134540</v>
      </c>
      <c r="N107" s="13">
        <v>6</v>
      </c>
      <c r="O107" s="33">
        <f t="shared" si="8"/>
        <v>134540</v>
      </c>
      <c r="P107" s="465">
        <v>0</v>
      </c>
      <c r="Q107" s="406"/>
      <c r="R107" s="62"/>
      <c r="S107" s="681"/>
      <c r="T107" s="549"/>
      <c r="U107" s="60"/>
      <c r="V107" s="548"/>
      <c r="W107" s="549"/>
      <c r="X107" s="60"/>
      <c r="Y107" s="550"/>
      <c r="Z107" s="549"/>
      <c r="AA107" s="60"/>
      <c r="AB107" s="548"/>
      <c r="AC107" s="549"/>
      <c r="AD107" s="60"/>
      <c r="AE107" s="548"/>
      <c r="AF107" s="659">
        <v>129540</v>
      </c>
      <c r="AG107" s="62" t="s">
        <v>1416</v>
      </c>
      <c r="AH107" s="684">
        <v>129533</v>
      </c>
      <c r="AI107" s="735"/>
      <c r="AJ107" s="62"/>
      <c r="AK107" s="683"/>
      <c r="AL107" s="408"/>
      <c r="AM107" s="62"/>
      <c r="AN107" s="683"/>
      <c r="AO107" s="409">
        <v>5000</v>
      </c>
      <c r="AP107" s="62" t="s">
        <v>1417</v>
      </c>
      <c r="AQ107" s="684">
        <v>4817.7</v>
      </c>
      <c r="AR107" s="68"/>
      <c r="AS107" s="62"/>
      <c r="AT107" s="683"/>
      <c r="AU107" s="813">
        <f t="shared" si="10"/>
        <v>134350.70000000001</v>
      </c>
      <c r="AV107" s="63">
        <f t="shared" si="5"/>
        <v>189.29999999998836</v>
      </c>
      <c r="AW107" s="685">
        <f t="shared" si="4"/>
        <v>0.99859298349933112</v>
      </c>
    </row>
    <row r="108" spans="1:50" s="551" customFormat="1" ht="14.4" x14ac:dyDescent="0.25">
      <c r="A108" s="419" t="s">
        <v>1460</v>
      </c>
      <c r="B108" s="569" t="s">
        <v>1461</v>
      </c>
      <c r="C108" s="470" t="s">
        <v>1462</v>
      </c>
      <c r="D108" s="13" t="s">
        <v>191</v>
      </c>
      <c r="E108" s="470" t="s">
        <v>1463</v>
      </c>
      <c r="F108" s="11" t="s">
        <v>193</v>
      </c>
      <c r="G108" s="470"/>
      <c r="H108" s="470"/>
      <c r="I108" s="633" t="s">
        <v>1413</v>
      </c>
      <c r="J108" s="650" t="s">
        <v>555</v>
      </c>
      <c r="K108" s="533">
        <v>45139</v>
      </c>
      <c r="L108" s="533">
        <v>45809</v>
      </c>
      <c r="M108" s="565">
        <v>137300</v>
      </c>
      <c r="N108" s="13">
        <v>7</v>
      </c>
      <c r="O108" s="33">
        <f t="shared" si="8"/>
        <v>137300</v>
      </c>
      <c r="P108" s="465">
        <v>0</v>
      </c>
      <c r="Q108" s="406"/>
      <c r="R108" s="62"/>
      <c r="S108" s="681"/>
      <c r="T108" s="549"/>
      <c r="U108" s="60"/>
      <c r="V108" s="548"/>
      <c r="W108" s="549"/>
      <c r="X108" s="60"/>
      <c r="Y108" s="550"/>
      <c r="Z108" s="549"/>
      <c r="AA108" s="60"/>
      <c r="AB108" s="548"/>
      <c r="AC108" s="655"/>
      <c r="AD108" s="60"/>
      <c r="AE108" s="548"/>
      <c r="AF108" s="742">
        <v>111425</v>
      </c>
      <c r="AG108" s="62" t="s">
        <v>1416</v>
      </c>
      <c r="AH108" s="684">
        <v>111425</v>
      </c>
      <c r="AI108" s="735"/>
      <c r="AJ108" s="62"/>
      <c r="AK108" s="683"/>
      <c r="AL108" s="408">
        <v>20875</v>
      </c>
      <c r="AM108" s="62" t="s">
        <v>1464</v>
      </c>
      <c r="AN108" s="683">
        <v>20875</v>
      </c>
      <c r="AO108" s="409">
        <v>0</v>
      </c>
      <c r="AP108" s="62" t="s">
        <v>1465</v>
      </c>
      <c r="AQ108" s="684">
        <v>0</v>
      </c>
      <c r="AR108" s="68">
        <v>5000</v>
      </c>
      <c r="AS108" s="62" t="s">
        <v>1466</v>
      </c>
      <c r="AT108" s="683">
        <v>5000</v>
      </c>
      <c r="AU108" s="813">
        <f t="shared" si="10"/>
        <v>137300</v>
      </c>
      <c r="AV108" s="63">
        <f t="shared" si="5"/>
        <v>0</v>
      </c>
      <c r="AW108" s="685">
        <f t="shared" si="4"/>
        <v>1</v>
      </c>
    </row>
    <row r="109" spans="1:50" s="641" customFormat="1" ht="14.4" x14ac:dyDescent="0.25">
      <c r="A109" s="673" t="s">
        <v>1410</v>
      </c>
      <c r="B109" s="817" t="s">
        <v>1451</v>
      </c>
      <c r="C109" s="470" t="s">
        <v>1411</v>
      </c>
      <c r="D109" s="13" t="s">
        <v>191</v>
      </c>
      <c r="E109" s="470" t="s">
        <v>1412</v>
      </c>
      <c r="F109" s="779" t="s">
        <v>795</v>
      </c>
      <c r="G109" s="467" t="s">
        <v>46</v>
      </c>
      <c r="H109" s="467"/>
      <c r="I109" s="13" t="s">
        <v>1413</v>
      </c>
      <c r="J109" s="39" t="s">
        <v>555</v>
      </c>
      <c r="K109" s="533">
        <v>45170</v>
      </c>
      <c r="L109" s="533">
        <v>45809</v>
      </c>
      <c r="M109" s="778">
        <v>61405</v>
      </c>
      <c r="N109" s="13">
        <v>6</v>
      </c>
      <c r="O109" s="784">
        <f t="shared" si="8"/>
        <v>61405</v>
      </c>
      <c r="P109" s="465">
        <v>0</v>
      </c>
      <c r="Q109" s="635">
        <v>664</v>
      </c>
      <c r="R109" s="637" t="s">
        <v>1418</v>
      </c>
      <c r="S109" s="743">
        <v>258.68</v>
      </c>
      <c r="T109" s="744"/>
      <c r="U109" s="745"/>
      <c r="V109" s="746"/>
      <c r="W109" s="744"/>
      <c r="X109" s="745"/>
      <c r="Y109" s="747"/>
      <c r="Z109" s="744"/>
      <c r="AA109" s="745"/>
      <c r="AB109" s="746"/>
      <c r="AC109" s="744"/>
      <c r="AD109" s="745"/>
      <c r="AE109" s="746"/>
      <c r="AF109" s="636">
        <v>55741</v>
      </c>
      <c r="AG109" s="637" t="s">
        <v>1416</v>
      </c>
      <c r="AH109" s="748">
        <v>55741</v>
      </c>
      <c r="AI109" s="749"/>
      <c r="AJ109" s="637"/>
      <c r="AK109" s="750"/>
      <c r="AL109" s="638"/>
      <c r="AM109" s="637"/>
      <c r="AN109" s="750"/>
      <c r="AO109" s="639">
        <v>5000</v>
      </c>
      <c r="AP109" s="637" t="s">
        <v>1419</v>
      </c>
      <c r="AQ109" s="748">
        <v>4200</v>
      </c>
      <c r="AR109" s="640"/>
      <c r="AS109" s="637"/>
      <c r="AT109" s="750"/>
      <c r="AU109" s="813">
        <f t="shared" si="10"/>
        <v>60199.68</v>
      </c>
      <c r="AV109" s="63">
        <f t="shared" si="5"/>
        <v>1205.3199999999997</v>
      </c>
      <c r="AW109" s="685">
        <f t="shared" si="4"/>
        <v>0.98037097956192498</v>
      </c>
    </row>
    <row r="110" spans="1:50" ht="14.4" x14ac:dyDescent="0.25">
      <c r="A110" s="559" t="s">
        <v>461</v>
      </c>
      <c r="B110" s="569" t="s">
        <v>460</v>
      </c>
      <c r="C110" s="467" t="s">
        <v>462</v>
      </c>
      <c r="D110" s="13" t="s">
        <v>188</v>
      </c>
      <c r="E110" s="470" t="s">
        <v>541</v>
      </c>
      <c r="F110" s="11" t="s">
        <v>186</v>
      </c>
      <c r="G110" s="6"/>
      <c r="H110" s="6" t="s">
        <v>576</v>
      </c>
      <c r="I110" s="464" t="s">
        <v>310</v>
      </c>
      <c r="J110" s="39" t="s">
        <v>311</v>
      </c>
      <c r="K110" s="55">
        <v>44958</v>
      </c>
      <c r="L110" s="55">
        <v>45992</v>
      </c>
      <c r="M110" s="575">
        <v>60958</v>
      </c>
      <c r="N110" s="464">
        <v>1</v>
      </c>
      <c r="O110" s="33">
        <f t="shared" si="8"/>
        <v>60958</v>
      </c>
      <c r="P110" s="465">
        <v>0</v>
      </c>
      <c r="Q110" s="411">
        <v>2099</v>
      </c>
      <c r="R110" s="62"/>
      <c r="S110" s="681">
        <v>652</v>
      </c>
      <c r="T110" s="682"/>
      <c r="U110" s="62"/>
      <c r="V110" s="683"/>
      <c r="W110" s="412"/>
      <c r="X110" s="62"/>
      <c r="Y110" s="684"/>
      <c r="Z110" s="411">
        <v>2337</v>
      </c>
      <c r="AA110" s="61"/>
      <c r="AB110" s="683">
        <v>2337</v>
      </c>
      <c r="AC110" s="412"/>
      <c r="AD110" s="62"/>
      <c r="AE110" s="683"/>
      <c r="AF110" s="411">
        <v>35922</v>
      </c>
      <c r="AG110" s="62"/>
      <c r="AH110" s="684">
        <v>35922</v>
      </c>
      <c r="AI110" s="411"/>
      <c r="AJ110" s="62"/>
      <c r="AK110" s="683"/>
      <c r="AL110" s="411">
        <v>17100</v>
      </c>
      <c r="AM110" s="62"/>
      <c r="AN110" s="683">
        <v>17068.650000000001</v>
      </c>
      <c r="AO110" s="412"/>
      <c r="AP110" s="62"/>
      <c r="AQ110" s="684"/>
      <c r="AR110" s="411">
        <v>3500</v>
      </c>
      <c r="AS110" s="62" t="s">
        <v>1457</v>
      </c>
      <c r="AT110" s="683">
        <v>3407</v>
      </c>
      <c r="AU110" s="813">
        <f t="shared" si="10"/>
        <v>59386.65</v>
      </c>
      <c r="AV110" s="63">
        <f t="shared" si="5"/>
        <v>1571.3499999999985</v>
      </c>
      <c r="AW110" s="685">
        <f t="shared" si="4"/>
        <v>0.97422241543357724</v>
      </c>
      <c r="AX110" s="36"/>
    </row>
    <row r="111" spans="1:50" ht="14.4" x14ac:dyDescent="0.25">
      <c r="A111" s="674" t="s">
        <v>463</v>
      </c>
      <c r="B111" s="541" t="s">
        <v>469</v>
      </c>
      <c r="C111" s="498" t="s">
        <v>464</v>
      </c>
      <c r="D111" s="12" t="s">
        <v>188</v>
      </c>
      <c r="E111" s="501" t="s">
        <v>1478</v>
      </c>
      <c r="F111" s="11" t="s">
        <v>186</v>
      </c>
      <c r="G111" s="6"/>
      <c r="H111" s="6" t="s">
        <v>590</v>
      </c>
      <c r="I111" s="464" t="s">
        <v>310</v>
      </c>
      <c r="J111" s="39" t="s">
        <v>312</v>
      </c>
      <c r="K111" s="55">
        <v>44958</v>
      </c>
      <c r="L111" s="55">
        <v>45627</v>
      </c>
      <c r="M111" s="642">
        <v>22741</v>
      </c>
      <c r="N111" s="464">
        <v>1</v>
      </c>
      <c r="O111" s="33">
        <f t="shared" si="8"/>
        <v>22741</v>
      </c>
      <c r="P111" s="465">
        <v>0</v>
      </c>
      <c r="Q111" s="411"/>
      <c r="R111" s="62"/>
      <c r="S111" s="681"/>
      <c r="T111" s="682"/>
      <c r="U111" s="62"/>
      <c r="V111" s="683"/>
      <c r="W111" s="412"/>
      <c r="X111" s="62"/>
      <c r="Y111" s="684"/>
      <c r="Z111" s="411">
        <v>0</v>
      </c>
      <c r="AA111" s="61"/>
      <c r="AB111" s="683">
        <v>0</v>
      </c>
      <c r="AC111" s="412"/>
      <c r="AD111" s="62"/>
      <c r="AE111" s="683"/>
      <c r="AF111" s="411">
        <v>7141</v>
      </c>
      <c r="AG111" s="62"/>
      <c r="AH111" s="684">
        <v>7141</v>
      </c>
      <c r="AI111" s="411"/>
      <c r="AJ111" s="62"/>
      <c r="AK111" s="683"/>
      <c r="AL111" s="411">
        <v>15600</v>
      </c>
      <c r="AM111" s="62"/>
      <c r="AN111" s="683">
        <v>15588.6</v>
      </c>
      <c r="AO111" s="412"/>
      <c r="AP111" s="62"/>
      <c r="AQ111" s="684"/>
      <c r="AR111" s="411"/>
      <c r="AS111" s="62"/>
      <c r="AT111" s="683"/>
      <c r="AU111" s="813">
        <f t="shared" si="10"/>
        <v>22729.599999999999</v>
      </c>
      <c r="AV111" s="63">
        <f t="shared" si="5"/>
        <v>11.400000000001455</v>
      </c>
      <c r="AW111" s="685">
        <f t="shared" si="4"/>
        <v>0.99949870278351871</v>
      </c>
      <c r="AX111" s="36"/>
    </row>
    <row r="112" spans="1:50" ht="14.4" x14ac:dyDescent="0.25">
      <c r="A112" s="246" t="s">
        <v>465</v>
      </c>
      <c r="B112" s="541" t="s">
        <v>470</v>
      </c>
      <c r="C112" s="498" t="s">
        <v>466</v>
      </c>
      <c r="D112" s="13" t="s">
        <v>191</v>
      </c>
      <c r="E112" s="6" t="s">
        <v>542</v>
      </c>
      <c r="F112" s="11" t="s">
        <v>186</v>
      </c>
      <c r="G112" s="6"/>
      <c r="H112" s="6" t="s">
        <v>586</v>
      </c>
      <c r="I112" s="464" t="s">
        <v>310</v>
      </c>
      <c r="J112" s="39" t="s">
        <v>316</v>
      </c>
      <c r="K112" s="55">
        <v>44927</v>
      </c>
      <c r="L112" s="55">
        <v>45261</v>
      </c>
      <c r="M112" s="575">
        <v>14880</v>
      </c>
      <c r="N112" s="464">
        <v>2</v>
      </c>
      <c r="O112" s="33">
        <f t="shared" si="8"/>
        <v>14880</v>
      </c>
      <c r="P112" s="465">
        <v>0</v>
      </c>
      <c r="Q112" s="411"/>
      <c r="R112" s="62"/>
      <c r="S112" s="681"/>
      <c r="T112" s="682"/>
      <c r="U112" s="62"/>
      <c r="V112" s="683"/>
      <c r="W112" s="412"/>
      <c r="X112" s="62"/>
      <c r="Y112" s="684"/>
      <c r="Z112" s="411"/>
      <c r="AA112" s="61"/>
      <c r="AB112" s="683"/>
      <c r="AC112" s="412"/>
      <c r="AD112" s="62"/>
      <c r="AE112" s="683"/>
      <c r="AF112" s="411">
        <v>14880</v>
      </c>
      <c r="AG112" s="62" t="s">
        <v>472</v>
      </c>
      <c r="AH112" s="684">
        <v>0</v>
      </c>
      <c r="AI112" s="411"/>
      <c r="AJ112" s="62"/>
      <c r="AK112" s="683"/>
      <c r="AL112" s="411"/>
      <c r="AM112" s="62"/>
      <c r="AN112" s="683"/>
      <c r="AO112" s="412"/>
      <c r="AP112" s="62"/>
      <c r="AQ112" s="684"/>
      <c r="AR112" s="751"/>
      <c r="AS112" s="705"/>
      <c r="AT112" s="683"/>
      <c r="AU112" s="813">
        <f t="shared" si="10"/>
        <v>0</v>
      </c>
      <c r="AV112" s="63">
        <f t="shared" si="5"/>
        <v>14880</v>
      </c>
      <c r="AW112" s="685">
        <f t="shared" si="4"/>
        <v>0</v>
      </c>
      <c r="AX112" s="36"/>
    </row>
    <row r="113" spans="1:50" ht="14.4" x14ac:dyDescent="0.25">
      <c r="A113" s="246" t="s">
        <v>467</v>
      </c>
      <c r="B113" s="541" t="s">
        <v>471</v>
      </c>
      <c r="C113" s="498" t="s">
        <v>468</v>
      </c>
      <c r="D113" s="13" t="s">
        <v>191</v>
      </c>
      <c r="E113" s="6" t="s">
        <v>543</v>
      </c>
      <c r="F113" s="11" t="s">
        <v>186</v>
      </c>
      <c r="G113" s="6"/>
      <c r="H113" s="6" t="s">
        <v>591</v>
      </c>
      <c r="I113" s="464" t="s">
        <v>310</v>
      </c>
      <c r="J113" s="39" t="s">
        <v>315</v>
      </c>
      <c r="K113" s="55">
        <v>44927</v>
      </c>
      <c r="L113" s="55">
        <v>45261</v>
      </c>
      <c r="M113" s="575">
        <v>4640</v>
      </c>
      <c r="N113" s="464">
        <v>1</v>
      </c>
      <c r="O113" s="33">
        <f t="shared" si="8"/>
        <v>4640</v>
      </c>
      <c r="P113" s="465">
        <v>0</v>
      </c>
      <c r="Q113" s="411"/>
      <c r="R113" s="62"/>
      <c r="S113" s="681"/>
      <c r="T113" s="682"/>
      <c r="U113" s="62"/>
      <c r="V113" s="683"/>
      <c r="W113" s="412"/>
      <c r="X113" s="62"/>
      <c r="Y113" s="684"/>
      <c r="Z113" s="411"/>
      <c r="AA113" s="61"/>
      <c r="AB113" s="683"/>
      <c r="AC113" s="412"/>
      <c r="AD113" s="62"/>
      <c r="AE113" s="683"/>
      <c r="AF113" s="411">
        <v>600</v>
      </c>
      <c r="AG113" s="62" t="s">
        <v>473</v>
      </c>
      <c r="AH113" s="684">
        <v>0</v>
      </c>
      <c r="AI113" s="411"/>
      <c r="AJ113" s="62"/>
      <c r="AK113" s="683"/>
      <c r="AL113" s="411"/>
      <c r="AM113" s="62"/>
      <c r="AN113" s="683"/>
      <c r="AO113" s="412"/>
      <c r="AP113" s="62"/>
      <c r="AQ113" s="684"/>
      <c r="AR113" s="411">
        <v>4040</v>
      </c>
      <c r="AS113" s="62" t="s">
        <v>474</v>
      </c>
      <c r="AT113" s="683">
        <v>0</v>
      </c>
      <c r="AU113" s="813">
        <f t="shared" si="10"/>
        <v>0</v>
      </c>
      <c r="AV113" s="63">
        <f t="shared" si="5"/>
        <v>4640</v>
      </c>
      <c r="AW113" s="685">
        <f t="shared" si="4"/>
        <v>0</v>
      </c>
      <c r="AX113" s="36"/>
    </row>
    <row r="114" spans="1:50" ht="14.4" x14ac:dyDescent="0.25">
      <c r="A114" s="246" t="s">
        <v>475</v>
      </c>
      <c r="B114" s="541" t="s">
        <v>485</v>
      </c>
      <c r="C114" s="498" t="s">
        <v>476</v>
      </c>
      <c r="D114" s="13" t="s">
        <v>191</v>
      </c>
      <c r="E114" s="6" t="s">
        <v>544</v>
      </c>
      <c r="F114" s="11" t="s">
        <v>186</v>
      </c>
      <c r="G114" s="6"/>
      <c r="H114" s="6"/>
      <c r="I114" s="464" t="s">
        <v>310</v>
      </c>
      <c r="J114" s="39" t="s">
        <v>318</v>
      </c>
      <c r="K114" s="55">
        <v>44805</v>
      </c>
      <c r="L114" s="55">
        <v>45261</v>
      </c>
      <c r="M114" s="575">
        <v>87276</v>
      </c>
      <c r="N114" s="464">
        <v>2</v>
      </c>
      <c r="O114" s="565">
        <f t="shared" si="8"/>
        <v>87276</v>
      </c>
      <c r="P114" s="465">
        <v>0</v>
      </c>
      <c r="Q114" s="411">
        <v>33410</v>
      </c>
      <c r="R114" s="62" t="s">
        <v>479</v>
      </c>
      <c r="S114" s="681">
        <v>900</v>
      </c>
      <c r="T114" s="682"/>
      <c r="U114" s="62"/>
      <c r="V114" s="683"/>
      <c r="W114" s="412"/>
      <c r="X114" s="62"/>
      <c r="Y114" s="684"/>
      <c r="Z114" s="411"/>
      <c r="AA114" s="61"/>
      <c r="AB114" s="683"/>
      <c r="AC114" s="412"/>
      <c r="AD114" s="62"/>
      <c r="AE114" s="683"/>
      <c r="AF114" s="411">
        <v>636.25</v>
      </c>
      <c r="AG114" s="62" t="s">
        <v>480</v>
      </c>
      <c r="AH114" s="684">
        <v>0</v>
      </c>
      <c r="AI114" s="411"/>
      <c r="AJ114" s="62"/>
      <c r="AK114" s="683"/>
      <c r="AL114" s="411"/>
      <c r="AM114" s="62"/>
      <c r="AN114" s="683"/>
      <c r="AO114" s="412">
        <v>25200</v>
      </c>
      <c r="AP114" s="62" t="s">
        <v>481</v>
      </c>
      <c r="AQ114" s="684">
        <v>10500</v>
      </c>
      <c r="AR114" s="411">
        <v>28029.75</v>
      </c>
      <c r="AS114" s="62" t="s">
        <v>1458</v>
      </c>
      <c r="AT114" s="683">
        <v>8600</v>
      </c>
      <c r="AU114" s="813">
        <f t="shared" si="10"/>
        <v>20000</v>
      </c>
      <c r="AV114" s="63">
        <f t="shared" si="5"/>
        <v>67276</v>
      </c>
      <c r="AW114" s="685">
        <f t="shared" si="4"/>
        <v>0.22915807323892021</v>
      </c>
      <c r="AX114" s="36"/>
    </row>
    <row r="115" spans="1:50" ht="14.4" x14ac:dyDescent="0.25">
      <c r="A115" s="246" t="s">
        <v>477</v>
      </c>
      <c r="B115" s="569" t="s">
        <v>486</v>
      </c>
      <c r="C115" s="498" t="s">
        <v>478</v>
      </c>
      <c r="D115" s="13" t="s">
        <v>191</v>
      </c>
      <c r="E115" s="5" t="s">
        <v>1075</v>
      </c>
      <c r="F115" s="11" t="s">
        <v>721</v>
      </c>
      <c r="G115" s="6"/>
      <c r="H115" s="6"/>
      <c r="I115" s="464" t="s">
        <v>310</v>
      </c>
      <c r="J115" s="39" t="s">
        <v>317</v>
      </c>
      <c r="K115" s="552">
        <v>44927</v>
      </c>
      <c r="L115" s="55">
        <v>45536</v>
      </c>
      <c r="M115" s="575">
        <v>176100</v>
      </c>
      <c r="N115" s="464">
        <v>1</v>
      </c>
      <c r="O115" s="33">
        <f t="shared" si="8"/>
        <v>176100</v>
      </c>
      <c r="P115" s="465">
        <v>0</v>
      </c>
      <c r="Q115" s="411">
        <v>90514.1</v>
      </c>
      <c r="R115" s="62" t="s">
        <v>482</v>
      </c>
      <c r="S115" s="681">
        <v>49944.39</v>
      </c>
      <c r="T115" s="682"/>
      <c r="U115" s="62"/>
      <c r="V115" s="683"/>
      <c r="W115" s="412"/>
      <c r="X115" s="62"/>
      <c r="Y115" s="684"/>
      <c r="Z115" s="411"/>
      <c r="AA115" s="61"/>
      <c r="AB115" s="683"/>
      <c r="AC115" s="412"/>
      <c r="AD115" s="62"/>
      <c r="AE115" s="683"/>
      <c r="AF115" s="411"/>
      <c r="AG115" s="62"/>
      <c r="AH115" s="684">
        <v>0</v>
      </c>
      <c r="AI115" s="411"/>
      <c r="AJ115" s="62"/>
      <c r="AK115" s="683"/>
      <c r="AL115" s="411">
        <v>58985.9</v>
      </c>
      <c r="AM115" s="62" t="s">
        <v>483</v>
      </c>
      <c r="AN115" s="683">
        <v>58985.9</v>
      </c>
      <c r="AO115" s="412">
        <v>7600</v>
      </c>
      <c r="AP115" s="62"/>
      <c r="AQ115" s="684">
        <v>0</v>
      </c>
      <c r="AR115" s="411">
        <v>19000</v>
      </c>
      <c r="AS115" s="62" t="s">
        <v>484</v>
      </c>
      <c r="AT115" s="683">
        <v>19000</v>
      </c>
      <c r="AU115" s="813">
        <f t="shared" si="10"/>
        <v>127930.29000000001</v>
      </c>
      <c r="AV115" s="63">
        <f t="shared" si="5"/>
        <v>48169.709999999992</v>
      </c>
      <c r="AW115" s="685">
        <f t="shared" si="4"/>
        <v>0.72646388415672913</v>
      </c>
      <c r="AX115" s="36"/>
    </row>
    <row r="116" spans="1:50" ht="14.4" x14ac:dyDescent="0.3">
      <c r="A116" s="667" t="s">
        <v>487</v>
      </c>
      <c r="B116" s="541" t="s">
        <v>490</v>
      </c>
      <c r="C116" s="498" t="s">
        <v>488</v>
      </c>
      <c r="D116" s="13" t="s">
        <v>188</v>
      </c>
      <c r="E116" s="6" t="s">
        <v>489</v>
      </c>
      <c r="F116" s="11" t="s">
        <v>186</v>
      </c>
      <c r="G116" s="6"/>
      <c r="H116" s="6" t="s">
        <v>791</v>
      </c>
      <c r="I116" s="464" t="s">
        <v>310</v>
      </c>
      <c r="J116" s="39" t="s">
        <v>311</v>
      </c>
      <c r="K116" s="552">
        <v>44927</v>
      </c>
      <c r="L116" s="55">
        <v>45261</v>
      </c>
      <c r="M116" s="575">
        <v>3000</v>
      </c>
      <c r="N116" s="464">
        <v>1</v>
      </c>
      <c r="O116" s="33">
        <f t="shared" si="8"/>
        <v>3000</v>
      </c>
      <c r="P116" s="465">
        <v>0</v>
      </c>
      <c r="Q116" s="752">
        <v>3000</v>
      </c>
      <c r="R116" s="7" t="s">
        <v>587</v>
      </c>
      <c r="S116" s="681">
        <v>3000</v>
      </c>
      <c r="T116" s="752"/>
      <c r="U116" s="7"/>
      <c r="V116" s="753"/>
      <c r="W116" s="249"/>
      <c r="X116" s="7"/>
      <c r="Y116" s="754"/>
      <c r="Z116" s="752"/>
      <c r="AA116" s="7"/>
      <c r="AB116" s="753"/>
      <c r="AC116" s="249"/>
      <c r="AD116" s="7"/>
      <c r="AE116" s="753"/>
      <c r="AF116" s="752">
        <v>0</v>
      </c>
      <c r="AG116" s="7" t="s">
        <v>588</v>
      </c>
      <c r="AH116" s="684">
        <v>0</v>
      </c>
      <c r="AI116" s="752"/>
      <c r="AJ116" s="7"/>
      <c r="AK116" s="753"/>
      <c r="AL116" s="752">
        <v>0</v>
      </c>
      <c r="AM116" s="7" t="s">
        <v>589</v>
      </c>
      <c r="AN116" s="683">
        <v>0</v>
      </c>
      <c r="AO116" s="249"/>
      <c r="AP116" s="7"/>
      <c r="AQ116" s="754"/>
      <c r="AR116" s="752"/>
      <c r="AS116" s="7"/>
      <c r="AT116" s="753"/>
      <c r="AU116" s="813">
        <f t="shared" si="10"/>
        <v>3000</v>
      </c>
      <c r="AV116" s="63">
        <f t="shared" si="5"/>
        <v>0</v>
      </c>
      <c r="AW116" s="685">
        <f t="shared" si="4"/>
        <v>1</v>
      </c>
      <c r="AX116" s="36"/>
    </row>
    <row r="117" spans="1:50" ht="14.4" x14ac:dyDescent="0.3">
      <c r="A117" s="667" t="s">
        <v>593</v>
      </c>
      <c r="B117" s="569" t="s">
        <v>592</v>
      </c>
      <c r="C117" s="498" t="s">
        <v>603</v>
      </c>
      <c r="D117" s="13" t="s">
        <v>191</v>
      </c>
      <c r="E117" s="5" t="s">
        <v>605</v>
      </c>
      <c r="F117" s="11" t="s">
        <v>186</v>
      </c>
      <c r="G117" s="6"/>
      <c r="H117" s="6" t="s">
        <v>573</v>
      </c>
      <c r="I117" s="464" t="s">
        <v>310</v>
      </c>
      <c r="J117" s="39" t="s">
        <v>317</v>
      </c>
      <c r="K117" s="552">
        <v>44927</v>
      </c>
      <c r="L117" s="55">
        <v>45992</v>
      </c>
      <c r="M117" s="575">
        <v>124000</v>
      </c>
      <c r="N117" s="464">
        <v>2</v>
      </c>
      <c r="O117" s="33">
        <f t="shared" si="8"/>
        <v>124000</v>
      </c>
      <c r="P117" s="465">
        <v>0</v>
      </c>
      <c r="Q117" s="752"/>
      <c r="R117" s="7"/>
      <c r="S117" s="681"/>
      <c r="T117" s="752"/>
      <c r="U117" s="7"/>
      <c r="V117" s="753"/>
      <c r="W117" s="429">
        <v>48000</v>
      </c>
      <c r="X117" s="62" t="s">
        <v>594</v>
      </c>
      <c r="Y117" s="684">
        <v>48000</v>
      </c>
      <c r="Z117" s="752"/>
      <c r="AA117" s="7"/>
      <c r="AB117" s="753"/>
      <c r="AC117" s="249"/>
      <c r="AD117" s="7"/>
      <c r="AE117" s="753"/>
      <c r="AF117" s="71">
        <v>5000</v>
      </c>
      <c r="AG117" s="62" t="s">
        <v>595</v>
      </c>
      <c r="AH117" s="684">
        <v>5000</v>
      </c>
      <c r="AI117" s="752"/>
      <c r="AJ117" s="7"/>
      <c r="AK117" s="753"/>
      <c r="AL117" s="72">
        <v>71000</v>
      </c>
      <c r="AM117" s="62" t="s">
        <v>596</v>
      </c>
      <c r="AN117" s="683">
        <v>71000</v>
      </c>
      <c r="AO117" s="249"/>
      <c r="AP117" s="7"/>
      <c r="AQ117" s="754"/>
      <c r="AR117" s="752"/>
      <c r="AS117" s="7"/>
      <c r="AT117" s="753"/>
      <c r="AU117" s="813">
        <f t="shared" si="10"/>
        <v>124000</v>
      </c>
      <c r="AV117" s="63">
        <f t="shared" si="5"/>
        <v>0</v>
      </c>
      <c r="AW117" s="685">
        <f t="shared" si="4"/>
        <v>1</v>
      </c>
      <c r="AX117" s="36"/>
    </row>
    <row r="118" spans="1:50" ht="14.4" x14ac:dyDescent="0.3">
      <c r="A118" s="667" t="s">
        <v>1227</v>
      </c>
      <c r="B118" s="569" t="s">
        <v>1221</v>
      </c>
      <c r="C118" s="498" t="s">
        <v>1226</v>
      </c>
      <c r="D118" s="13" t="s">
        <v>191</v>
      </c>
      <c r="E118" s="5" t="s">
        <v>1278</v>
      </c>
      <c r="F118" s="11" t="s">
        <v>186</v>
      </c>
      <c r="G118" s="6"/>
      <c r="H118" s="6" t="s">
        <v>1228</v>
      </c>
      <c r="I118" s="464" t="s">
        <v>310</v>
      </c>
      <c r="J118" s="39" t="s">
        <v>620</v>
      </c>
      <c r="K118" s="552">
        <v>44927</v>
      </c>
      <c r="L118" s="55">
        <v>45627</v>
      </c>
      <c r="M118" s="575">
        <v>12500</v>
      </c>
      <c r="N118" s="464">
        <v>4</v>
      </c>
      <c r="O118" s="33">
        <f t="shared" si="8"/>
        <v>12500</v>
      </c>
      <c r="P118" s="465">
        <v>0</v>
      </c>
      <c r="Q118" s="752"/>
      <c r="R118" s="7"/>
      <c r="S118" s="681"/>
      <c r="T118" s="752"/>
      <c r="U118" s="7"/>
      <c r="V118" s="753"/>
      <c r="W118" s="414"/>
      <c r="X118" s="62"/>
      <c r="Y118" s="684"/>
      <c r="Z118" s="752"/>
      <c r="AA118" s="7"/>
      <c r="AB118" s="753"/>
      <c r="AC118" s="249"/>
      <c r="AD118" s="7"/>
      <c r="AE118" s="753"/>
      <c r="AF118" s="415"/>
      <c r="AG118" s="62"/>
      <c r="AH118" s="684"/>
      <c r="AI118" s="752"/>
      <c r="AJ118" s="7"/>
      <c r="AK118" s="753"/>
      <c r="AL118" s="416"/>
      <c r="AM118" s="62"/>
      <c r="AN118" s="683"/>
      <c r="AO118" s="755">
        <v>12500</v>
      </c>
      <c r="AP118" s="7" t="s">
        <v>1331</v>
      </c>
      <c r="AQ118" s="754">
        <v>9860</v>
      </c>
      <c r="AR118" s="752"/>
      <c r="AS118" s="7"/>
      <c r="AT118" s="753"/>
      <c r="AU118" s="813">
        <f t="shared" si="10"/>
        <v>9860</v>
      </c>
      <c r="AV118" s="63">
        <f t="shared" si="5"/>
        <v>2640</v>
      </c>
      <c r="AW118" s="685">
        <f t="shared" si="4"/>
        <v>0.78879999999999995</v>
      </c>
      <c r="AX118" s="36"/>
    </row>
    <row r="119" spans="1:50" ht="14.4" x14ac:dyDescent="0.3">
      <c r="A119" s="667" t="s">
        <v>1230</v>
      </c>
      <c r="B119" s="569" t="s">
        <v>1224</v>
      </c>
      <c r="C119" s="498" t="s">
        <v>1231</v>
      </c>
      <c r="D119" s="13" t="s">
        <v>191</v>
      </c>
      <c r="E119" s="5" t="s">
        <v>1279</v>
      </c>
      <c r="F119" s="11" t="s">
        <v>186</v>
      </c>
      <c r="G119" s="6"/>
      <c r="H119" s="6" t="s">
        <v>1366</v>
      </c>
      <c r="I119" s="464" t="s">
        <v>310</v>
      </c>
      <c r="J119" s="39" t="s">
        <v>318</v>
      </c>
      <c r="K119" s="552">
        <v>45078</v>
      </c>
      <c r="L119" s="55">
        <v>45352</v>
      </c>
      <c r="M119" s="575">
        <v>36000</v>
      </c>
      <c r="N119" s="464">
        <v>4</v>
      </c>
      <c r="O119" s="33">
        <f t="shared" si="8"/>
        <v>36000</v>
      </c>
      <c r="P119" s="465">
        <v>0</v>
      </c>
      <c r="Q119" s="752">
        <v>12000</v>
      </c>
      <c r="R119" s="7" t="s">
        <v>1318</v>
      </c>
      <c r="S119" s="681">
        <v>13042</v>
      </c>
      <c r="T119" s="752"/>
      <c r="U119" s="7"/>
      <c r="V119" s="753"/>
      <c r="W119" s="414"/>
      <c r="X119" s="62"/>
      <c r="Y119" s="684"/>
      <c r="Z119" s="752"/>
      <c r="AA119" s="7"/>
      <c r="AB119" s="753"/>
      <c r="AC119" s="249"/>
      <c r="AD119" s="7"/>
      <c r="AE119" s="753"/>
      <c r="AF119" s="415"/>
      <c r="AG119" s="62"/>
      <c r="AH119" s="684"/>
      <c r="AI119" s="752"/>
      <c r="AJ119" s="7"/>
      <c r="AK119" s="753"/>
      <c r="AL119" s="416">
        <v>24000</v>
      </c>
      <c r="AM119" s="62" t="s">
        <v>1319</v>
      </c>
      <c r="AN119" s="683">
        <v>22958</v>
      </c>
      <c r="AO119" s="755"/>
      <c r="AP119" s="7"/>
      <c r="AQ119" s="754"/>
      <c r="AR119" s="752"/>
      <c r="AS119" s="7"/>
      <c r="AT119" s="753"/>
      <c r="AU119" s="813">
        <f t="shared" si="10"/>
        <v>36000</v>
      </c>
      <c r="AV119" s="63">
        <f t="shared" si="5"/>
        <v>0</v>
      </c>
      <c r="AW119" s="685">
        <f t="shared" si="4"/>
        <v>1</v>
      </c>
      <c r="AX119" s="36"/>
    </row>
    <row r="120" spans="1:50" ht="14.4" x14ac:dyDescent="0.3">
      <c r="A120" s="839" t="s">
        <v>1233</v>
      </c>
      <c r="B120" s="569" t="s">
        <v>1225</v>
      </c>
      <c r="C120" s="498" t="s">
        <v>1234</v>
      </c>
      <c r="D120" s="13" t="s">
        <v>188</v>
      </c>
      <c r="E120" s="5" t="s">
        <v>1280</v>
      </c>
      <c r="F120" s="11" t="s">
        <v>186</v>
      </c>
      <c r="G120" s="6"/>
      <c r="H120" s="6" t="s">
        <v>1363</v>
      </c>
      <c r="I120" s="464" t="s">
        <v>310</v>
      </c>
      <c r="J120" s="39" t="s">
        <v>620</v>
      </c>
      <c r="K120" s="552">
        <v>44743</v>
      </c>
      <c r="L120" s="55">
        <v>45992</v>
      </c>
      <c r="M120" s="575">
        <v>318100</v>
      </c>
      <c r="N120" s="464">
        <v>4</v>
      </c>
      <c r="O120" s="33">
        <f>Q120+T120+W120+Z120+AC120+AF120+AI120+AL120+AO120+AR120</f>
        <v>357700</v>
      </c>
      <c r="P120" s="465">
        <v>0</v>
      </c>
      <c r="Q120" s="752">
        <v>7430</v>
      </c>
      <c r="R120" s="7" t="s">
        <v>1332</v>
      </c>
      <c r="S120" s="681">
        <v>1284.55</v>
      </c>
      <c r="T120" s="752">
        <v>600</v>
      </c>
      <c r="U120" s="7"/>
      <c r="V120" s="756">
        <v>600</v>
      </c>
      <c r="W120" s="414"/>
      <c r="X120" s="62"/>
      <c r="Y120" s="684"/>
      <c r="Z120" s="752"/>
      <c r="AA120" s="7"/>
      <c r="AB120" s="753"/>
      <c r="AC120" s="776">
        <v>60459.839999999997</v>
      </c>
      <c r="AD120" s="7"/>
      <c r="AE120" s="756">
        <v>60459.839999999997</v>
      </c>
      <c r="AF120" s="415">
        <v>119843.52</v>
      </c>
      <c r="AG120" s="62" t="s">
        <v>1333</v>
      </c>
      <c r="AH120" s="684">
        <v>119819.58</v>
      </c>
      <c r="AI120" s="752">
        <v>3144</v>
      </c>
      <c r="AJ120" s="7"/>
      <c r="AK120" s="756">
        <v>2544</v>
      </c>
      <c r="AL120" s="416">
        <v>56075.7</v>
      </c>
      <c r="AM120" s="62" t="s">
        <v>1334</v>
      </c>
      <c r="AN120" s="683">
        <v>56075.7</v>
      </c>
      <c r="AO120" s="755">
        <v>19892.84</v>
      </c>
      <c r="AP120" s="7" t="s">
        <v>1327</v>
      </c>
      <c r="AQ120" s="754">
        <v>12666.29</v>
      </c>
      <c r="AR120" s="752">
        <v>90254.1</v>
      </c>
      <c r="AS120" s="7" t="s">
        <v>1335</v>
      </c>
      <c r="AT120" s="683">
        <v>90254.1</v>
      </c>
      <c r="AU120" s="813">
        <f t="shared" si="10"/>
        <v>343704.06</v>
      </c>
      <c r="AV120" s="63">
        <f t="shared" si="5"/>
        <v>-25604.059999999998</v>
      </c>
      <c r="AW120" s="685">
        <f t="shared" si="4"/>
        <v>1.0804906004401131</v>
      </c>
      <c r="AX120" s="36"/>
    </row>
    <row r="121" spans="1:50" ht="14.4" x14ac:dyDescent="0.3">
      <c r="A121" s="840"/>
      <c r="B121" s="569" t="s">
        <v>1225</v>
      </c>
      <c r="C121" s="498" t="s">
        <v>1234</v>
      </c>
      <c r="D121" s="13" t="s">
        <v>188</v>
      </c>
      <c r="E121" s="5" t="s">
        <v>1280</v>
      </c>
      <c r="F121" s="11" t="s">
        <v>186</v>
      </c>
      <c r="G121" s="6"/>
      <c r="H121" s="6" t="s">
        <v>1364</v>
      </c>
      <c r="I121" s="464" t="s">
        <v>310</v>
      </c>
      <c r="J121" s="39" t="s">
        <v>620</v>
      </c>
      <c r="K121" s="552">
        <v>44743</v>
      </c>
      <c r="L121" s="55">
        <v>45992</v>
      </c>
      <c r="M121" s="575">
        <v>19500</v>
      </c>
      <c r="N121" s="464">
        <v>4</v>
      </c>
      <c r="O121" s="33"/>
      <c r="P121" s="465">
        <v>0</v>
      </c>
      <c r="Q121" s="752"/>
      <c r="R121" s="7"/>
      <c r="S121" s="681"/>
      <c r="T121" s="752"/>
      <c r="U121" s="7"/>
      <c r="V121" s="753"/>
      <c r="W121" s="414"/>
      <c r="X121" s="62"/>
      <c r="Y121" s="684"/>
      <c r="Z121" s="752"/>
      <c r="AA121" s="7"/>
      <c r="AB121" s="753"/>
      <c r="AC121" s="249"/>
      <c r="AD121" s="7"/>
      <c r="AE121" s="753"/>
      <c r="AF121" s="415"/>
      <c r="AG121" s="62"/>
      <c r="AH121" s="684"/>
      <c r="AI121" s="752"/>
      <c r="AJ121" s="7"/>
      <c r="AK121" s="753"/>
      <c r="AL121" s="416"/>
      <c r="AM121" s="62"/>
      <c r="AN121" s="683"/>
      <c r="AO121" s="755"/>
      <c r="AP121" s="7"/>
      <c r="AQ121" s="754"/>
      <c r="AR121" s="752"/>
      <c r="AS121" s="7"/>
      <c r="AT121" s="683"/>
      <c r="AU121" s="813">
        <f t="shared" si="10"/>
        <v>0</v>
      </c>
      <c r="AV121" s="63">
        <f t="shared" si="5"/>
        <v>19500</v>
      </c>
      <c r="AW121" s="685">
        <f t="shared" si="4"/>
        <v>0</v>
      </c>
      <c r="AX121" s="36"/>
    </row>
    <row r="122" spans="1:50" ht="14.4" x14ac:dyDescent="0.3">
      <c r="A122" s="841"/>
      <c r="B122" s="569" t="s">
        <v>1225</v>
      </c>
      <c r="C122" s="498" t="s">
        <v>1234</v>
      </c>
      <c r="D122" s="13" t="s">
        <v>188</v>
      </c>
      <c r="E122" s="5" t="s">
        <v>1280</v>
      </c>
      <c r="F122" s="11" t="s">
        <v>186</v>
      </c>
      <c r="G122" s="6"/>
      <c r="H122" s="6" t="s">
        <v>1365</v>
      </c>
      <c r="I122" s="464" t="s">
        <v>310</v>
      </c>
      <c r="J122" s="39" t="s">
        <v>620</v>
      </c>
      <c r="K122" s="552">
        <v>44743</v>
      </c>
      <c r="L122" s="55">
        <v>45992</v>
      </c>
      <c r="M122" s="575">
        <v>19500</v>
      </c>
      <c r="N122" s="464">
        <v>4</v>
      </c>
      <c r="O122" s="33"/>
      <c r="P122" s="465">
        <v>0</v>
      </c>
      <c r="Q122" s="752"/>
      <c r="R122" s="7"/>
      <c r="S122" s="681"/>
      <c r="T122" s="752"/>
      <c r="U122" s="7"/>
      <c r="V122" s="753"/>
      <c r="W122" s="414"/>
      <c r="X122" s="62"/>
      <c r="Y122" s="684"/>
      <c r="Z122" s="752"/>
      <c r="AA122" s="7"/>
      <c r="AB122" s="753"/>
      <c r="AC122" s="249"/>
      <c r="AD122" s="7"/>
      <c r="AE122" s="753"/>
      <c r="AF122" s="415"/>
      <c r="AG122" s="62"/>
      <c r="AH122" s="684"/>
      <c r="AI122" s="752"/>
      <c r="AJ122" s="7"/>
      <c r="AK122" s="753"/>
      <c r="AL122" s="416"/>
      <c r="AM122" s="62"/>
      <c r="AN122" s="683"/>
      <c r="AO122" s="755"/>
      <c r="AP122" s="7"/>
      <c r="AQ122" s="754"/>
      <c r="AR122" s="752"/>
      <c r="AS122" s="7"/>
      <c r="AT122" s="683"/>
      <c r="AU122" s="813">
        <f t="shared" si="10"/>
        <v>0</v>
      </c>
      <c r="AV122" s="63">
        <f t="shared" si="5"/>
        <v>19500</v>
      </c>
      <c r="AW122" s="685">
        <f t="shared" si="4"/>
        <v>0</v>
      </c>
      <c r="AX122" s="36"/>
    </row>
    <row r="123" spans="1:50" ht="14.4" x14ac:dyDescent="0.3">
      <c r="A123" s="667" t="s">
        <v>1236</v>
      </c>
      <c r="B123" s="569" t="s">
        <v>1229</v>
      </c>
      <c r="C123" s="498" t="s">
        <v>1237</v>
      </c>
      <c r="D123" s="13" t="s">
        <v>188</v>
      </c>
      <c r="E123" s="5" t="s">
        <v>1281</v>
      </c>
      <c r="F123" s="11" t="s">
        <v>186</v>
      </c>
      <c r="G123" s="6"/>
      <c r="H123" s="6" t="s">
        <v>1238</v>
      </c>
      <c r="I123" s="464" t="s">
        <v>310</v>
      </c>
      <c r="J123" s="39" t="s">
        <v>620</v>
      </c>
      <c r="K123" s="552">
        <v>44927</v>
      </c>
      <c r="L123" s="55">
        <v>46722</v>
      </c>
      <c r="M123" s="575">
        <v>126800</v>
      </c>
      <c r="N123" s="464">
        <v>4</v>
      </c>
      <c r="O123" s="33">
        <f t="shared" si="8"/>
        <v>126800</v>
      </c>
      <c r="P123" s="465">
        <v>2000</v>
      </c>
      <c r="Q123" s="752"/>
      <c r="R123" s="7"/>
      <c r="S123" s="681"/>
      <c r="T123" s="752">
        <v>2100</v>
      </c>
      <c r="U123" s="7" t="s">
        <v>1328</v>
      </c>
      <c r="V123" s="684">
        <v>600</v>
      </c>
      <c r="W123" s="414"/>
      <c r="X123" s="62"/>
      <c r="Y123" s="684"/>
      <c r="Z123" s="752"/>
      <c r="AA123" s="7"/>
      <c r="AB123" s="753"/>
      <c r="AC123" s="249"/>
      <c r="AD123" s="7"/>
      <c r="AE123" s="753"/>
      <c r="AF123" s="415">
        <v>89150</v>
      </c>
      <c r="AG123" s="62" t="s">
        <v>1329</v>
      </c>
      <c r="AH123" s="684">
        <v>89150</v>
      </c>
      <c r="AI123" s="752"/>
      <c r="AJ123" s="7"/>
      <c r="AK123" s="753"/>
      <c r="AL123" s="416">
        <v>23050</v>
      </c>
      <c r="AM123" s="62" t="s">
        <v>1330</v>
      </c>
      <c r="AN123" s="683">
        <v>23050</v>
      </c>
      <c r="AO123" s="755">
        <v>12500</v>
      </c>
      <c r="AP123" s="7" t="s">
        <v>1331</v>
      </c>
      <c r="AQ123" s="754">
        <v>12000</v>
      </c>
      <c r="AR123" s="752"/>
      <c r="AS123" s="7"/>
      <c r="AT123" s="753"/>
      <c r="AU123" s="813">
        <v>126800</v>
      </c>
      <c r="AV123" s="63">
        <f t="shared" si="5"/>
        <v>0</v>
      </c>
      <c r="AW123" s="685">
        <f t="shared" si="4"/>
        <v>1</v>
      </c>
      <c r="AX123" s="36"/>
    </row>
    <row r="124" spans="1:50" ht="14.4" x14ac:dyDescent="0.3">
      <c r="A124" s="667" t="s">
        <v>1258</v>
      </c>
      <c r="B124" s="569" t="s">
        <v>1232</v>
      </c>
      <c r="C124" s="498" t="s">
        <v>1259</v>
      </c>
      <c r="D124" s="13" t="s">
        <v>191</v>
      </c>
      <c r="E124" s="5" t="s">
        <v>1470</v>
      </c>
      <c r="F124" s="11" t="s">
        <v>186</v>
      </c>
      <c r="G124" s="6"/>
      <c r="H124" s="6" t="s">
        <v>1530</v>
      </c>
      <c r="I124" s="464" t="s">
        <v>310</v>
      </c>
      <c r="J124" s="39" t="s">
        <v>317</v>
      </c>
      <c r="K124" s="552">
        <v>45108</v>
      </c>
      <c r="L124" s="55">
        <v>45992</v>
      </c>
      <c r="M124" s="575">
        <v>193500</v>
      </c>
      <c r="N124" s="464">
        <v>4</v>
      </c>
      <c r="O124" s="33">
        <f t="shared" si="8"/>
        <v>193500</v>
      </c>
      <c r="P124" s="465">
        <v>0</v>
      </c>
      <c r="Q124" s="752">
        <v>1500</v>
      </c>
      <c r="R124" s="7"/>
      <c r="S124" s="681">
        <v>1461.19</v>
      </c>
      <c r="T124" s="752"/>
      <c r="U124" s="7"/>
      <c r="V124" s="753"/>
      <c r="W124" s="414">
        <v>66000</v>
      </c>
      <c r="X124" s="62" t="s">
        <v>1320</v>
      </c>
      <c r="Y124" s="684">
        <v>66000</v>
      </c>
      <c r="Z124" s="752"/>
      <c r="AA124" s="7"/>
      <c r="AB124" s="753"/>
      <c r="AC124" s="249"/>
      <c r="AD124" s="7"/>
      <c r="AE124" s="753"/>
      <c r="AF124" s="415">
        <v>4347</v>
      </c>
      <c r="AG124" s="62"/>
      <c r="AH124" s="684">
        <v>4347</v>
      </c>
      <c r="AI124" s="752"/>
      <c r="AJ124" s="7"/>
      <c r="AK124" s="753"/>
      <c r="AL124" s="416">
        <v>94053</v>
      </c>
      <c r="AM124" s="62" t="s">
        <v>1321</v>
      </c>
      <c r="AN124" s="683">
        <v>94051.6</v>
      </c>
      <c r="AO124" s="755">
        <v>27600</v>
      </c>
      <c r="AP124" s="7" t="s">
        <v>1322</v>
      </c>
      <c r="AQ124" s="754">
        <v>24964.15</v>
      </c>
      <c r="AR124" s="752"/>
      <c r="AS124" s="7"/>
      <c r="AT124" s="753"/>
      <c r="AU124" s="813">
        <v>190553.94</v>
      </c>
      <c r="AV124" s="63">
        <f t="shared" si="5"/>
        <v>2946.0599999999977</v>
      </c>
      <c r="AW124" s="685">
        <f t="shared" si="4"/>
        <v>0.98477488372093025</v>
      </c>
      <c r="AX124" s="36"/>
    </row>
    <row r="125" spans="1:50" ht="14.4" x14ac:dyDescent="0.3">
      <c r="A125" s="667" t="s">
        <v>1264</v>
      </c>
      <c r="B125" s="569" t="s">
        <v>1235</v>
      </c>
      <c r="C125" s="498" t="s">
        <v>1265</v>
      </c>
      <c r="D125" s="13" t="s">
        <v>191</v>
      </c>
      <c r="E125" s="5" t="s">
        <v>605</v>
      </c>
      <c r="F125" s="11" t="s">
        <v>186</v>
      </c>
      <c r="G125" s="6"/>
      <c r="H125" s="6" t="s">
        <v>1266</v>
      </c>
      <c r="I125" s="464" t="s">
        <v>310</v>
      </c>
      <c r="J125" s="39" t="s">
        <v>620</v>
      </c>
      <c r="K125" s="552" t="s">
        <v>1209</v>
      </c>
      <c r="L125" s="55">
        <v>46600</v>
      </c>
      <c r="M125" s="575">
        <v>426200</v>
      </c>
      <c r="N125" s="464">
        <v>4</v>
      </c>
      <c r="O125" s="33">
        <f t="shared" si="8"/>
        <v>426200</v>
      </c>
      <c r="P125" s="465">
        <v>0</v>
      </c>
      <c r="Q125" s="752"/>
      <c r="R125" s="7"/>
      <c r="S125" s="681"/>
      <c r="T125" s="752"/>
      <c r="U125" s="7"/>
      <c r="V125" s="753"/>
      <c r="W125" s="414"/>
      <c r="X125" s="62"/>
      <c r="Y125" s="684"/>
      <c r="Z125" s="752"/>
      <c r="AA125" s="7"/>
      <c r="AB125" s="753"/>
      <c r="AC125" s="249"/>
      <c r="AD125" s="7"/>
      <c r="AE125" s="753"/>
      <c r="AF125" s="415">
        <v>353700</v>
      </c>
      <c r="AG125" s="62" t="s">
        <v>1325</v>
      </c>
      <c r="AH125" s="684">
        <v>353700</v>
      </c>
      <c r="AI125" s="752"/>
      <c r="AJ125" s="7"/>
      <c r="AK125" s="753"/>
      <c r="AL125" s="416">
        <v>30000</v>
      </c>
      <c r="AM125" s="62" t="s">
        <v>1326</v>
      </c>
      <c r="AN125" s="683">
        <v>30000</v>
      </c>
      <c r="AO125" s="755">
        <v>37500</v>
      </c>
      <c r="AP125" s="7" t="s">
        <v>1327</v>
      </c>
      <c r="AQ125" s="754">
        <v>37500</v>
      </c>
      <c r="AR125" s="752">
        <v>5000</v>
      </c>
      <c r="AS125" s="7" t="s">
        <v>1459</v>
      </c>
      <c r="AT125" s="756">
        <v>5000</v>
      </c>
      <c r="AU125" s="813">
        <f t="shared" si="10"/>
        <v>426200</v>
      </c>
      <c r="AV125" s="63">
        <f t="shared" si="5"/>
        <v>0</v>
      </c>
      <c r="AW125" s="685">
        <f t="shared" si="4"/>
        <v>1</v>
      </c>
      <c r="AX125" s="36"/>
    </row>
    <row r="126" spans="1:50" ht="14.4" x14ac:dyDescent="0.3">
      <c r="A126" s="667" t="s">
        <v>1421</v>
      </c>
      <c r="B126" s="569" t="s">
        <v>1423</v>
      </c>
      <c r="C126" s="498" t="s">
        <v>1422</v>
      </c>
      <c r="D126" s="13" t="s">
        <v>188</v>
      </c>
      <c r="E126" s="5" t="s">
        <v>1424</v>
      </c>
      <c r="F126" s="11" t="s">
        <v>186</v>
      </c>
      <c r="G126" s="6"/>
      <c r="H126" s="6" t="s">
        <v>1531</v>
      </c>
      <c r="I126" s="464" t="s">
        <v>310</v>
      </c>
      <c r="J126" s="39" t="s">
        <v>620</v>
      </c>
      <c r="K126" s="552">
        <v>45108</v>
      </c>
      <c r="L126" s="55">
        <v>45992</v>
      </c>
      <c r="M126" s="575">
        <v>144058</v>
      </c>
      <c r="N126" s="464">
        <v>6</v>
      </c>
      <c r="O126" s="33">
        <f t="shared" si="8"/>
        <v>144058</v>
      </c>
      <c r="P126" s="465">
        <v>0</v>
      </c>
      <c r="Q126" s="752">
        <v>12340</v>
      </c>
      <c r="R126" s="7" t="s">
        <v>1425</v>
      </c>
      <c r="S126" s="681">
        <v>0</v>
      </c>
      <c r="T126" s="752"/>
      <c r="U126" s="7"/>
      <c r="V126" s="753"/>
      <c r="W126" s="414"/>
      <c r="X126" s="62"/>
      <c r="Y126" s="684"/>
      <c r="Z126" s="752"/>
      <c r="AA126" s="7"/>
      <c r="AB126" s="753"/>
      <c r="AC126" s="249"/>
      <c r="AD126" s="7"/>
      <c r="AE126" s="753"/>
      <c r="AF126" s="415">
        <v>70598</v>
      </c>
      <c r="AG126" s="62" t="s">
        <v>1426</v>
      </c>
      <c r="AH126" s="684">
        <v>0</v>
      </c>
      <c r="AI126" s="752">
        <v>8000</v>
      </c>
      <c r="AJ126" s="7" t="s">
        <v>1427</v>
      </c>
      <c r="AK126" s="753">
        <v>0</v>
      </c>
      <c r="AL126" s="416">
        <v>10000</v>
      </c>
      <c r="AM126" s="62" t="s">
        <v>1428</v>
      </c>
      <c r="AN126" s="683">
        <v>0</v>
      </c>
      <c r="AO126" s="755">
        <v>15000</v>
      </c>
      <c r="AP126" s="7" t="s">
        <v>1429</v>
      </c>
      <c r="AQ126" s="754">
        <v>0</v>
      </c>
      <c r="AR126" s="752">
        <v>28120</v>
      </c>
      <c r="AS126" s="7" t="s">
        <v>1430</v>
      </c>
      <c r="AT126" s="753">
        <v>0</v>
      </c>
      <c r="AU126" s="813">
        <f t="shared" si="10"/>
        <v>0</v>
      </c>
      <c r="AV126" s="63">
        <f t="shared" si="5"/>
        <v>144058</v>
      </c>
      <c r="AW126" s="685">
        <f t="shared" si="4"/>
        <v>0</v>
      </c>
      <c r="AX126" s="36"/>
    </row>
    <row r="127" spans="1:50" ht="14.25" customHeight="1" x14ac:dyDescent="0.25">
      <c r="A127" s="246" t="s">
        <v>491</v>
      </c>
      <c r="B127" s="541" t="s">
        <v>494</v>
      </c>
      <c r="C127" s="5" t="s">
        <v>492</v>
      </c>
      <c r="D127" s="13" t="s">
        <v>191</v>
      </c>
      <c r="E127" s="5" t="s">
        <v>545</v>
      </c>
      <c r="F127" s="11" t="s">
        <v>721</v>
      </c>
      <c r="G127" s="6"/>
      <c r="H127" s="6"/>
      <c r="I127" s="464" t="s">
        <v>310</v>
      </c>
      <c r="J127" s="39" t="s">
        <v>316</v>
      </c>
      <c r="K127" s="824">
        <v>44927</v>
      </c>
      <c r="L127" s="533">
        <v>45231</v>
      </c>
      <c r="M127" s="575">
        <v>84137</v>
      </c>
      <c r="N127" s="464">
        <v>2</v>
      </c>
      <c r="O127" s="33">
        <f t="shared" si="8"/>
        <v>84137</v>
      </c>
      <c r="P127" s="465">
        <v>33611.82</v>
      </c>
      <c r="Q127" s="411">
        <v>4362</v>
      </c>
      <c r="R127" s="62" t="s">
        <v>324</v>
      </c>
      <c r="S127" s="681">
        <v>991.83</v>
      </c>
      <c r="T127" s="682">
        <v>300</v>
      </c>
      <c r="U127" s="62" t="s">
        <v>1201</v>
      </c>
      <c r="V127" s="683">
        <v>294</v>
      </c>
      <c r="W127" s="412"/>
      <c r="X127" s="62"/>
      <c r="Y127" s="684"/>
      <c r="Z127" s="411"/>
      <c r="AA127" s="61"/>
      <c r="AB127" s="683"/>
      <c r="AC127" s="412"/>
      <c r="AD127" s="62"/>
      <c r="AE127" s="683"/>
      <c r="AF127" s="411">
        <v>5000</v>
      </c>
      <c r="AG127" s="62" t="s">
        <v>551</v>
      </c>
      <c r="AH127" s="684">
        <v>3839</v>
      </c>
      <c r="AI127" s="411"/>
      <c r="AJ127" s="62"/>
      <c r="AK127" s="683"/>
      <c r="AL127" s="411"/>
      <c r="AM127" s="62"/>
      <c r="AN127" s="683"/>
      <c r="AO127" s="68">
        <v>52500</v>
      </c>
      <c r="AP127" s="62" t="s">
        <v>552</v>
      </c>
      <c r="AQ127" s="684">
        <v>21935.5</v>
      </c>
      <c r="AR127" s="411">
        <v>21975</v>
      </c>
      <c r="AS127" s="62" t="s">
        <v>496</v>
      </c>
      <c r="AT127" s="683">
        <v>21698</v>
      </c>
      <c r="AU127" s="813">
        <f t="shared" si="10"/>
        <v>82370.149999999994</v>
      </c>
      <c r="AV127" s="63">
        <f t="shared" si="5"/>
        <v>1766.8500000000058</v>
      </c>
      <c r="AW127" s="685">
        <f t="shared" si="4"/>
        <v>0.97900032090519029</v>
      </c>
      <c r="AX127" s="36"/>
    </row>
    <row r="128" spans="1:50" ht="14.4" x14ac:dyDescent="0.3">
      <c r="A128" s="560" t="s">
        <v>493</v>
      </c>
      <c r="B128" s="569" t="s">
        <v>495</v>
      </c>
      <c r="C128" s="498" t="s">
        <v>1287</v>
      </c>
      <c r="D128" s="13" t="s">
        <v>188</v>
      </c>
      <c r="E128" s="5" t="s">
        <v>546</v>
      </c>
      <c r="F128" s="11" t="s">
        <v>721</v>
      </c>
      <c r="G128" s="6"/>
      <c r="H128" s="6"/>
      <c r="I128" s="464" t="s">
        <v>310</v>
      </c>
      <c r="J128" s="39" t="s">
        <v>317</v>
      </c>
      <c r="K128" s="552">
        <v>44927</v>
      </c>
      <c r="L128" s="55">
        <v>45992</v>
      </c>
      <c r="M128" s="575">
        <v>848804</v>
      </c>
      <c r="N128" s="464">
        <v>2</v>
      </c>
      <c r="O128" s="33">
        <f t="shared" si="8"/>
        <v>848804</v>
      </c>
      <c r="P128" s="465">
        <v>0</v>
      </c>
      <c r="Q128" s="411">
        <v>9800</v>
      </c>
      <c r="R128" s="62" t="s">
        <v>497</v>
      </c>
      <c r="S128" s="681">
        <v>7020.38</v>
      </c>
      <c r="T128" s="682"/>
      <c r="U128" s="62"/>
      <c r="V128" s="683"/>
      <c r="W128" s="412"/>
      <c r="X128" s="62"/>
      <c r="Y128" s="684"/>
      <c r="Z128" s="411"/>
      <c r="AA128" s="61"/>
      <c r="AB128" s="683"/>
      <c r="AC128" s="412"/>
      <c r="AD128" s="62"/>
      <c r="AE128" s="683"/>
      <c r="AF128" s="411">
        <v>15500</v>
      </c>
      <c r="AG128" s="62"/>
      <c r="AH128" s="684">
        <v>0</v>
      </c>
      <c r="AI128" s="411"/>
      <c r="AJ128" s="62"/>
      <c r="AK128" s="683"/>
      <c r="AL128" s="411">
        <v>448504</v>
      </c>
      <c r="AM128" s="62" t="s">
        <v>498</v>
      </c>
      <c r="AN128" s="683">
        <v>0</v>
      </c>
      <c r="AO128" s="412">
        <v>45000</v>
      </c>
      <c r="AP128" s="62" t="s">
        <v>499</v>
      </c>
      <c r="AQ128" s="684">
        <v>9800</v>
      </c>
      <c r="AR128" s="411">
        <v>330000</v>
      </c>
      <c r="AS128" s="62" t="s">
        <v>500</v>
      </c>
      <c r="AT128" s="683">
        <v>0</v>
      </c>
      <c r="AU128" s="813">
        <f t="shared" si="10"/>
        <v>16820.38</v>
      </c>
      <c r="AV128" s="63">
        <f t="shared" si="5"/>
        <v>831983.62</v>
      </c>
      <c r="AW128" s="685">
        <f t="shared" si="4"/>
        <v>1.9816565426176127E-2</v>
      </c>
      <c r="AX128" s="36"/>
    </row>
    <row r="129" spans="1:50" s="579" customFormat="1" ht="14.4" x14ac:dyDescent="0.3">
      <c r="A129" s="560" t="s">
        <v>1244</v>
      </c>
      <c r="B129" s="569" t="s">
        <v>1243</v>
      </c>
      <c r="C129" s="570" t="s">
        <v>1245</v>
      </c>
      <c r="D129" s="13" t="s">
        <v>188</v>
      </c>
      <c r="E129" s="5" t="s">
        <v>546</v>
      </c>
      <c r="F129" s="571" t="s">
        <v>721</v>
      </c>
      <c r="G129" s="572"/>
      <c r="H129" s="572"/>
      <c r="I129" s="573" t="s">
        <v>310</v>
      </c>
      <c r="J129" s="43" t="s">
        <v>317</v>
      </c>
      <c r="K129" s="574">
        <v>45017</v>
      </c>
      <c r="L129" s="294">
        <v>45717</v>
      </c>
      <c r="M129" s="575">
        <v>420400</v>
      </c>
      <c r="N129" s="573">
        <v>4</v>
      </c>
      <c r="O129" s="33">
        <f t="shared" si="8"/>
        <v>420400</v>
      </c>
      <c r="P129" s="465">
        <v>0</v>
      </c>
      <c r="Q129" s="698">
        <v>18000</v>
      </c>
      <c r="R129" s="245" t="s">
        <v>1340</v>
      </c>
      <c r="S129" s="694">
        <v>400</v>
      </c>
      <c r="T129" s="695"/>
      <c r="U129" s="245"/>
      <c r="V129" s="697"/>
      <c r="W129" s="757"/>
      <c r="X129" s="245"/>
      <c r="Y129" s="699"/>
      <c r="Z129" s="698"/>
      <c r="AA129" s="708"/>
      <c r="AB129" s="697"/>
      <c r="AC129" s="757"/>
      <c r="AD129" s="245"/>
      <c r="AE129" s="697"/>
      <c r="AF129" s="698"/>
      <c r="AG129" s="245"/>
      <c r="AH129" s="699">
        <v>0</v>
      </c>
      <c r="AI129" s="698"/>
      <c r="AJ129" s="245"/>
      <c r="AK129" s="697"/>
      <c r="AL129" s="698">
        <v>360000</v>
      </c>
      <c r="AM129" s="245" t="s">
        <v>1341</v>
      </c>
      <c r="AN129" s="697">
        <v>0</v>
      </c>
      <c r="AO129" s="757">
        <v>19400</v>
      </c>
      <c r="AP129" s="245" t="s">
        <v>1342</v>
      </c>
      <c r="AQ129" s="699">
        <v>4800</v>
      </c>
      <c r="AR129" s="698">
        <v>23000</v>
      </c>
      <c r="AS129" s="245" t="s">
        <v>1343</v>
      </c>
      <c r="AT129" s="697">
        <v>0</v>
      </c>
      <c r="AU129" s="813">
        <f t="shared" si="10"/>
        <v>5200</v>
      </c>
      <c r="AV129" s="63">
        <f t="shared" si="5"/>
        <v>415200</v>
      </c>
      <c r="AW129" s="685">
        <f t="shared" si="4"/>
        <v>1.2369172216936251E-2</v>
      </c>
      <c r="AX129" s="578"/>
    </row>
    <row r="130" spans="1:50" s="579" customFormat="1" ht="14.4" x14ac:dyDescent="0.3">
      <c r="A130" s="560" t="s">
        <v>1247</v>
      </c>
      <c r="B130" s="569" t="s">
        <v>1246</v>
      </c>
      <c r="C130" s="570" t="s">
        <v>1248</v>
      </c>
      <c r="D130" s="13" t="s">
        <v>188</v>
      </c>
      <c r="E130" s="5" t="s">
        <v>1282</v>
      </c>
      <c r="F130" s="571" t="s">
        <v>721</v>
      </c>
      <c r="G130" s="572"/>
      <c r="H130" s="572"/>
      <c r="I130" s="573" t="s">
        <v>310</v>
      </c>
      <c r="J130" s="43" t="s">
        <v>620</v>
      </c>
      <c r="K130" s="574">
        <v>45047</v>
      </c>
      <c r="L130" s="294">
        <v>45809</v>
      </c>
      <c r="M130" s="575">
        <v>50092</v>
      </c>
      <c r="N130" s="573">
        <v>4</v>
      </c>
      <c r="O130" s="33">
        <f t="shared" si="8"/>
        <v>50092</v>
      </c>
      <c r="P130" s="465">
        <v>0</v>
      </c>
      <c r="Q130" s="698">
        <v>4022</v>
      </c>
      <c r="R130" s="245" t="s">
        <v>1344</v>
      </c>
      <c r="S130" s="694">
        <v>1973.22</v>
      </c>
      <c r="T130" s="695"/>
      <c r="U130" s="245"/>
      <c r="V130" s="697"/>
      <c r="W130" s="757"/>
      <c r="X130" s="245"/>
      <c r="Y130" s="699"/>
      <c r="Z130" s="698"/>
      <c r="AA130" s="708"/>
      <c r="AB130" s="697"/>
      <c r="AC130" s="757"/>
      <c r="AD130" s="245"/>
      <c r="AE130" s="697"/>
      <c r="AF130" s="698"/>
      <c r="AG130" s="245" t="s">
        <v>1345</v>
      </c>
      <c r="AH130" s="699">
        <v>0</v>
      </c>
      <c r="AI130" s="698"/>
      <c r="AJ130" s="245"/>
      <c r="AK130" s="697"/>
      <c r="AL130" s="698">
        <v>12388</v>
      </c>
      <c r="AM130" s="245" t="s">
        <v>1346</v>
      </c>
      <c r="AN130" s="697">
        <v>12211.4</v>
      </c>
      <c r="AO130" s="757">
        <v>26050</v>
      </c>
      <c r="AP130" s="245" t="s">
        <v>1347</v>
      </c>
      <c r="AQ130" s="699">
        <v>25916.67</v>
      </c>
      <c r="AR130" s="698">
        <v>7632</v>
      </c>
      <c r="AS130" s="245" t="s">
        <v>1348</v>
      </c>
      <c r="AT130" s="697">
        <v>7632</v>
      </c>
      <c r="AU130" s="813">
        <f t="shared" si="10"/>
        <v>47733.289999999994</v>
      </c>
      <c r="AV130" s="63">
        <f t="shared" si="5"/>
        <v>2358.7100000000064</v>
      </c>
      <c r="AW130" s="685">
        <f t="shared" si="4"/>
        <v>0.95291244110836049</v>
      </c>
      <c r="AX130" s="578"/>
    </row>
    <row r="131" spans="1:50" ht="14.4" x14ac:dyDescent="0.25">
      <c r="A131" s="246" t="s">
        <v>1088</v>
      </c>
      <c r="B131" s="541" t="s">
        <v>1408</v>
      </c>
      <c r="C131" s="5" t="s">
        <v>1089</v>
      </c>
      <c r="D131" s="13" t="s">
        <v>191</v>
      </c>
      <c r="E131" s="5" t="s">
        <v>1087</v>
      </c>
      <c r="F131" s="11" t="s">
        <v>721</v>
      </c>
      <c r="G131" s="6"/>
      <c r="H131" s="6"/>
      <c r="I131" s="464" t="s">
        <v>310</v>
      </c>
      <c r="J131" s="39" t="s">
        <v>311</v>
      </c>
      <c r="K131" s="55">
        <v>44774</v>
      </c>
      <c r="L131" s="55">
        <v>45261</v>
      </c>
      <c r="M131" s="575">
        <v>53798</v>
      </c>
      <c r="N131" s="464">
        <v>3</v>
      </c>
      <c r="O131" s="33">
        <f>Q131+T131+W131+Z131+AC131+AF131+AI131+AL131+AO131+AR131</f>
        <v>53798</v>
      </c>
      <c r="P131" s="465">
        <v>5000</v>
      </c>
      <c r="Q131" s="411">
        <v>3798</v>
      </c>
      <c r="R131" s="62" t="s">
        <v>1160</v>
      </c>
      <c r="S131" s="681">
        <v>516.79999999999995</v>
      </c>
      <c r="T131" s="682"/>
      <c r="U131" s="62"/>
      <c r="V131" s="683"/>
      <c r="W131" s="412"/>
      <c r="X131" s="62"/>
      <c r="Y131" s="684"/>
      <c r="Z131" s="411"/>
      <c r="AA131" s="61"/>
      <c r="AB131" s="683"/>
      <c r="AC131" s="412"/>
      <c r="AD131" s="62"/>
      <c r="AE131" s="683"/>
      <c r="AF131" s="411">
        <v>5000</v>
      </c>
      <c r="AG131" s="62"/>
      <c r="AH131" s="684"/>
      <c r="AI131" s="411"/>
      <c r="AJ131" s="62">
        <v>938</v>
      </c>
      <c r="AK131" s="683"/>
      <c r="AL131" s="411"/>
      <c r="AM131" s="62"/>
      <c r="AN131" s="683"/>
      <c r="AO131" s="412">
        <v>45000</v>
      </c>
      <c r="AP131" s="62" t="s">
        <v>1161</v>
      </c>
      <c r="AQ131" s="684">
        <v>0</v>
      </c>
      <c r="AR131" s="411"/>
      <c r="AS131" s="62"/>
      <c r="AT131" s="683"/>
      <c r="AU131" s="813">
        <f t="shared" si="10"/>
        <v>5516.8</v>
      </c>
      <c r="AV131" s="63">
        <f t="shared" si="5"/>
        <v>48281.2</v>
      </c>
      <c r="AW131" s="685">
        <f t="shared" si="4"/>
        <v>0.10254656306925908</v>
      </c>
      <c r="AX131" s="36"/>
    </row>
    <row r="132" spans="1:50" ht="14.4" x14ac:dyDescent="0.25">
      <c r="A132" s="413" t="s">
        <v>501</v>
      </c>
      <c r="B132" s="569" t="s">
        <v>503</v>
      </c>
      <c r="C132" s="498" t="s">
        <v>502</v>
      </c>
      <c r="D132" s="12" t="s">
        <v>188</v>
      </c>
      <c r="E132" s="504" t="s">
        <v>547</v>
      </c>
      <c r="F132" s="11" t="s">
        <v>195</v>
      </c>
      <c r="G132" s="6"/>
      <c r="H132" s="6"/>
      <c r="I132" s="464" t="s">
        <v>310</v>
      </c>
      <c r="J132" s="39" t="s">
        <v>315</v>
      </c>
      <c r="K132" s="553">
        <v>44927</v>
      </c>
      <c r="L132" s="55">
        <v>45536</v>
      </c>
      <c r="M132" s="575">
        <v>172327</v>
      </c>
      <c r="N132" s="464">
        <v>1</v>
      </c>
      <c r="O132" s="33">
        <f>Q132+T132+W132+Z132+AC132+AF132+AI132+AL132+AO132+AR132</f>
        <v>172327</v>
      </c>
      <c r="P132" s="465">
        <v>0</v>
      </c>
      <c r="Q132" s="63">
        <v>28765.95</v>
      </c>
      <c r="R132" s="62" t="s">
        <v>567</v>
      </c>
      <c r="S132" s="681">
        <v>27948.81</v>
      </c>
      <c r="T132" s="682"/>
      <c r="U132" s="62"/>
      <c r="V132" s="683"/>
      <c r="W132" s="412"/>
      <c r="X132" s="62"/>
      <c r="Y132" s="684"/>
      <c r="Z132" s="61">
        <v>539.65</v>
      </c>
      <c r="AA132" s="61" t="s">
        <v>504</v>
      </c>
      <c r="AB132" s="683">
        <v>539.65</v>
      </c>
      <c r="AC132" s="412"/>
      <c r="AD132" s="62"/>
      <c r="AE132" s="683"/>
      <c r="AF132" s="411">
        <v>19625</v>
      </c>
      <c r="AG132" s="62" t="s">
        <v>505</v>
      </c>
      <c r="AH132" s="684">
        <v>19625</v>
      </c>
      <c r="AI132" s="61"/>
      <c r="AJ132" s="62" t="s">
        <v>506</v>
      </c>
      <c r="AK132" s="683">
        <v>0</v>
      </c>
      <c r="AL132" s="63">
        <v>30268.95</v>
      </c>
      <c r="AM132" s="62" t="s">
        <v>507</v>
      </c>
      <c r="AN132" s="683">
        <v>30107</v>
      </c>
      <c r="AO132" s="61">
        <v>93127.45</v>
      </c>
      <c r="AP132" s="62" t="s">
        <v>508</v>
      </c>
      <c r="AQ132" s="684">
        <v>93127.45</v>
      </c>
      <c r="AR132" s="411"/>
      <c r="AS132" s="62"/>
      <c r="AT132" s="683"/>
      <c r="AU132" s="813">
        <f t="shared" si="10"/>
        <v>171347.91</v>
      </c>
      <c r="AV132" s="63">
        <f t="shared" si="5"/>
        <v>979.08999999999651</v>
      </c>
      <c r="AW132" s="685">
        <f t="shared" ref="AW132:AW192" si="13">AU132/M132</f>
        <v>0.99431841789156661</v>
      </c>
      <c r="AX132" s="36"/>
    </row>
    <row r="133" spans="1:50" ht="14.4" x14ac:dyDescent="0.25">
      <c r="A133" s="413" t="s">
        <v>1085</v>
      </c>
      <c r="B133" s="569" t="s">
        <v>1084</v>
      </c>
      <c r="C133" s="498" t="s">
        <v>1086</v>
      </c>
      <c r="D133" s="12" t="s">
        <v>188</v>
      </c>
      <c r="E133" s="554" t="s">
        <v>1121</v>
      </c>
      <c r="F133" s="11" t="s">
        <v>195</v>
      </c>
      <c r="G133" s="6"/>
      <c r="H133" s="6"/>
      <c r="I133" s="464" t="s">
        <v>310</v>
      </c>
      <c r="J133" s="39" t="s">
        <v>313</v>
      </c>
      <c r="K133" s="553">
        <v>44927</v>
      </c>
      <c r="L133" s="55">
        <v>45383</v>
      </c>
      <c r="M133" s="575">
        <v>114090</v>
      </c>
      <c r="N133" s="464">
        <v>2</v>
      </c>
      <c r="O133" s="33">
        <f>Q133+T133+W133+Z133+AC133+AF133+AI133+AL133+AO133+AR133</f>
        <v>114090</v>
      </c>
      <c r="P133" s="465">
        <v>0</v>
      </c>
      <c r="Q133" s="411">
        <v>1000</v>
      </c>
      <c r="R133" s="62" t="s">
        <v>1176</v>
      </c>
      <c r="S133" s="681">
        <v>947.91</v>
      </c>
      <c r="T133" s="682">
        <v>6500</v>
      </c>
      <c r="U133" s="62" t="s">
        <v>1177</v>
      </c>
      <c r="V133" s="683">
        <v>4937.92</v>
      </c>
      <c r="W133" s="412"/>
      <c r="X133" s="62"/>
      <c r="Y133" s="684"/>
      <c r="Z133" s="412"/>
      <c r="AA133" s="61"/>
      <c r="AB133" s="683"/>
      <c r="AC133" s="412"/>
      <c r="AD133" s="62"/>
      <c r="AE133" s="683"/>
      <c r="AF133" s="411"/>
      <c r="AG133" s="62"/>
      <c r="AH133" s="684"/>
      <c r="AI133" s="412"/>
      <c r="AJ133" s="62"/>
      <c r="AK133" s="683"/>
      <c r="AL133" s="411">
        <v>106590</v>
      </c>
      <c r="AM133" s="62" t="s">
        <v>1178</v>
      </c>
      <c r="AN133" s="683">
        <v>107613.74</v>
      </c>
      <c r="AO133" s="412"/>
      <c r="AP133" s="62"/>
      <c r="AQ133" s="684"/>
      <c r="AR133" s="411"/>
      <c r="AS133" s="62"/>
      <c r="AT133" s="683"/>
      <c r="AU133" s="813">
        <f t="shared" si="10"/>
        <v>113499.57</v>
      </c>
      <c r="AV133" s="63">
        <f t="shared" si="5"/>
        <v>590.42999999999302</v>
      </c>
      <c r="AW133" s="685">
        <f t="shared" si="13"/>
        <v>0.9948248750986064</v>
      </c>
      <c r="AX133" s="36"/>
    </row>
    <row r="134" spans="1:50" ht="14.4" x14ac:dyDescent="0.25">
      <c r="A134" s="413" t="s">
        <v>1367</v>
      </c>
      <c r="B134" s="569" t="s">
        <v>1240</v>
      </c>
      <c r="C134" s="498" t="s">
        <v>1242</v>
      </c>
      <c r="D134" s="12" t="s">
        <v>188</v>
      </c>
      <c r="E134" s="554" t="s">
        <v>1283</v>
      </c>
      <c r="F134" s="11" t="s">
        <v>195</v>
      </c>
      <c r="G134" s="6"/>
      <c r="H134" s="6"/>
      <c r="I134" s="464" t="s">
        <v>310</v>
      </c>
      <c r="J134" s="39" t="s">
        <v>316</v>
      </c>
      <c r="K134" s="553">
        <v>45108</v>
      </c>
      <c r="L134" s="55">
        <v>45809</v>
      </c>
      <c r="M134" s="653">
        <v>46668</v>
      </c>
      <c r="N134" s="464">
        <v>5</v>
      </c>
      <c r="O134" s="33">
        <f t="shared" si="8"/>
        <v>46668</v>
      </c>
      <c r="P134" s="465">
        <v>6798.71</v>
      </c>
      <c r="Q134" s="411">
        <v>5597.4</v>
      </c>
      <c r="R134" s="62" t="s">
        <v>1395</v>
      </c>
      <c r="S134" s="681">
        <v>3745.89</v>
      </c>
      <c r="T134" s="682"/>
      <c r="U134" s="62"/>
      <c r="V134" s="683"/>
      <c r="W134" s="412">
        <v>6390</v>
      </c>
      <c r="X134" s="62" t="s">
        <v>1468</v>
      </c>
      <c r="Y134" s="684">
        <v>6390</v>
      </c>
      <c r="Z134" s="412"/>
      <c r="AA134" s="61"/>
      <c r="AB134" s="683"/>
      <c r="AC134" s="412"/>
      <c r="AD134" s="62"/>
      <c r="AE134" s="683"/>
      <c r="AF134" s="411">
        <v>2300</v>
      </c>
      <c r="AG134" s="62" t="s">
        <v>1396</v>
      </c>
      <c r="AH134" s="684">
        <v>2299.8000000000002</v>
      </c>
      <c r="AI134" s="412"/>
      <c r="AJ134" s="62"/>
      <c r="AK134" s="683"/>
      <c r="AL134" s="411">
        <v>13109.8</v>
      </c>
      <c r="AM134" s="62" t="s">
        <v>1395</v>
      </c>
      <c r="AN134" s="683">
        <v>12940</v>
      </c>
      <c r="AO134" s="412">
        <v>19270.8</v>
      </c>
      <c r="AP134" s="62" t="s">
        <v>1397</v>
      </c>
      <c r="AQ134" s="684">
        <v>14453.1</v>
      </c>
      <c r="AR134" s="411"/>
      <c r="AS134" s="62"/>
      <c r="AT134" s="683"/>
      <c r="AU134" s="813">
        <f t="shared" si="10"/>
        <v>46627.5</v>
      </c>
      <c r="AV134" s="63">
        <f t="shared" si="5"/>
        <v>40.5</v>
      </c>
      <c r="AW134" s="685">
        <f t="shared" si="13"/>
        <v>0.9991321676523528</v>
      </c>
      <c r="AX134" s="36"/>
    </row>
    <row r="135" spans="1:50" ht="14.4" x14ac:dyDescent="0.25">
      <c r="A135" s="413" t="s">
        <v>1368</v>
      </c>
      <c r="B135" s="569" t="s">
        <v>1369</v>
      </c>
      <c r="C135" s="498" t="s">
        <v>1370</v>
      </c>
      <c r="D135" s="12" t="s">
        <v>188</v>
      </c>
      <c r="E135" s="554" t="s">
        <v>1371</v>
      </c>
      <c r="F135" s="11" t="s">
        <v>195</v>
      </c>
      <c r="G135" s="6"/>
      <c r="H135" s="6"/>
      <c r="I135" s="464" t="s">
        <v>310</v>
      </c>
      <c r="J135" s="39" t="s">
        <v>313</v>
      </c>
      <c r="K135" s="553">
        <v>45108</v>
      </c>
      <c r="L135" s="55">
        <v>45809</v>
      </c>
      <c r="M135" s="575">
        <v>500000</v>
      </c>
      <c r="N135" s="464">
        <v>5</v>
      </c>
      <c r="O135" s="33">
        <f>Q135+T135+W135+Z135+AC135+AF135+AI135+AL135+AO135+AR135</f>
        <v>500000</v>
      </c>
      <c r="P135" s="465">
        <v>0</v>
      </c>
      <c r="Q135" s="411">
        <v>5000</v>
      </c>
      <c r="R135" s="62" t="s">
        <v>1391</v>
      </c>
      <c r="S135" s="681">
        <v>4547.8900000000003</v>
      </c>
      <c r="T135" s="682"/>
      <c r="U135" s="62"/>
      <c r="V135" s="683"/>
      <c r="W135" s="412">
        <v>7900</v>
      </c>
      <c r="X135" s="62" t="s">
        <v>1432</v>
      </c>
      <c r="Y135" s="684">
        <v>7900</v>
      </c>
      <c r="Z135" s="412">
        <v>0</v>
      </c>
      <c r="AA135" s="61" t="s">
        <v>1392</v>
      </c>
      <c r="AB135" s="683">
        <v>0</v>
      </c>
      <c r="AC135" s="412"/>
      <c r="AD135" s="62"/>
      <c r="AE135" s="683"/>
      <c r="AF135" s="411">
        <v>378450</v>
      </c>
      <c r="AG135" s="62" t="s">
        <v>1393</v>
      </c>
      <c r="AH135" s="684">
        <v>378434</v>
      </c>
      <c r="AI135" s="411">
        <v>19550</v>
      </c>
      <c r="AJ135" s="62" t="s">
        <v>1394</v>
      </c>
      <c r="AK135" s="683">
        <v>19547.5</v>
      </c>
      <c r="AL135" s="411">
        <v>45740</v>
      </c>
      <c r="AM135" s="62" t="s">
        <v>1433</v>
      </c>
      <c r="AN135" s="683">
        <v>45680</v>
      </c>
      <c r="AO135" s="412">
        <v>43360</v>
      </c>
      <c r="AP135" s="62"/>
      <c r="AQ135" s="684">
        <v>43359.3</v>
      </c>
      <c r="AR135" s="411"/>
      <c r="AS135" s="62"/>
      <c r="AT135" s="683"/>
      <c r="AU135" s="813">
        <f t="shared" si="10"/>
        <v>499468.69</v>
      </c>
      <c r="AV135" s="63">
        <f t="shared" si="5"/>
        <v>531.30999999999767</v>
      </c>
      <c r="AW135" s="685">
        <f t="shared" si="13"/>
        <v>0.99893737999999999</v>
      </c>
      <c r="AX135" s="36"/>
    </row>
    <row r="136" spans="1:50" ht="14.4" x14ac:dyDescent="0.3">
      <c r="A136" s="246" t="s">
        <v>509</v>
      </c>
      <c r="B136" s="569" t="s">
        <v>514</v>
      </c>
      <c r="C136" s="498" t="s">
        <v>510</v>
      </c>
      <c r="D136" s="13" t="s">
        <v>191</v>
      </c>
      <c r="E136" s="542" t="s">
        <v>550</v>
      </c>
      <c r="F136" s="11" t="s">
        <v>794</v>
      </c>
      <c r="G136" s="6"/>
      <c r="H136" s="6"/>
      <c r="I136" s="464" t="s">
        <v>310</v>
      </c>
      <c r="J136" s="39" t="s">
        <v>318</v>
      </c>
      <c r="K136" s="55">
        <v>44805</v>
      </c>
      <c r="L136" s="55">
        <v>45323</v>
      </c>
      <c r="M136" s="575">
        <v>91295</v>
      </c>
      <c r="N136" s="464">
        <v>2</v>
      </c>
      <c r="O136" s="565">
        <f t="shared" si="8"/>
        <v>91295</v>
      </c>
      <c r="P136" s="465">
        <v>0</v>
      </c>
      <c r="Q136" s="758">
        <v>38000</v>
      </c>
      <c r="R136" s="62"/>
      <c r="S136" s="681">
        <v>37999.949999999997</v>
      </c>
      <c r="T136" s="682"/>
      <c r="U136" s="62"/>
      <c r="V136" s="683"/>
      <c r="W136" s="412">
        <v>2800</v>
      </c>
      <c r="X136" s="62"/>
      <c r="Y136" s="684">
        <v>2800</v>
      </c>
      <c r="Z136" s="411"/>
      <c r="AA136" s="61"/>
      <c r="AB136" s="683"/>
      <c r="AC136" s="412"/>
      <c r="AD136" s="62"/>
      <c r="AE136" s="683"/>
      <c r="AF136" s="411"/>
      <c r="AG136" s="62"/>
      <c r="AH136" s="684"/>
      <c r="AI136" s="411"/>
      <c r="AJ136" s="62"/>
      <c r="AK136" s="683"/>
      <c r="AL136" s="411">
        <v>10295</v>
      </c>
      <c r="AM136" s="759" t="s">
        <v>516</v>
      </c>
      <c r="AN136" s="683">
        <v>10176</v>
      </c>
      <c r="AO136" s="412">
        <v>40200</v>
      </c>
      <c r="AP136" s="62" t="s">
        <v>517</v>
      </c>
      <c r="AQ136" s="684">
        <v>39946.75</v>
      </c>
      <c r="AR136" s="411"/>
      <c r="AS136" s="62"/>
      <c r="AT136" s="683"/>
      <c r="AU136" s="813">
        <f t="shared" si="10"/>
        <v>90922.7</v>
      </c>
      <c r="AV136" s="63">
        <f t="shared" si="5"/>
        <v>372.30000000000291</v>
      </c>
      <c r="AW136" s="685">
        <f t="shared" si="13"/>
        <v>0.99592201106303735</v>
      </c>
      <c r="AX136" s="36"/>
    </row>
    <row r="137" spans="1:50" ht="14.4" x14ac:dyDescent="0.3">
      <c r="A137" s="246" t="s">
        <v>1112</v>
      </c>
      <c r="B137" s="569" t="s">
        <v>1109</v>
      </c>
      <c r="C137" s="498" t="s">
        <v>1111</v>
      </c>
      <c r="D137" s="13" t="s">
        <v>188</v>
      </c>
      <c r="E137" s="497" t="s">
        <v>1110</v>
      </c>
      <c r="F137" s="11" t="s">
        <v>794</v>
      </c>
      <c r="G137" s="6"/>
      <c r="H137" s="6" t="s">
        <v>1529</v>
      </c>
      <c r="I137" s="464" t="s">
        <v>310</v>
      </c>
      <c r="J137" s="39" t="s">
        <v>318</v>
      </c>
      <c r="K137" s="55">
        <v>45017</v>
      </c>
      <c r="L137" s="55">
        <v>45444</v>
      </c>
      <c r="M137" s="575">
        <v>15426</v>
      </c>
      <c r="N137" s="464">
        <v>3</v>
      </c>
      <c r="O137" s="565">
        <f t="shared" si="8"/>
        <v>15426</v>
      </c>
      <c r="P137" s="465">
        <v>6200</v>
      </c>
      <c r="Q137" s="758">
        <v>426</v>
      </c>
      <c r="R137" s="62" t="s">
        <v>415</v>
      </c>
      <c r="S137" s="681">
        <v>0</v>
      </c>
      <c r="T137" s="682"/>
      <c r="U137" s="62"/>
      <c r="V137" s="683"/>
      <c r="W137" s="412"/>
      <c r="X137" s="62"/>
      <c r="Y137" s="684"/>
      <c r="Z137" s="411"/>
      <c r="AA137" s="61"/>
      <c r="AB137" s="683"/>
      <c r="AC137" s="412"/>
      <c r="AD137" s="62"/>
      <c r="AE137" s="683"/>
      <c r="AF137" s="411"/>
      <c r="AG137" s="62"/>
      <c r="AH137" s="684"/>
      <c r="AI137" s="411"/>
      <c r="AJ137" s="62"/>
      <c r="AK137" s="683"/>
      <c r="AL137" s="411"/>
      <c r="AM137" s="759"/>
      <c r="AN137" s="683"/>
      <c r="AO137" s="412">
        <v>15000</v>
      </c>
      <c r="AP137" s="62" t="s">
        <v>1184</v>
      </c>
      <c r="AQ137" s="684">
        <v>1745.85</v>
      </c>
      <c r="AR137" s="411"/>
      <c r="AS137" s="62"/>
      <c r="AT137" s="683"/>
      <c r="AU137" s="813">
        <f t="shared" si="10"/>
        <v>7945.85</v>
      </c>
      <c r="AV137" s="63">
        <f t="shared" si="5"/>
        <v>7480.15</v>
      </c>
      <c r="AW137" s="685">
        <f t="shared" si="13"/>
        <v>0.51509464540386363</v>
      </c>
      <c r="AX137" s="36"/>
    </row>
    <row r="138" spans="1:50" ht="14.4" x14ac:dyDescent="0.3">
      <c r="A138" s="562" t="s">
        <v>1113</v>
      </c>
      <c r="B138" s="569" t="s">
        <v>1239</v>
      </c>
      <c r="C138" s="498" t="s">
        <v>1114</v>
      </c>
      <c r="D138" s="13" t="s">
        <v>191</v>
      </c>
      <c r="E138" s="5" t="s">
        <v>1120</v>
      </c>
      <c r="F138" s="11" t="s">
        <v>794</v>
      </c>
      <c r="G138" s="6"/>
      <c r="H138" s="6"/>
      <c r="I138" s="464" t="s">
        <v>310</v>
      </c>
      <c r="J138" s="39" t="s">
        <v>318</v>
      </c>
      <c r="K138" s="552">
        <v>44927</v>
      </c>
      <c r="L138" s="55">
        <v>45352</v>
      </c>
      <c r="M138" s="575">
        <v>75850</v>
      </c>
      <c r="N138" s="464">
        <v>3</v>
      </c>
      <c r="O138" s="565">
        <f>Q138+T138+W138+Z138+AC138+AF138+AI138+AL138+AO138+AR138</f>
        <v>75850</v>
      </c>
      <c r="P138" s="465">
        <v>27883.200000000001</v>
      </c>
      <c r="Q138" s="752">
        <v>29900</v>
      </c>
      <c r="R138" s="7" t="s">
        <v>415</v>
      </c>
      <c r="S138" s="681">
        <v>12358.79</v>
      </c>
      <c r="T138" s="568"/>
      <c r="U138" s="7"/>
      <c r="V138" s="753"/>
      <c r="W138" s="414"/>
      <c r="X138" s="62"/>
      <c r="Y138" s="684"/>
      <c r="Z138" s="752"/>
      <c r="AA138" s="7"/>
      <c r="AB138" s="753"/>
      <c r="AC138" s="249"/>
      <c r="AD138" s="7"/>
      <c r="AE138" s="753"/>
      <c r="AF138" s="415"/>
      <c r="AG138" s="62"/>
      <c r="AH138" s="684"/>
      <c r="AI138" s="752"/>
      <c r="AJ138" s="7"/>
      <c r="AK138" s="753"/>
      <c r="AL138" s="760">
        <v>13750</v>
      </c>
      <c r="AM138" s="62" t="s">
        <v>1174</v>
      </c>
      <c r="AN138" s="683">
        <v>10155</v>
      </c>
      <c r="AO138" s="755">
        <v>32200</v>
      </c>
      <c r="AP138" s="7" t="s">
        <v>1175</v>
      </c>
      <c r="AQ138" s="754">
        <v>24388.5</v>
      </c>
      <c r="AR138" s="752"/>
      <c r="AS138" s="7"/>
      <c r="AT138" s="753"/>
      <c r="AU138" s="813">
        <f>S138+V138+Y138+AB138+AE138+AH138+AK138+AN138+AQ138+AT138+P138</f>
        <v>74785.490000000005</v>
      </c>
      <c r="AV138" s="63">
        <f>M138-AU138</f>
        <v>1064.5099999999948</v>
      </c>
      <c r="AW138" s="685">
        <f t="shared" si="13"/>
        <v>0.98596558998022421</v>
      </c>
      <c r="AX138" s="36"/>
    </row>
    <row r="139" spans="1:50" ht="14.4" x14ac:dyDescent="0.3">
      <c r="A139" s="667" t="s">
        <v>1220</v>
      </c>
      <c r="B139" s="569" t="s">
        <v>1267</v>
      </c>
      <c r="C139" s="498" t="s">
        <v>1222</v>
      </c>
      <c r="D139" s="13" t="s">
        <v>188</v>
      </c>
      <c r="E139" s="5" t="s">
        <v>1285</v>
      </c>
      <c r="F139" s="11" t="s">
        <v>794</v>
      </c>
      <c r="G139" s="6"/>
      <c r="H139" s="6"/>
      <c r="I139" s="464" t="s">
        <v>310</v>
      </c>
      <c r="J139" s="39" t="s">
        <v>311</v>
      </c>
      <c r="K139" s="552" t="s">
        <v>1271</v>
      </c>
      <c r="L139" s="55">
        <v>45536</v>
      </c>
      <c r="M139" s="575">
        <v>93265</v>
      </c>
      <c r="N139" s="464">
        <v>4</v>
      </c>
      <c r="O139" s="33">
        <f>Q139+T139+W139+Z139+AC139+AF139+AI139+AL139+AO139+AR139</f>
        <v>93265</v>
      </c>
      <c r="P139" s="465">
        <v>19865</v>
      </c>
      <c r="Q139" s="752">
        <v>25000</v>
      </c>
      <c r="R139" s="7" t="s">
        <v>1336</v>
      </c>
      <c r="S139" s="681">
        <v>16438.62</v>
      </c>
      <c r="T139" s="752"/>
      <c r="U139" s="249"/>
      <c r="V139" s="753"/>
      <c r="W139" s="414"/>
      <c r="X139" s="62"/>
      <c r="Y139" s="684"/>
      <c r="Z139" s="752"/>
      <c r="AA139" s="7"/>
      <c r="AB139" s="753"/>
      <c r="AC139" s="249"/>
      <c r="AD139" s="7"/>
      <c r="AE139" s="753"/>
      <c r="AF139" s="415">
        <v>19400</v>
      </c>
      <c r="AG139" s="62"/>
      <c r="AH139" s="684">
        <v>19390</v>
      </c>
      <c r="AI139" s="752"/>
      <c r="AJ139" s="7"/>
      <c r="AK139" s="753"/>
      <c r="AL139" s="760">
        <v>14865</v>
      </c>
      <c r="AM139" s="62" t="s">
        <v>1337</v>
      </c>
      <c r="AN139" s="683">
        <v>0</v>
      </c>
      <c r="AO139" s="755">
        <v>34000</v>
      </c>
      <c r="AP139" s="7" t="s">
        <v>1338</v>
      </c>
      <c r="AQ139" s="754">
        <v>28906.2</v>
      </c>
      <c r="AR139" s="752"/>
      <c r="AS139" s="7"/>
      <c r="AT139" s="753"/>
      <c r="AU139" s="813">
        <f>S139+V139+Y139+AB139+AE139+AH139+AK139+AN139+AQ139+AT139+P139</f>
        <v>84599.819999999992</v>
      </c>
      <c r="AV139" s="63">
        <f>M139-AU139</f>
        <v>8665.1800000000076</v>
      </c>
      <c r="AW139" s="685">
        <f>AU139/M139</f>
        <v>0.9070907628799656</v>
      </c>
      <c r="AX139" s="36"/>
    </row>
    <row r="140" spans="1:50" customFormat="1" ht="14.4" x14ac:dyDescent="0.3">
      <c r="A140" s="581" t="s">
        <v>1471</v>
      </c>
      <c r="B140" s="569" t="s">
        <v>1474</v>
      </c>
      <c r="C140" s="7" t="s">
        <v>1472</v>
      </c>
      <c r="D140" s="13" t="s">
        <v>191</v>
      </c>
      <c r="E140" s="7" t="s">
        <v>1477</v>
      </c>
      <c r="F140" s="74" t="s">
        <v>794</v>
      </c>
      <c r="G140" s="75"/>
      <c r="H140" s="52"/>
      <c r="I140" s="464" t="s">
        <v>310</v>
      </c>
      <c r="J140" s="75" t="s">
        <v>318</v>
      </c>
      <c r="K140" s="552">
        <v>45170</v>
      </c>
      <c r="L140" s="52">
        <v>45901</v>
      </c>
      <c r="M140" s="76">
        <v>5000</v>
      </c>
      <c r="N140" s="662">
        <v>8</v>
      </c>
      <c r="O140" s="33">
        <f>Q140+T140+W140+Z140+AC140+AF140+AI140+AL140+AO140+AR140</f>
        <v>9480</v>
      </c>
      <c r="P140" s="465">
        <v>0</v>
      </c>
      <c r="Q140" s="52"/>
      <c r="R140" s="322"/>
      <c r="S140" s="795"/>
      <c r="T140" s="794"/>
      <c r="U140" s="249"/>
      <c r="V140" s="753"/>
      <c r="W140" s="250"/>
      <c r="X140" s="250"/>
      <c r="Y140" s="761"/>
      <c r="Z140" s="762">
        <v>2240</v>
      </c>
      <c r="AA140" s="250"/>
      <c r="AB140" s="763"/>
      <c r="AC140" s="250"/>
      <c r="AD140" s="250"/>
      <c r="AE140" s="763"/>
      <c r="AF140" s="764">
        <v>2240</v>
      </c>
      <c r="AG140" s="250" t="s">
        <v>1476</v>
      </c>
      <c r="AH140" s="765">
        <v>0</v>
      </c>
      <c r="AI140" s="250"/>
      <c r="AJ140" s="250"/>
      <c r="AK140" s="763"/>
      <c r="AL140" s="766"/>
      <c r="AM140" s="250"/>
      <c r="AN140" s="767" t="s">
        <v>46</v>
      </c>
      <c r="AO140" s="768">
        <v>5000</v>
      </c>
      <c r="AP140" s="769" t="s">
        <v>1475</v>
      </c>
      <c r="AQ140" s="770">
        <v>0</v>
      </c>
      <c r="AR140" s="250"/>
      <c r="AS140" s="250"/>
      <c r="AT140" s="763"/>
      <c r="AU140" s="814" t="e">
        <f>S140+V140+Y140+AB140+AE140+AH140+AK140+AN140+AQ140+AT140+P140</f>
        <v>#VALUE!</v>
      </c>
      <c r="AV140" s="63" t="e">
        <f>M140-AU140</f>
        <v>#VALUE!</v>
      </c>
      <c r="AW140" s="685" t="e">
        <f>AU140/M140</f>
        <v>#VALUE!</v>
      </c>
    </row>
    <row r="141" spans="1:50" ht="14.4" x14ac:dyDescent="0.3">
      <c r="A141" s="667" t="s">
        <v>1217</v>
      </c>
      <c r="B141" s="569" t="s">
        <v>1420</v>
      </c>
      <c r="C141" s="498" t="s">
        <v>1218</v>
      </c>
      <c r="D141" s="13" t="s">
        <v>191</v>
      </c>
      <c r="E141" s="5" t="s">
        <v>1277</v>
      </c>
      <c r="F141" s="11" t="s">
        <v>186</v>
      </c>
      <c r="G141" s="6"/>
      <c r="H141" s="6" t="s">
        <v>1219</v>
      </c>
      <c r="I141" s="464" t="s">
        <v>310</v>
      </c>
      <c r="J141" s="39" t="s">
        <v>311</v>
      </c>
      <c r="K141" s="552">
        <v>45017</v>
      </c>
      <c r="L141" s="55">
        <v>45717</v>
      </c>
      <c r="M141" s="575">
        <v>40350</v>
      </c>
      <c r="N141" s="464">
        <v>4</v>
      </c>
      <c r="O141" s="33">
        <f>Q141+T141+W141+Z141+AC141+AF141+AI141+AL141+AO141+AR141</f>
        <v>40350</v>
      </c>
      <c r="P141" s="465">
        <v>0</v>
      </c>
      <c r="Q141" s="752">
        <v>36600</v>
      </c>
      <c r="R141" s="7" t="s">
        <v>1323</v>
      </c>
      <c r="S141" s="681">
        <v>36600</v>
      </c>
      <c r="T141" s="752"/>
      <c r="U141" s="249"/>
      <c r="V141" s="753"/>
      <c r="W141" s="414"/>
      <c r="X141" s="62"/>
      <c r="Y141" s="684"/>
      <c r="Z141" s="752"/>
      <c r="AA141" s="7"/>
      <c r="AB141" s="753"/>
      <c r="AC141" s="249"/>
      <c r="AD141" s="7"/>
      <c r="AE141" s="753"/>
      <c r="AF141" s="415">
        <v>3750</v>
      </c>
      <c r="AG141" s="62" t="s">
        <v>1324</v>
      </c>
      <c r="AH141" s="684">
        <v>3750</v>
      </c>
      <c r="AI141" s="752"/>
      <c r="AJ141" s="7"/>
      <c r="AK141" s="753"/>
      <c r="AL141" s="416"/>
      <c r="AM141" s="62"/>
      <c r="AN141" s="683"/>
      <c r="AO141" s="755"/>
      <c r="AP141" s="7"/>
      <c r="AQ141" s="754"/>
      <c r="AR141" s="752"/>
      <c r="AS141" s="7"/>
      <c r="AT141" s="753"/>
      <c r="AU141" s="814">
        <f>S141+V141+Y141+AB141+AE141+AH141+AK141+AN141+AQ141+AT141+P141</f>
        <v>40350</v>
      </c>
      <c r="AV141" s="63">
        <f>M141-AU141</f>
        <v>0</v>
      </c>
      <c r="AW141" s="685">
        <f t="shared" si="13"/>
        <v>1</v>
      </c>
      <c r="AX141" s="36"/>
    </row>
    <row r="142" spans="1:50" ht="14.4" x14ac:dyDescent="0.25">
      <c r="A142" s="246" t="s">
        <v>511</v>
      </c>
      <c r="B142" s="569" t="s">
        <v>515</v>
      </c>
      <c r="C142" s="498" t="s">
        <v>512</v>
      </c>
      <c r="D142" s="13" t="s">
        <v>191</v>
      </c>
      <c r="E142" s="5" t="s">
        <v>548</v>
      </c>
      <c r="F142" s="11" t="s">
        <v>513</v>
      </c>
      <c r="G142" s="6"/>
      <c r="H142" s="6"/>
      <c r="I142" s="464" t="s">
        <v>310</v>
      </c>
      <c r="J142" s="39" t="s">
        <v>318</v>
      </c>
      <c r="K142" s="55">
        <v>44927</v>
      </c>
      <c r="L142" s="55">
        <v>45536</v>
      </c>
      <c r="M142" s="575">
        <v>66220</v>
      </c>
      <c r="N142" s="464">
        <v>2</v>
      </c>
      <c r="O142" s="565">
        <f t="shared" si="8"/>
        <v>66220</v>
      </c>
      <c r="P142" s="465">
        <v>0</v>
      </c>
      <c r="Q142" s="411">
        <v>15330</v>
      </c>
      <c r="R142" s="62"/>
      <c r="S142" s="681">
        <v>14577.92</v>
      </c>
      <c r="T142" s="771"/>
      <c r="U142" s="62"/>
      <c r="V142" s="683"/>
      <c r="W142" s="412"/>
      <c r="X142" s="62"/>
      <c r="Y142" s="684"/>
      <c r="Z142" s="411"/>
      <c r="AA142" s="61"/>
      <c r="AB142" s="683"/>
      <c r="AC142" s="412"/>
      <c r="AD142" s="62"/>
      <c r="AE142" s="683"/>
      <c r="AF142" s="411">
        <v>270</v>
      </c>
      <c r="AG142" s="62" t="s">
        <v>518</v>
      </c>
      <c r="AH142" s="684">
        <v>270</v>
      </c>
      <c r="AI142" s="411"/>
      <c r="AJ142" s="62"/>
      <c r="AK142" s="683"/>
      <c r="AL142" s="411">
        <v>6350</v>
      </c>
      <c r="AM142" s="62" t="s">
        <v>519</v>
      </c>
      <c r="AN142" s="683">
        <v>6350</v>
      </c>
      <c r="AO142" s="412">
        <v>44270</v>
      </c>
      <c r="AP142" s="62" t="s">
        <v>520</v>
      </c>
      <c r="AQ142" s="684">
        <v>43348.9</v>
      </c>
      <c r="AR142" s="411"/>
      <c r="AS142" s="62"/>
      <c r="AT142" s="683"/>
      <c r="AU142" s="813">
        <f t="shared" si="10"/>
        <v>64546.82</v>
      </c>
      <c r="AV142" s="63">
        <f t="shared" si="5"/>
        <v>1673.1800000000003</v>
      </c>
      <c r="AW142" s="685">
        <f t="shared" si="13"/>
        <v>0.97473301117487166</v>
      </c>
      <c r="AX142" s="36"/>
    </row>
    <row r="143" spans="1:50" ht="14.4" x14ac:dyDescent="0.3">
      <c r="A143" s="560" t="s">
        <v>521</v>
      </c>
      <c r="B143" s="541" t="s">
        <v>524</v>
      </c>
      <c r="C143" s="498" t="s">
        <v>522</v>
      </c>
      <c r="D143" s="13" t="s">
        <v>191</v>
      </c>
      <c r="E143" s="6" t="s">
        <v>549</v>
      </c>
      <c r="F143" s="11" t="s">
        <v>523</v>
      </c>
      <c r="G143" s="6"/>
      <c r="H143" s="6"/>
      <c r="I143" s="464" t="s">
        <v>310</v>
      </c>
      <c r="J143" s="39" t="s">
        <v>318</v>
      </c>
      <c r="K143" s="55">
        <v>44927</v>
      </c>
      <c r="L143" s="55">
        <v>45261</v>
      </c>
      <c r="M143" s="575">
        <v>126800</v>
      </c>
      <c r="N143" s="464">
        <v>2</v>
      </c>
      <c r="O143" s="565">
        <f t="shared" si="8"/>
        <v>126800</v>
      </c>
      <c r="P143" s="465">
        <v>0</v>
      </c>
      <c r="Q143" s="411"/>
      <c r="R143" s="62"/>
      <c r="S143" s="681"/>
      <c r="T143" s="682"/>
      <c r="U143" s="62"/>
      <c r="V143" s="683"/>
      <c r="W143" s="412"/>
      <c r="X143" s="62"/>
      <c r="Y143" s="684"/>
      <c r="Z143" s="411"/>
      <c r="AA143" s="61"/>
      <c r="AB143" s="683"/>
      <c r="AC143" s="412"/>
      <c r="AD143" s="62"/>
      <c r="AE143" s="683"/>
      <c r="AF143" s="411">
        <v>6800</v>
      </c>
      <c r="AG143" s="62"/>
      <c r="AH143" s="684">
        <v>6751</v>
      </c>
      <c r="AI143" s="411"/>
      <c r="AJ143" s="62"/>
      <c r="AK143" s="683"/>
      <c r="AL143" s="411">
        <v>97000</v>
      </c>
      <c r="AM143" s="62" t="s">
        <v>525</v>
      </c>
      <c r="AN143" s="683">
        <v>96100</v>
      </c>
      <c r="AO143" s="412">
        <v>23000</v>
      </c>
      <c r="AP143" s="62" t="s">
        <v>526</v>
      </c>
      <c r="AQ143" s="684">
        <v>20591.150000000001</v>
      </c>
      <c r="AR143" s="411"/>
      <c r="AS143" s="62"/>
      <c r="AT143" s="683"/>
      <c r="AU143" s="813">
        <f t="shared" si="10"/>
        <v>123442.15</v>
      </c>
      <c r="AV143" s="63">
        <f t="shared" si="5"/>
        <v>3357.8500000000058</v>
      </c>
      <c r="AW143" s="685">
        <f t="shared" si="13"/>
        <v>0.97351853312302838</v>
      </c>
      <c r="AX143" s="36"/>
    </row>
    <row r="144" spans="1:50" ht="14.4" x14ac:dyDescent="0.3">
      <c r="A144" s="668" t="s">
        <v>1256</v>
      </c>
      <c r="B144" s="569" t="s">
        <v>1255</v>
      </c>
      <c r="C144" s="498" t="s">
        <v>1257</v>
      </c>
      <c r="D144" s="13" t="s">
        <v>191</v>
      </c>
      <c r="E144" s="5" t="s">
        <v>1284</v>
      </c>
      <c r="F144" s="11" t="s">
        <v>523</v>
      </c>
      <c r="G144" s="6"/>
      <c r="H144" s="6"/>
      <c r="I144" s="464" t="s">
        <v>310</v>
      </c>
      <c r="J144" s="39" t="s">
        <v>311</v>
      </c>
      <c r="K144" s="55" t="s">
        <v>1271</v>
      </c>
      <c r="L144" s="55">
        <v>45444</v>
      </c>
      <c r="M144" s="575">
        <v>140700</v>
      </c>
      <c r="N144" s="464">
        <v>4</v>
      </c>
      <c r="O144" s="33">
        <f t="shared" si="8"/>
        <v>183200</v>
      </c>
      <c r="P144" s="777">
        <v>135435.45000000001</v>
      </c>
      <c r="Q144" s="411"/>
      <c r="R144" s="62"/>
      <c r="S144" s="681"/>
      <c r="T144" s="682"/>
      <c r="U144" s="62"/>
      <c r="V144" s="683"/>
      <c r="W144" s="412"/>
      <c r="X144" s="62"/>
      <c r="Y144" s="684"/>
      <c r="Z144" s="411"/>
      <c r="AA144" s="61"/>
      <c r="AB144" s="683"/>
      <c r="AC144" s="412"/>
      <c r="AD144" s="62"/>
      <c r="AE144" s="683"/>
      <c r="AF144" s="411">
        <v>5000</v>
      </c>
      <c r="AG144" s="62"/>
      <c r="AH144" s="684">
        <v>0</v>
      </c>
      <c r="AI144" s="411"/>
      <c r="AJ144" s="62"/>
      <c r="AK144" s="683"/>
      <c r="AL144" s="411">
        <v>140700</v>
      </c>
      <c r="AM144" s="62" t="s">
        <v>1339</v>
      </c>
      <c r="AN144" s="683">
        <v>97135.45</v>
      </c>
      <c r="AO144" s="412">
        <v>37500</v>
      </c>
      <c r="AP144" s="62" t="s">
        <v>1327</v>
      </c>
      <c r="AQ144" s="684">
        <v>0</v>
      </c>
      <c r="AR144" s="411"/>
      <c r="AS144" s="62"/>
      <c r="AT144" s="683"/>
      <c r="AU144" s="813">
        <f t="shared" si="10"/>
        <v>232570.90000000002</v>
      </c>
      <c r="AV144" s="63">
        <f>O144-AU144</f>
        <v>-49370.900000000023</v>
      </c>
      <c r="AW144" s="685">
        <f t="shared" si="13"/>
        <v>1.6529559346126512</v>
      </c>
      <c r="AX144" s="36"/>
    </row>
    <row r="145" spans="1:49" ht="13.8" x14ac:dyDescent="0.3">
      <c r="A145" s="630"/>
      <c r="B145" s="48"/>
      <c r="C145" s="601" t="s">
        <v>609</v>
      </c>
      <c r="D145" s="76" t="s">
        <v>46</v>
      </c>
      <c r="E145" s="76"/>
      <c r="F145" s="11" t="s">
        <v>193</v>
      </c>
      <c r="G145" s="76"/>
      <c r="H145" s="76"/>
      <c r="I145" s="464" t="s">
        <v>310</v>
      </c>
      <c r="J145" s="39" t="s">
        <v>311</v>
      </c>
      <c r="K145" s="76"/>
      <c r="L145" s="76"/>
      <c r="M145" s="601">
        <v>23000</v>
      </c>
      <c r="N145" s="75">
        <v>1</v>
      </c>
      <c r="O145" s="33">
        <f t="shared" si="8"/>
        <v>23000</v>
      </c>
      <c r="P145" s="465">
        <v>0</v>
      </c>
      <c r="Q145" s="752">
        <v>10000</v>
      </c>
      <c r="R145" s="7"/>
      <c r="S145" s="756">
        <v>575.30999999999995</v>
      </c>
      <c r="T145" s="752"/>
      <c r="U145" s="7"/>
      <c r="V145" s="753"/>
      <c r="W145" s="249"/>
      <c r="X145" s="7"/>
      <c r="Y145" s="754"/>
      <c r="Z145" s="752"/>
      <c r="AA145" s="7"/>
      <c r="AB145" s="753"/>
      <c r="AC145" s="249"/>
      <c r="AD145" s="7"/>
      <c r="AE145" s="753"/>
      <c r="AF145" s="752"/>
      <c r="AG145" s="7"/>
      <c r="AH145" s="754"/>
      <c r="AI145" s="752"/>
      <c r="AJ145" s="7"/>
      <c r="AK145" s="753"/>
      <c r="AL145" s="752">
        <v>13000</v>
      </c>
      <c r="AM145" s="7"/>
      <c r="AN145" s="772">
        <v>4765</v>
      </c>
      <c r="AO145" s="249"/>
      <c r="AP145" s="7"/>
      <c r="AQ145" s="754"/>
      <c r="AR145" s="752"/>
      <c r="AS145" s="7"/>
      <c r="AT145" s="753"/>
      <c r="AU145" s="813">
        <f t="shared" si="10"/>
        <v>5340.3099999999995</v>
      </c>
      <c r="AV145" s="773">
        <f t="shared" si="5"/>
        <v>17659.690000000002</v>
      </c>
      <c r="AW145" s="685">
        <f t="shared" si="13"/>
        <v>0.23218739130434782</v>
      </c>
    </row>
    <row r="146" spans="1:49" ht="13.8" x14ac:dyDescent="0.3">
      <c r="A146" s="631"/>
      <c r="B146" s="50"/>
      <c r="C146" s="591" t="s">
        <v>610</v>
      </c>
      <c r="D146" s="78" t="s">
        <v>46</v>
      </c>
      <c r="E146" s="78"/>
      <c r="F146" s="11" t="s">
        <v>795</v>
      </c>
      <c r="G146" s="76"/>
      <c r="H146" s="76"/>
      <c r="I146" s="464" t="s">
        <v>310</v>
      </c>
      <c r="J146" s="39" t="s">
        <v>311</v>
      </c>
      <c r="K146" s="79"/>
      <c r="L146" s="76"/>
      <c r="M146" s="601">
        <v>90000</v>
      </c>
      <c r="N146" s="77">
        <v>1</v>
      </c>
      <c r="O146" s="44">
        <f t="shared" si="8"/>
        <v>0</v>
      </c>
      <c r="P146" s="465">
        <v>0</v>
      </c>
      <c r="Q146" s="774"/>
      <c r="R146" s="7"/>
      <c r="S146" s="753"/>
      <c r="T146" s="752"/>
      <c r="U146" s="7"/>
      <c r="V146" s="753"/>
      <c r="W146" s="249"/>
      <c r="X146" s="7"/>
      <c r="Y146" s="754"/>
      <c r="Z146" s="752"/>
      <c r="AA146" s="7"/>
      <c r="AB146" s="753"/>
      <c r="AC146" s="249"/>
      <c r="AD146" s="7"/>
      <c r="AE146" s="753"/>
      <c r="AF146" s="752"/>
      <c r="AG146" s="7"/>
      <c r="AH146" s="754"/>
      <c r="AI146" s="752"/>
      <c r="AJ146" s="7"/>
      <c r="AK146" s="753"/>
      <c r="AL146" s="752"/>
      <c r="AM146" s="7"/>
      <c r="AN146" s="753"/>
      <c r="AO146" s="249"/>
      <c r="AP146" s="7"/>
      <c r="AQ146" s="754"/>
      <c r="AR146" s="752"/>
      <c r="AS146" s="7"/>
      <c r="AT146" s="753"/>
      <c r="AU146" s="813">
        <f t="shared" si="10"/>
        <v>0</v>
      </c>
      <c r="AV146" s="773">
        <f t="shared" si="5"/>
        <v>90000</v>
      </c>
      <c r="AW146" s="685">
        <f t="shared" si="13"/>
        <v>0</v>
      </c>
    </row>
    <row r="147" spans="1:49" ht="13.8" x14ac:dyDescent="0.3">
      <c r="A147" s="632"/>
      <c r="B147" s="10"/>
      <c r="C147" s="601" t="s">
        <v>611</v>
      </c>
      <c r="D147" s="76"/>
      <c r="E147" s="76"/>
      <c r="F147" s="11" t="s">
        <v>193</v>
      </c>
      <c r="G147" s="76"/>
      <c r="H147" s="76"/>
      <c r="I147" s="464" t="s">
        <v>310</v>
      </c>
      <c r="J147" s="39" t="s">
        <v>312</v>
      </c>
      <c r="K147" s="79"/>
      <c r="L147" s="80"/>
      <c r="M147" s="645">
        <v>94800</v>
      </c>
      <c r="N147" s="75">
        <v>1</v>
      </c>
      <c r="O147" s="33">
        <f t="shared" si="8"/>
        <v>0</v>
      </c>
      <c r="P147" s="465">
        <v>0</v>
      </c>
      <c r="Q147" s="752"/>
      <c r="R147" s="7"/>
      <c r="S147" s="753"/>
      <c r="T147" s="752"/>
      <c r="U147" s="7"/>
      <c r="V147" s="753"/>
      <c r="W147" s="249"/>
      <c r="X147" s="7"/>
      <c r="Y147" s="754"/>
      <c r="Z147" s="752"/>
      <c r="AA147" s="7"/>
      <c r="AB147" s="753"/>
      <c r="AC147" s="249"/>
      <c r="AD147" s="7"/>
      <c r="AE147" s="753"/>
      <c r="AF147" s="752"/>
      <c r="AG147" s="7"/>
      <c r="AH147" s="754"/>
      <c r="AI147" s="752"/>
      <c r="AJ147" s="7"/>
      <c r="AK147" s="753"/>
      <c r="AL147" s="752"/>
      <c r="AM147" s="7"/>
      <c r="AN147" s="753"/>
      <c r="AO147" s="249"/>
      <c r="AP147" s="7"/>
      <c r="AQ147" s="754"/>
      <c r="AR147" s="752"/>
      <c r="AS147" s="7"/>
      <c r="AT147" s="753"/>
      <c r="AU147" s="813">
        <f t="shared" si="10"/>
        <v>0</v>
      </c>
      <c r="AV147" s="773">
        <f t="shared" si="5"/>
        <v>94800</v>
      </c>
      <c r="AW147" s="685">
        <f t="shared" si="13"/>
        <v>0</v>
      </c>
    </row>
    <row r="148" spans="1:49" ht="13.8" x14ac:dyDescent="0.3">
      <c r="A148" s="632"/>
      <c r="B148" s="10"/>
      <c r="C148" s="627" t="s">
        <v>612</v>
      </c>
      <c r="D148" s="78" t="s">
        <v>46</v>
      </c>
      <c r="E148" s="78"/>
      <c r="F148" s="455" t="s">
        <v>795</v>
      </c>
      <c r="G148" s="81"/>
      <c r="H148" s="82"/>
      <c r="I148" s="464" t="s">
        <v>310</v>
      </c>
      <c r="J148" s="39" t="s">
        <v>312</v>
      </c>
      <c r="K148" s="80"/>
      <c r="L148" s="76"/>
      <c r="M148" s="645">
        <v>150000</v>
      </c>
      <c r="N148" s="75">
        <v>1</v>
      </c>
      <c r="O148" s="457">
        <f t="shared" si="8"/>
        <v>0</v>
      </c>
      <c r="P148" s="465">
        <v>0</v>
      </c>
      <c r="Q148" s="567"/>
      <c r="R148" s="7"/>
      <c r="S148" s="753"/>
      <c r="T148" s="752"/>
      <c r="U148" s="7"/>
      <c r="V148" s="753"/>
      <c r="W148" s="249"/>
      <c r="X148" s="7"/>
      <c r="Y148" s="754"/>
      <c r="Z148" s="752"/>
      <c r="AA148" s="7"/>
      <c r="AB148" s="753"/>
      <c r="AC148" s="249"/>
      <c r="AD148" s="7"/>
      <c r="AE148" s="753"/>
      <c r="AF148" s="752"/>
      <c r="AG148" s="7"/>
      <c r="AH148" s="754"/>
      <c r="AI148" s="752"/>
      <c r="AJ148" s="7"/>
      <c r="AK148" s="753"/>
      <c r="AL148" s="752"/>
      <c r="AM148" s="7"/>
      <c r="AN148" s="753"/>
      <c r="AO148" s="249"/>
      <c r="AP148" s="7"/>
      <c r="AQ148" s="754"/>
      <c r="AR148" s="752"/>
      <c r="AS148" s="7"/>
      <c r="AT148" s="753"/>
      <c r="AU148" s="813">
        <f t="shared" si="10"/>
        <v>0</v>
      </c>
      <c r="AV148" s="773">
        <f t="shared" si="5"/>
        <v>150000</v>
      </c>
      <c r="AW148" s="685">
        <f t="shared" si="13"/>
        <v>0</v>
      </c>
    </row>
    <row r="149" spans="1:49" ht="13.8" x14ac:dyDescent="0.3">
      <c r="A149" s="632"/>
      <c r="B149" s="10"/>
      <c r="C149" s="628" t="s">
        <v>614</v>
      </c>
      <c r="D149" s="76" t="s">
        <v>46</v>
      </c>
      <c r="E149" s="76"/>
      <c r="F149" s="13" t="s">
        <v>193</v>
      </c>
      <c r="G149" s="76"/>
      <c r="H149" s="76"/>
      <c r="I149" s="464" t="s">
        <v>310</v>
      </c>
      <c r="J149" s="39" t="s">
        <v>315</v>
      </c>
      <c r="K149" s="76"/>
      <c r="L149" s="76"/>
      <c r="M149" s="601">
        <v>7200</v>
      </c>
      <c r="N149" s="75">
        <v>1</v>
      </c>
      <c r="O149" s="33">
        <f t="shared" si="8"/>
        <v>7200</v>
      </c>
      <c r="P149" s="465">
        <v>0</v>
      </c>
      <c r="Q149" s="752"/>
      <c r="R149" s="7"/>
      <c r="S149" s="753"/>
      <c r="T149" s="752"/>
      <c r="U149" s="7"/>
      <c r="V149" s="753"/>
      <c r="W149" s="249"/>
      <c r="X149" s="7"/>
      <c r="Y149" s="754"/>
      <c r="Z149" s="752"/>
      <c r="AA149" s="7"/>
      <c r="AB149" s="753"/>
      <c r="AC149" s="249"/>
      <c r="AD149" s="7"/>
      <c r="AE149" s="753"/>
      <c r="AF149" s="752"/>
      <c r="AG149" s="7"/>
      <c r="AH149" s="754"/>
      <c r="AI149" s="752"/>
      <c r="AJ149" s="7"/>
      <c r="AK149" s="753"/>
      <c r="AL149" s="752">
        <v>7200</v>
      </c>
      <c r="AM149" s="7"/>
      <c r="AN149" s="753"/>
      <c r="AO149" s="249"/>
      <c r="AP149" s="7"/>
      <c r="AQ149" s="753"/>
      <c r="AR149" s="752"/>
      <c r="AS149" s="7"/>
      <c r="AT149" s="753"/>
      <c r="AU149" s="813">
        <f t="shared" si="10"/>
        <v>0</v>
      </c>
      <c r="AV149" s="773">
        <f t="shared" si="5"/>
        <v>7200</v>
      </c>
      <c r="AW149" s="685">
        <f t="shared" si="13"/>
        <v>0</v>
      </c>
    </row>
    <row r="150" spans="1:49" ht="13.8" x14ac:dyDescent="0.3">
      <c r="A150" s="632"/>
      <c r="B150" s="10"/>
      <c r="C150" s="628" t="s">
        <v>613</v>
      </c>
      <c r="D150" s="76" t="s">
        <v>46</v>
      </c>
      <c r="E150" s="76"/>
      <c r="F150" s="13" t="s">
        <v>195</v>
      </c>
      <c r="G150" s="76"/>
      <c r="H150" s="76"/>
      <c r="I150" s="464" t="s">
        <v>310</v>
      </c>
      <c r="J150" s="39" t="s">
        <v>315</v>
      </c>
      <c r="K150" s="76"/>
      <c r="L150" s="76"/>
      <c r="M150" s="601">
        <v>5100</v>
      </c>
      <c r="N150" s="75">
        <v>1</v>
      </c>
      <c r="O150" s="33">
        <f t="shared" si="8"/>
        <v>0</v>
      </c>
      <c r="P150" s="465">
        <v>0</v>
      </c>
      <c r="Q150" s="752"/>
      <c r="R150" s="7"/>
      <c r="S150" s="753"/>
      <c r="T150" s="752"/>
      <c r="U150" s="7"/>
      <c r="V150" s="753"/>
      <c r="W150" s="249"/>
      <c r="X150" s="7"/>
      <c r="Y150" s="754"/>
      <c r="Z150" s="752"/>
      <c r="AA150" s="7"/>
      <c r="AB150" s="753"/>
      <c r="AC150" s="249"/>
      <c r="AD150" s="7"/>
      <c r="AE150" s="753"/>
      <c r="AF150" s="752"/>
      <c r="AG150" s="7"/>
      <c r="AH150" s="754"/>
      <c r="AI150" s="752"/>
      <c r="AJ150" s="7"/>
      <c r="AK150" s="753"/>
      <c r="AL150" s="752"/>
      <c r="AM150" s="7"/>
      <c r="AN150" s="753"/>
      <c r="AO150" s="249"/>
      <c r="AP150" s="7"/>
      <c r="AQ150" s="753"/>
      <c r="AR150" s="752"/>
      <c r="AS150" s="7"/>
      <c r="AT150" s="753"/>
      <c r="AU150" s="813">
        <f t="shared" si="10"/>
        <v>0</v>
      </c>
      <c r="AV150" s="773">
        <f t="shared" si="5"/>
        <v>5100</v>
      </c>
      <c r="AW150" s="685">
        <f t="shared" si="13"/>
        <v>0</v>
      </c>
    </row>
    <row r="151" spans="1:49" ht="13.8" x14ac:dyDescent="0.3">
      <c r="A151" s="632"/>
      <c r="B151" s="10"/>
      <c r="C151" s="628" t="s">
        <v>615</v>
      </c>
      <c r="D151" s="82" t="s">
        <v>46</v>
      </c>
      <c r="E151" s="82"/>
      <c r="F151" s="13" t="s">
        <v>794</v>
      </c>
      <c r="G151" s="76"/>
      <c r="H151" s="76"/>
      <c r="I151" s="464" t="s">
        <v>310</v>
      </c>
      <c r="J151" s="39" t="s">
        <v>315</v>
      </c>
      <c r="K151" s="76"/>
      <c r="L151" s="78"/>
      <c r="M151" s="602">
        <v>2900</v>
      </c>
      <c r="N151" s="75">
        <v>1</v>
      </c>
      <c r="O151" s="33">
        <f t="shared" si="8"/>
        <v>0</v>
      </c>
      <c r="P151" s="465">
        <v>0</v>
      </c>
      <c r="Q151" s="752"/>
      <c r="R151" s="7"/>
      <c r="S151" s="753"/>
      <c r="T151" s="752"/>
      <c r="U151" s="7"/>
      <c r="V151" s="753"/>
      <c r="W151" s="249"/>
      <c r="X151" s="7"/>
      <c r="Y151" s="754"/>
      <c r="Z151" s="752"/>
      <c r="AA151" s="7"/>
      <c r="AB151" s="753"/>
      <c r="AC151" s="249"/>
      <c r="AD151" s="7"/>
      <c r="AE151" s="753"/>
      <c r="AF151" s="752"/>
      <c r="AG151" s="7"/>
      <c r="AH151" s="754"/>
      <c r="AI151" s="752"/>
      <c r="AJ151" s="7"/>
      <c r="AK151" s="753"/>
      <c r="AL151" s="752"/>
      <c r="AM151" s="7"/>
      <c r="AN151" s="753"/>
      <c r="AO151" s="249"/>
      <c r="AP151" s="7"/>
      <c r="AQ151" s="753"/>
      <c r="AR151" s="752"/>
      <c r="AS151" s="7"/>
      <c r="AT151" s="753"/>
      <c r="AU151" s="813">
        <f t="shared" si="10"/>
        <v>0</v>
      </c>
      <c r="AV151" s="773">
        <f t="shared" si="5"/>
        <v>2900</v>
      </c>
      <c r="AW151" s="685">
        <f t="shared" si="13"/>
        <v>0</v>
      </c>
    </row>
    <row r="152" spans="1:49" ht="13.8" x14ac:dyDescent="0.3">
      <c r="A152" s="632"/>
      <c r="B152" s="10"/>
      <c r="C152" s="628" t="s">
        <v>1202</v>
      </c>
      <c r="D152" s="78" t="s">
        <v>46</v>
      </c>
      <c r="E152" s="76"/>
      <c r="F152" s="11" t="s">
        <v>795</v>
      </c>
      <c r="G152" s="76"/>
      <c r="H152" s="76"/>
      <c r="I152" s="464" t="s">
        <v>310</v>
      </c>
      <c r="J152" s="39" t="s">
        <v>315</v>
      </c>
      <c r="K152" s="76"/>
      <c r="L152" s="76"/>
      <c r="M152" s="604">
        <v>60000</v>
      </c>
      <c r="N152" s="456">
        <v>1</v>
      </c>
      <c r="O152" s="33">
        <f t="shared" si="8"/>
        <v>0</v>
      </c>
      <c r="P152" s="465">
        <v>0</v>
      </c>
      <c r="Q152" s="752"/>
      <c r="R152" s="7"/>
      <c r="S152" s="753"/>
      <c r="T152" s="752"/>
      <c r="U152" s="7"/>
      <c r="V152" s="753"/>
      <c r="W152" s="249"/>
      <c r="X152" s="7"/>
      <c r="Y152" s="754"/>
      <c r="Z152" s="752"/>
      <c r="AA152" s="7"/>
      <c r="AB152" s="753"/>
      <c r="AC152" s="249"/>
      <c r="AD152" s="7"/>
      <c r="AE152" s="753"/>
      <c r="AF152" s="752"/>
      <c r="AG152" s="7"/>
      <c r="AH152" s="754"/>
      <c r="AI152" s="752"/>
      <c r="AJ152" s="7"/>
      <c r="AK152" s="753"/>
      <c r="AL152" s="752"/>
      <c r="AM152" s="7"/>
      <c r="AN152" s="753"/>
      <c r="AO152" s="249"/>
      <c r="AP152" s="7"/>
      <c r="AQ152" s="753"/>
      <c r="AR152" s="752"/>
      <c r="AS152" s="7"/>
      <c r="AT152" s="753"/>
      <c r="AU152" s="813">
        <f t="shared" si="10"/>
        <v>0</v>
      </c>
      <c r="AV152" s="773">
        <f t="shared" si="5"/>
        <v>60000</v>
      </c>
      <c r="AW152" s="685">
        <f t="shared" si="13"/>
        <v>0</v>
      </c>
    </row>
    <row r="153" spans="1:49" ht="13.8" x14ac:dyDescent="0.3">
      <c r="A153" s="632"/>
      <c r="B153" s="10"/>
      <c r="C153" s="603" t="s">
        <v>618</v>
      </c>
      <c r="D153" s="76" t="s">
        <v>46</v>
      </c>
      <c r="E153" s="452"/>
      <c r="F153" s="11" t="s">
        <v>193</v>
      </c>
      <c r="G153" s="76"/>
      <c r="H153" s="76"/>
      <c r="I153" s="464" t="s">
        <v>310</v>
      </c>
      <c r="J153" s="39" t="s">
        <v>555</v>
      </c>
      <c r="K153" s="452"/>
      <c r="L153" s="452"/>
      <c r="M153" s="601">
        <v>71000</v>
      </c>
      <c r="N153" s="75">
        <v>1</v>
      </c>
      <c r="O153" s="44">
        <f t="shared" si="8"/>
        <v>71000</v>
      </c>
      <c r="P153" s="465">
        <v>0</v>
      </c>
      <c r="Q153" s="567">
        <v>30000</v>
      </c>
      <c r="R153" s="7"/>
      <c r="S153" s="756">
        <v>5000</v>
      </c>
      <c r="T153" s="752"/>
      <c r="U153" s="7"/>
      <c r="V153" s="753"/>
      <c r="W153" s="249"/>
      <c r="X153" s="7"/>
      <c r="Y153" s="754"/>
      <c r="Z153" s="752"/>
      <c r="AA153" s="7"/>
      <c r="AB153" s="753"/>
      <c r="AC153" s="249"/>
      <c r="AD153" s="7"/>
      <c r="AE153" s="753"/>
      <c r="AF153" s="752">
        <v>41000</v>
      </c>
      <c r="AG153" s="7"/>
      <c r="AH153" s="754">
        <v>4315</v>
      </c>
      <c r="AI153" s="752"/>
      <c r="AJ153" s="7"/>
      <c r="AK153" s="753"/>
      <c r="AL153" s="752"/>
      <c r="AM153" s="7"/>
      <c r="AN153" s="753"/>
      <c r="AO153" s="249"/>
      <c r="AP153" s="7"/>
      <c r="AQ153" s="753"/>
      <c r="AR153" s="752"/>
      <c r="AS153" s="7"/>
      <c r="AT153" s="753"/>
      <c r="AU153" s="813">
        <f t="shared" si="10"/>
        <v>9315</v>
      </c>
      <c r="AV153" s="773">
        <f t="shared" si="5"/>
        <v>61685</v>
      </c>
      <c r="AW153" s="685">
        <f t="shared" si="13"/>
        <v>0.13119718309859155</v>
      </c>
    </row>
    <row r="154" spans="1:49" ht="13.8" x14ac:dyDescent="0.3">
      <c r="A154" s="632"/>
      <c r="B154" s="10"/>
      <c r="C154" s="628" t="s">
        <v>619</v>
      </c>
      <c r="D154" s="76" t="s">
        <v>46</v>
      </c>
      <c r="E154" s="76"/>
      <c r="F154" s="11" t="s">
        <v>795</v>
      </c>
      <c r="G154" s="76"/>
      <c r="H154" s="76"/>
      <c r="I154" s="464" t="s">
        <v>310</v>
      </c>
      <c r="J154" s="39" t="s">
        <v>555</v>
      </c>
      <c r="K154" s="76"/>
      <c r="L154" s="76"/>
      <c r="M154" s="601">
        <v>150000</v>
      </c>
      <c r="N154" s="77">
        <v>1</v>
      </c>
      <c r="O154" s="33">
        <f t="shared" si="8"/>
        <v>0</v>
      </c>
      <c r="P154" s="465">
        <v>0</v>
      </c>
      <c r="Q154" s="567"/>
      <c r="R154" s="7"/>
      <c r="S154" s="753"/>
      <c r="T154" s="752"/>
      <c r="U154" s="7"/>
      <c r="V154" s="753"/>
      <c r="W154" s="249"/>
      <c r="X154" s="7"/>
      <c r="Y154" s="754"/>
      <c r="Z154" s="752"/>
      <c r="AA154" s="7"/>
      <c r="AB154" s="753"/>
      <c r="AC154" s="249"/>
      <c r="AD154" s="7"/>
      <c r="AE154" s="753"/>
      <c r="AF154" s="752"/>
      <c r="AG154" s="7"/>
      <c r="AH154" s="754"/>
      <c r="AI154" s="752"/>
      <c r="AJ154" s="7"/>
      <c r="AK154" s="753"/>
      <c r="AL154" s="752"/>
      <c r="AM154" s="7"/>
      <c r="AN154" s="753"/>
      <c r="AO154" s="249"/>
      <c r="AP154" s="7"/>
      <c r="AQ154" s="753"/>
      <c r="AR154" s="752"/>
      <c r="AS154" s="7"/>
      <c r="AT154" s="753"/>
      <c r="AU154" s="813">
        <f t="shared" si="10"/>
        <v>0</v>
      </c>
      <c r="AV154" s="773">
        <f t="shared" si="5"/>
        <v>150000</v>
      </c>
      <c r="AW154" s="685">
        <f t="shared" si="13"/>
        <v>0</v>
      </c>
    </row>
    <row r="155" spans="1:49" ht="13.8" x14ac:dyDescent="0.3">
      <c r="A155" s="632"/>
      <c r="B155" s="10"/>
      <c r="C155" s="628" t="s">
        <v>617</v>
      </c>
      <c r="D155" s="76" t="s">
        <v>46</v>
      </c>
      <c r="E155" s="76"/>
      <c r="F155" s="11" t="s">
        <v>795</v>
      </c>
      <c r="G155" s="78"/>
      <c r="H155" s="78"/>
      <c r="I155" s="464" t="s">
        <v>310</v>
      </c>
      <c r="J155" s="39" t="s">
        <v>620</v>
      </c>
      <c r="K155" s="76"/>
      <c r="L155" s="76"/>
      <c r="M155" s="601">
        <v>75000</v>
      </c>
      <c r="N155" s="75">
        <v>1</v>
      </c>
      <c r="O155" s="33">
        <f t="shared" si="8"/>
        <v>0</v>
      </c>
      <c r="P155" s="465">
        <v>0</v>
      </c>
      <c r="Q155" s="567"/>
      <c r="R155" s="7"/>
      <c r="S155" s="753"/>
      <c r="T155" s="752"/>
      <c r="U155" s="7"/>
      <c r="V155" s="753"/>
      <c r="W155" s="249"/>
      <c r="X155" s="7"/>
      <c r="Y155" s="754"/>
      <c r="Z155" s="752"/>
      <c r="AA155" s="7"/>
      <c r="AB155" s="753"/>
      <c r="AC155" s="249"/>
      <c r="AD155" s="7"/>
      <c r="AE155" s="753"/>
      <c r="AF155" s="752"/>
      <c r="AG155" s="7"/>
      <c r="AH155" s="754"/>
      <c r="AI155" s="752"/>
      <c r="AJ155" s="7"/>
      <c r="AK155" s="753"/>
      <c r="AL155" s="752"/>
      <c r="AM155" s="7"/>
      <c r="AN155" s="753"/>
      <c r="AO155" s="249"/>
      <c r="AP155" s="7"/>
      <c r="AQ155" s="753"/>
      <c r="AR155" s="752"/>
      <c r="AS155" s="7"/>
      <c r="AT155" s="753"/>
      <c r="AU155" s="813">
        <f t="shared" si="10"/>
        <v>0</v>
      </c>
      <c r="AV155" s="773">
        <f t="shared" si="5"/>
        <v>75000</v>
      </c>
      <c r="AW155" s="685">
        <f t="shared" si="13"/>
        <v>0</v>
      </c>
    </row>
    <row r="156" spans="1:49" ht="13.8" x14ac:dyDescent="0.3">
      <c r="A156" s="632"/>
      <c r="B156" s="10"/>
      <c r="C156" s="629" t="s">
        <v>1207</v>
      </c>
      <c r="D156" s="76" t="s">
        <v>932</v>
      </c>
      <c r="E156" s="76"/>
      <c r="F156" s="11" t="s">
        <v>721</v>
      </c>
      <c r="G156" s="78"/>
      <c r="H156" s="78"/>
      <c r="I156" s="464" t="s">
        <v>310</v>
      </c>
      <c r="J156" s="39" t="s">
        <v>316</v>
      </c>
      <c r="K156" s="76"/>
      <c r="L156" s="79"/>
      <c r="M156" s="601">
        <v>2500</v>
      </c>
      <c r="N156" s="75">
        <v>2</v>
      </c>
      <c r="O156" s="33">
        <f t="shared" si="8"/>
        <v>0</v>
      </c>
      <c r="P156" s="465">
        <v>0</v>
      </c>
      <c r="Q156" s="567"/>
      <c r="R156" s="7"/>
      <c r="S156" s="753"/>
      <c r="T156" s="752"/>
      <c r="U156" s="7"/>
      <c r="V156" s="753"/>
      <c r="W156" s="249"/>
      <c r="X156" s="7"/>
      <c r="Y156" s="754"/>
      <c r="Z156" s="752"/>
      <c r="AA156" s="7"/>
      <c r="AB156" s="753"/>
      <c r="AC156" s="249"/>
      <c r="AD156" s="7"/>
      <c r="AE156" s="753"/>
      <c r="AF156" s="752"/>
      <c r="AG156" s="7"/>
      <c r="AH156" s="754"/>
      <c r="AI156" s="752"/>
      <c r="AJ156" s="7"/>
      <c r="AK156" s="753"/>
      <c r="AL156" s="752"/>
      <c r="AM156" s="7"/>
      <c r="AN156" s="753"/>
      <c r="AO156" s="249"/>
      <c r="AP156" s="7"/>
      <c r="AQ156" s="753"/>
      <c r="AR156" s="752"/>
      <c r="AS156" s="7"/>
      <c r="AT156" s="753"/>
      <c r="AU156" s="813">
        <f t="shared" ref="AU156:AU192" si="14">S156+V156+Y156+AB156+AE156+AH156+AK156+AN156+AQ156+AT156+P156</f>
        <v>0</v>
      </c>
      <c r="AV156" s="773">
        <f t="shared" ref="AV156:AV192" si="15">M156-AU156</f>
        <v>2500</v>
      </c>
      <c r="AW156" s="685">
        <f t="shared" si="13"/>
        <v>0</v>
      </c>
    </row>
    <row r="157" spans="1:49" ht="13.8" x14ac:dyDescent="0.3">
      <c r="A157" s="632"/>
      <c r="B157" s="10"/>
      <c r="C157" s="601" t="s">
        <v>1203</v>
      </c>
      <c r="D157" s="76" t="s">
        <v>46</v>
      </c>
      <c r="E157" s="76"/>
      <c r="F157" s="11" t="s">
        <v>193</v>
      </c>
      <c r="G157" s="78"/>
      <c r="H157" s="78"/>
      <c r="I157" s="464" t="s">
        <v>310</v>
      </c>
      <c r="J157" s="39" t="s">
        <v>314</v>
      </c>
      <c r="K157" s="76"/>
      <c r="L157" s="79"/>
      <c r="M157" s="601">
        <v>15500</v>
      </c>
      <c r="N157" s="75">
        <v>2</v>
      </c>
      <c r="O157" s="33">
        <f t="shared" si="8"/>
        <v>0</v>
      </c>
      <c r="P157" s="465">
        <v>0</v>
      </c>
      <c r="Q157" s="567"/>
      <c r="R157" s="7"/>
      <c r="S157" s="753"/>
      <c r="T157" s="752"/>
      <c r="U157" s="7"/>
      <c r="V157" s="753"/>
      <c r="W157" s="249"/>
      <c r="X157" s="7"/>
      <c r="Y157" s="754"/>
      <c r="Z157" s="752"/>
      <c r="AA157" s="7"/>
      <c r="AB157" s="753"/>
      <c r="AC157" s="249"/>
      <c r="AD157" s="7"/>
      <c r="AE157" s="753"/>
      <c r="AF157" s="752"/>
      <c r="AG157" s="7"/>
      <c r="AH157" s="754"/>
      <c r="AI157" s="752"/>
      <c r="AJ157" s="7"/>
      <c r="AK157" s="753"/>
      <c r="AL157" s="752"/>
      <c r="AM157" s="7"/>
      <c r="AN157" s="753"/>
      <c r="AO157" s="249"/>
      <c r="AP157" s="7"/>
      <c r="AQ157" s="753"/>
      <c r="AR157" s="752"/>
      <c r="AS157" s="7"/>
      <c r="AT157" s="753"/>
      <c r="AU157" s="813">
        <f t="shared" si="14"/>
        <v>0</v>
      </c>
      <c r="AV157" s="773">
        <f t="shared" si="15"/>
        <v>15500</v>
      </c>
      <c r="AW157" s="685">
        <f t="shared" si="13"/>
        <v>0</v>
      </c>
    </row>
    <row r="158" spans="1:49" ht="13.8" x14ac:dyDescent="0.3">
      <c r="A158" s="10"/>
      <c r="B158" s="10"/>
      <c r="C158" s="628" t="s">
        <v>1204</v>
      </c>
      <c r="D158" s="76" t="s">
        <v>46</v>
      </c>
      <c r="E158" s="76"/>
      <c r="F158" s="11" t="s">
        <v>794</v>
      </c>
      <c r="G158" s="78"/>
      <c r="H158" s="78"/>
      <c r="I158" s="464" t="s">
        <v>310</v>
      </c>
      <c r="J158" s="39" t="s">
        <v>318</v>
      </c>
      <c r="K158" s="76"/>
      <c r="L158" s="79"/>
      <c r="M158" s="601">
        <v>5000</v>
      </c>
      <c r="N158" s="75">
        <v>2</v>
      </c>
      <c r="O158" s="565">
        <f t="shared" si="8"/>
        <v>0</v>
      </c>
      <c r="P158" s="465">
        <v>0</v>
      </c>
      <c r="Q158" s="567"/>
      <c r="R158" s="7"/>
      <c r="S158" s="753"/>
      <c r="T158" s="752"/>
      <c r="U158" s="7"/>
      <c r="V158" s="753"/>
      <c r="W158" s="249"/>
      <c r="X158" s="7"/>
      <c r="Y158" s="754"/>
      <c r="Z158" s="752"/>
      <c r="AA158" s="7"/>
      <c r="AB158" s="753"/>
      <c r="AC158" s="249"/>
      <c r="AD158" s="7"/>
      <c r="AE158" s="753"/>
      <c r="AF158" s="752"/>
      <c r="AG158" s="7"/>
      <c r="AH158" s="754"/>
      <c r="AI158" s="752"/>
      <c r="AJ158" s="7"/>
      <c r="AK158" s="753"/>
      <c r="AL158" s="752"/>
      <c r="AM158" s="7"/>
      <c r="AN158" s="753"/>
      <c r="AO158" s="249"/>
      <c r="AP158" s="7"/>
      <c r="AQ158" s="753"/>
      <c r="AR158" s="752"/>
      <c r="AS158" s="7"/>
      <c r="AT158" s="753"/>
      <c r="AU158" s="813">
        <f t="shared" si="14"/>
        <v>0</v>
      </c>
      <c r="AV158" s="773">
        <f t="shared" si="15"/>
        <v>5000</v>
      </c>
      <c r="AW158" s="685">
        <f t="shared" si="13"/>
        <v>0</v>
      </c>
    </row>
    <row r="159" spans="1:49" ht="13.8" x14ac:dyDescent="0.3">
      <c r="A159" s="10"/>
      <c r="B159" s="10"/>
      <c r="C159" s="628" t="s">
        <v>1199</v>
      </c>
      <c r="D159" s="9" t="s">
        <v>46</v>
      </c>
      <c r="E159" s="9"/>
      <c r="F159" s="11" t="s">
        <v>795</v>
      </c>
      <c r="G159" s="9"/>
      <c r="H159" s="9"/>
      <c r="I159" s="464" t="s">
        <v>310</v>
      </c>
      <c r="J159" s="39" t="s">
        <v>317</v>
      </c>
      <c r="K159" s="9"/>
      <c r="L159" s="9"/>
      <c r="M159" s="601">
        <v>30000</v>
      </c>
      <c r="N159" s="75">
        <v>3</v>
      </c>
      <c r="O159" s="33">
        <f>Q174+T174+W174+Z174+AC174+AF174+AI174+AL174+AO174+AR174</f>
        <v>10900</v>
      </c>
      <c r="P159" s="465">
        <v>0</v>
      </c>
      <c r="Q159" s="752"/>
      <c r="R159" s="7"/>
      <c r="S159" s="753"/>
      <c r="T159" s="752"/>
      <c r="U159" s="7"/>
      <c r="V159" s="753"/>
      <c r="W159" s="249"/>
      <c r="X159" s="7"/>
      <c r="Y159" s="754"/>
      <c r="Z159" s="752"/>
      <c r="AA159" s="7"/>
      <c r="AB159" s="753"/>
      <c r="AC159" s="249"/>
      <c r="AD159" s="7"/>
      <c r="AE159" s="753"/>
      <c r="AF159" s="752"/>
      <c r="AG159" s="7"/>
      <c r="AH159" s="754"/>
      <c r="AI159" s="752"/>
      <c r="AJ159" s="7"/>
      <c r="AK159" s="753"/>
      <c r="AL159" s="752"/>
      <c r="AM159" s="7"/>
      <c r="AN159" s="753"/>
      <c r="AO159" s="249"/>
      <c r="AP159" s="7"/>
      <c r="AQ159" s="753"/>
      <c r="AR159" s="752"/>
      <c r="AS159" s="7"/>
      <c r="AT159" s="753"/>
      <c r="AU159" s="813">
        <f t="shared" si="14"/>
        <v>0</v>
      </c>
      <c r="AV159" s="773">
        <f t="shared" si="15"/>
        <v>30000</v>
      </c>
      <c r="AW159" s="685">
        <f t="shared" si="13"/>
        <v>0</v>
      </c>
    </row>
    <row r="160" spans="1:49" ht="13.8" x14ac:dyDescent="0.3">
      <c r="A160" s="10"/>
      <c r="B160" s="10"/>
      <c r="C160" s="628" t="s">
        <v>616</v>
      </c>
      <c r="D160" s="9" t="s">
        <v>46</v>
      </c>
      <c r="E160" s="9"/>
      <c r="F160" s="11" t="s">
        <v>795</v>
      </c>
      <c r="G160" s="9"/>
      <c r="H160" s="9"/>
      <c r="I160" s="464" t="s">
        <v>310</v>
      </c>
      <c r="J160" s="39" t="s">
        <v>315</v>
      </c>
      <c r="K160" s="9"/>
      <c r="L160" s="9"/>
      <c r="M160" s="601">
        <v>30000</v>
      </c>
      <c r="N160" s="75">
        <v>3</v>
      </c>
      <c r="O160" s="33">
        <f>Q175+T175+W175+Z175+AC175+AF175+AI175+AL175+AO175+AR175</f>
        <v>0</v>
      </c>
      <c r="P160" s="465">
        <v>0</v>
      </c>
      <c r="Q160" s="752"/>
      <c r="R160" s="7"/>
      <c r="S160" s="753"/>
      <c r="T160" s="752"/>
      <c r="U160" s="7"/>
      <c r="V160" s="753"/>
      <c r="W160" s="249"/>
      <c r="X160" s="7"/>
      <c r="Y160" s="754"/>
      <c r="Z160" s="752"/>
      <c r="AA160" s="7"/>
      <c r="AB160" s="753"/>
      <c r="AC160" s="249"/>
      <c r="AD160" s="7"/>
      <c r="AE160" s="753"/>
      <c r="AF160" s="752"/>
      <c r="AG160" s="7"/>
      <c r="AH160" s="754"/>
      <c r="AI160" s="752"/>
      <c r="AJ160" s="7"/>
      <c r="AK160" s="753"/>
      <c r="AL160" s="752"/>
      <c r="AM160" s="7"/>
      <c r="AN160" s="753"/>
      <c r="AO160" s="249"/>
      <c r="AP160" s="7"/>
      <c r="AQ160" s="753"/>
      <c r="AR160" s="752"/>
      <c r="AS160" s="7"/>
      <c r="AT160" s="753"/>
      <c r="AU160" s="813">
        <f t="shared" si="14"/>
        <v>0</v>
      </c>
      <c r="AV160" s="773">
        <f t="shared" si="15"/>
        <v>30000</v>
      </c>
      <c r="AW160" s="685">
        <f t="shared" si="13"/>
        <v>0</v>
      </c>
    </row>
    <row r="161" spans="1:49" ht="13.8" x14ac:dyDescent="0.3">
      <c r="A161" s="10"/>
      <c r="B161" s="10"/>
      <c r="C161" s="628" t="s">
        <v>619</v>
      </c>
      <c r="D161" s="9" t="s">
        <v>46</v>
      </c>
      <c r="E161" s="9"/>
      <c r="F161" s="11" t="s">
        <v>795</v>
      </c>
      <c r="G161" s="9"/>
      <c r="H161" s="9"/>
      <c r="I161" s="464" t="s">
        <v>310</v>
      </c>
      <c r="J161" s="39" t="s">
        <v>555</v>
      </c>
      <c r="K161" s="9"/>
      <c r="L161" s="9"/>
      <c r="M161" s="601">
        <v>150000</v>
      </c>
      <c r="N161" s="75">
        <v>3</v>
      </c>
      <c r="O161" s="33">
        <f>Q176+T176+W176+Z176+AC176+AF176+AI176+AL176+AO176+AR176</f>
        <v>0</v>
      </c>
      <c r="P161" s="465">
        <v>0</v>
      </c>
      <c r="Q161" s="752"/>
      <c r="R161" s="7"/>
      <c r="S161" s="753"/>
      <c r="T161" s="752"/>
      <c r="U161" s="7"/>
      <c r="V161" s="753"/>
      <c r="W161" s="249"/>
      <c r="X161" s="7"/>
      <c r="Y161" s="754"/>
      <c r="Z161" s="752"/>
      <c r="AA161" s="7"/>
      <c r="AB161" s="753"/>
      <c r="AC161" s="249"/>
      <c r="AD161" s="7"/>
      <c r="AE161" s="753"/>
      <c r="AF161" s="752"/>
      <c r="AG161" s="7"/>
      <c r="AH161" s="754"/>
      <c r="AI161" s="752"/>
      <c r="AJ161" s="7"/>
      <c r="AK161" s="753"/>
      <c r="AL161" s="752"/>
      <c r="AM161" s="7"/>
      <c r="AN161" s="753"/>
      <c r="AO161" s="249"/>
      <c r="AP161" s="7"/>
      <c r="AQ161" s="753"/>
      <c r="AR161" s="752"/>
      <c r="AS161" s="7"/>
      <c r="AT161" s="753"/>
      <c r="AU161" s="813">
        <f t="shared" si="14"/>
        <v>0</v>
      </c>
      <c r="AV161" s="773">
        <f t="shared" si="15"/>
        <v>150000</v>
      </c>
      <c r="AW161" s="685">
        <f t="shared" si="13"/>
        <v>0</v>
      </c>
    </row>
    <row r="162" spans="1:49" ht="13.8" x14ac:dyDescent="0.3">
      <c r="A162" s="10"/>
      <c r="B162" s="10"/>
      <c r="C162" s="628" t="s">
        <v>617</v>
      </c>
      <c r="D162" s="9" t="s">
        <v>46</v>
      </c>
      <c r="E162" s="9"/>
      <c r="F162" s="11" t="s">
        <v>795</v>
      </c>
      <c r="G162" s="9"/>
      <c r="H162" s="9"/>
      <c r="I162" s="464" t="s">
        <v>310</v>
      </c>
      <c r="J162" s="39" t="s">
        <v>620</v>
      </c>
      <c r="K162" s="9"/>
      <c r="L162" s="9"/>
      <c r="M162" s="601">
        <v>75000</v>
      </c>
      <c r="N162" s="75">
        <v>3</v>
      </c>
      <c r="O162" s="33">
        <f>Q177+T177+W177+Z177+AC177+AF177+AI177+AL177+AO177+AR177</f>
        <v>0</v>
      </c>
      <c r="P162" s="465">
        <v>0</v>
      </c>
      <c r="Q162" s="752"/>
      <c r="R162" s="7"/>
      <c r="S162" s="753"/>
      <c r="T162" s="752"/>
      <c r="U162" s="7"/>
      <c r="V162" s="753"/>
      <c r="W162" s="249"/>
      <c r="X162" s="7"/>
      <c r="Y162" s="754"/>
      <c r="Z162" s="752"/>
      <c r="AA162" s="7"/>
      <c r="AB162" s="753"/>
      <c r="AC162" s="249"/>
      <c r="AD162" s="7"/>
      <c r="AE162" s="753"/>
      <c r="AF162" s="752"/>
      <c r="AG162" s="7"/>
      <c r="AH162" s="754"/>
      <c r="AI162" s="752"/>
      <c r="AJ162" s="7"/>
      <c r="AK162" s="753"/>
      <c r="AL162" s="752"/>
      <c r="AM162" s="7"/>
      <c r="AN162" s="753"/>
      <c r="AO162" s="249"/>
      <c r="AP162" s="7"/>
      <c r="AQ162" s="753"/>
      <c r="AR162" s="752"/>
      <c r="AS162" s="7"/>
      <c r="AT162" s="753"/>
      <c r="AU162" s="813">
        <f t="shared" si="14"/>
        <v>0</v>
      </c>
      <c r="AV162" s="773">
        <f t="shared" si="15"/>
        <v>75000</v>
      </c>
      <c r="AW162" s="685">
        <f t="shared" si="13"/>
        <v>0</v>
      </c>
    </row>
    <row r="163" spans="1:49" ht="13.8" x14ac:dyDescent="0.3">
      <c r="A163" s="10"/>
      <c r="B163" s="10"/>
      <c r="C163" s="628" t="s">
        <v>1205</v>
      </c>
      <c r="D163" s="76" t="s">
        <v>46</v>
      </c>
      <c r="E163" s="76"/>
      <c r="F163" s="11" t="s">
        <v>513</v>
      </c>
      <c r="G163" s="78"/>
      <c r="H163" s="78"/>
      <c r="I163" s="464" t="s">
        <v>310</v>
      </c>
      <c r="J163" s="39" t="s">
        <v>318</v>
      </c>
      <c r="K163" s="76"/>
      <c r="L163" s="79"/>
      <c r="M163" s="601">
        <v>2000</v>
      </c>
      <c r="N163" s="75">
        <v>2</v>
      </c>
      <c r="O163" s="565">
        <f>Q163+T163+W163+Z163+AC163+AF163+AI163+AL163+AO163+AR163</f>
        <v>0</v>
      </c>
      <c r="P163" s="465">
        <v>0</v>
      </c>
      <c r="Q163" s="567"/>
      <c r="R163" s="7"/>
      <c r="S163" s="753"/>
      <c r="T163" s="752"/>
      <c r="U163" s="7"/>
      <c r="V163" s="753"/>
      <c r="W163" s="249"/>
      <c r="X163" s="7"/>
      <c r="Y163" s="754"/>
      <c r="Z163" s="752"/>
      <c r="AA163" s="7"/>
      <c r="AB163" s="753"/>
      <c r="AC163" s="249"/>
      <c r="AD163" s="7"/>
      <c r="AE163" s="753"/>
      <c r="AF163" s="752"/>
      <c r="AG163" s="7"/>
      <c r="AH163" s="754"/>
      <c r="AI163" s="752"/>
      <c r="AJ163" s="7"/>
      <c r="AK163" s="753"/>
      <c r="AL163" s="752"/>
      <c r="AM163" s="7"/>
      <c r="AN163" s="753"/>
      <c r="AO163" s="249"/>
      <c r="AP163" s="7"/>
      <c r="AQ163" s="753"/>
      <c r="AR163" s="752"/>
      <c r="AS163" s="7"/>
      <c r="AT163" s="753"/>
      <c r="AU163" s="813">
        <f t="shared" si="14"/>
        <v>0</v>
      </c>
      <c r="AV163" s="773">
        <f t="shared" si="15"/>
        <v>2000</v>
      </c>
      <c r="AW163" s="685">
        <f t="shared" si="13"/>
        <v>0</v>
      </c>
    </row>
    <row r="164" spans="1:49" ht="13.8" x14ac:dyDescent="0.3">
      <c r="A164" s="10"/>
      <c r="B164" s="10"/>
      <c r="C164" s="628" t="s">
        <v>1206</v>
      </c>
      <c r="D164" s="76" t="s">
        <v>46</v>
      </c>
      <c r="E164" s="76"/>
      <c r="F164" s="11" t="s">
        <v>523</v>
      </c>
      <c r="G164" s="78"/>
      <c r="H164" s="78"/>
      <c r="I164" s="464" t="s">
        <v>310</v>
      </c>
      <c r="J164" s="39" t="s">
        <v>318</v>
      </c>
      <c r="K164" s="76"/>
      <c r="L164" s="79"/>
      <c r="M164" s="601">
        <v>3800</v>
      </c>
      <c r="N164" s="75">
        <v>2</v>
      </c>
      <c r="O164" s="565">
        <f>Q164+T164+W164+Z164+AC164+AF164+AI164+AL164+AO164+AR164</f>
        <v>0</v>
      </c>
      <c r="P164" s="465">
        <v>0</v>
      </c>
      <c r="Q164" s="567"/>
      <c r="R164" s="7"/>
      <c r="S164" s="753"/>
      <c r="T164" s="752"/>
      <c r="U164" s="7"/>
      <c r="V164" s="753"/>
      <c r="W164" s="249"/>
      <c r="X164" s="7"/>
      <c r="Y164" s="754"/>
      <c r="Z164" s="752"/>
      <c r="AA164" s="7"/>
      <c r="AB164" s="753"/>
      <c r="AC164" s="249"/>
      <c r="AD164" s="7"/>
      <c r="AE164" s="753"/>
      <c r="AF164" s="752"/>
      <c r="AG164" s="7"/>
      <c r="AH164" s="754"/>
      <c r="AI164" s="752"/>
      <c r="AJ164" s="7"/>
      <c r="AK164" s="753"/>
      <c r="AL164" s="752"/>
      <c r="AM164" s="7"/>
      <c r="AN164" s="753"/>
      <c r="AO164" s="249"/>
      <c r="AP164" s="7"/>
      <c r="AQ164" s="753"/>
      <c r="AR164" s="752"/>
      <c r="AS164" s="7"/>
      <c r="AT164" s="753"/>
      <c r="AU164" s="813">
        <f t="shared" si="14"/>
        <v>0</v>
      </c>
      <c r="AV164" s="773">
        <f t="shared" si="15"/>
        <v>3800</v>
      </c>
      <c r="AW164" s="685">
        <f t="shared" si="13"/>
        <v>0</v>
      </c>
    </row>
    <row r="165" spans="1:49" ht="13.8" x14ac:dyDescent="0.3">
      <c r="A165" s="10"/>
      <c r="B165" s="10"/>
      <c r="C165" s="601" t="s">
        <v>611</v>
      </c>
      <c r="D165" s="76"/>
      <c r="E165" s="76"/>
      <c r="F165" s="11" t="s">
        <v>193</v>
      </c>
      <c r="G165" s="78"/>
      <c r="H165" s="78"/>
      <c r="I165" s="464" t="s">
        <v>310</v>
      </c>
      <c r="J165" s="39" t="s">
        <v>312</v>
      </c>
      <c r="K165" s="76"/>
      <c r="L165" s="79"/>
      <c r="M165" s="601">
        <v>10500</v>
      </c>
      <c r="N165" s="75">
        <v>2</v>
      </c>
      <c r="O165" s="33">
        <f>Q165+T165+W165+Z165+AC165+AF165+AI165+AL165+AO165+AR165</f>
        <v>0</v>
      </c>
      <c r="P165" s="465">
        <v>0</v>
      </c>
      <c r="Q165" s="567"/>
      <c r="R165" s="7"/>
      <c r="S165" s="753"/>
      <c r="T165" s="752"/>
      <c r="U165" s="7"/>
      <c r="V165" s="753"/>
      <c r="W165" s="249"/>
      <c r="X165" s="7"/>
      <c r="Y165" s="754"/>
      <c r="Z165" s="752"/>
      <c r="AA165" s="7"/>
      <c r="AB165" s="753"/>
      <c r="AC165" s="249"/>
      <c r="AD165" s="7"/>
      <c r="AE165" s="753"/>
      <c r="AF165" s="752"/>
      <c r="AG165" s="7"/>
      <c r="AH165" s="754"/>
      <c r="AI165" s="752"/>
      <c r="AJ165" s="7"/>
      <c r="AK165" s="753"/>
      <c r="AL165" s="752"/>
      <c r="AM165" s="7"/>
      <c r="AN165" s="753"/>
      <c r="AO165" s="249"/>
      <c r="AP165" s="7"/>
      <c r="AQ165" s="753"/>
      <c r="AR165" s="752"/>
      <c r="AS165" s="7"/>
      <c r="AT165" s="753"/>
      <c r="AU165" s="813">
        <f t="shared" si="14"/>
        <v>0</v>
      </c>
      <c r="AV165" s="773">
        <f t="shared" si="15"/>
        <v>10500</v>
      </c>
      <c r="AW165" s="685">
        <f t="shared" si="13"/>
        <v>0</v>
      </c>
    </row>
    <row r="166" spans="1:49" ht="13.8" x14ac:dyDescent="0.3">
      <c r="A166" s="10"/>
      <c r="B166" s="10"/>
      <c r="C166" s="628" t="s">
        <v>1208</v>
      </c>
      <c r="D166" s="9" t="s">
        <v>46</v>
      </c>
      <c r="E166" s="9"/>
      <c r="F166" s="11" t="s">
        <v>721</v>
      </c>
      <c r="G166" s="9"/>
      <c r="H166" s="9"/>
      <c r="I166" s="464" t="s">
        <v>310</v>
      </c>
      <c r="J166" s="39" t="s">
        <v>317</v>
      </c>
      <c r="K166" s="9"/>
      <c r="L166" s="49"/>
      <c r="M166" s="601">
        <v>36000</v>
      </c>
      <c r="N166" s="75">
        <v>2</v>
      </c>
      <c r="O166" s="33">
        <f>Q166+T166+W166+Z166+AC166+AF166+AI166+AL166+AO166+AR166</f>
        <v>0</v>
      </c>
      <c r="P166" s="465">
        <v>0</v>
      </c>
      <c r="Q166" s="567"/>
      <c r="R166" s="7"/>
      <c r="S166" s="753"/>
      <c r="T166" s="752"/>
      <c r="U166" s="7"/>
      <c r="V166" s="753"/>
      <c r="W166" s="249"/>
      <c r="X166" s="7"/>
      <c r="Y166" s="754"/>
      <c r="Z166" s="752"/>
      <c r="AA166" s="7"/>
      <c r="AB166" s="753"/>
      <c r="AC166" s="249"/>
      <c r="AD166" s="7"/>
      <c r="AE166" s="753"/>
      <c r="AF166" s="752"/>
      <c r="AG166" s="7"/>
      <c r="AH166" s="754"/>
      <c r="AI166" s="752"/>
      <c r="AJ166" s="7"/>
      <c r="AK166" s="753"/>
      <c r="AL166" s="752"/>
      <c r="AM166" s="7"/>
      <c r="AN166" s="753"/>
      <c r="AO166" s="249"/>
      <c r="AP166" s="7"/>
      <c r="AQ166" s="753"/>
      <c r="AR166" s="752"/>
      <c r="AS166" s="7"/>
      <c r="AT166" s="753"/>
      <c r="AU166" s="813">
        <f t="shared" si="14"/>
        <v>0</v>
      </c>
      <c r="AV166" s="773">
        <f t="shared" si="15"/>
        <v>36000</v>
      </c>
      <c r="AW166" s="685">
        <f t="shared" si="13"/>
        <v>0</v>
      </c>
    </row>
    <row r="167" spans="1:49" ht="13.8" x14ac:dyDescent="0.3">
      <c r="A167" s="10"/>
      <c r="B167" s="10"/>
      <c r="C167" s="628" t="s">
        <v>1211</v>
      </c>
      <c r="D167" s="9" t="s">
        <v>46</v>
      </c>
      <c r="E167" s="9"/>
      <c r="F167" s="11" t="s">
        <v>195</v>
      </c>
      <c r="G167" s="9"/>
      <c r="H167" s="9"/>
      <c r="I167" s="464" t="s">
        <v>310</v>
      </c>
      <c r="J167" s="39" t="s">
        <v>313</v>
      </c>
      <c r="K167" s="9"/>
      <c r="L167" s="49"/>
      <c r="M167" s="601">
        <v>225000</v>
      </c>
      <c r="N167" s="75">
        <v>2</v>
      </c>
      <c r="O167" s="33"/>
      <c r="P167" s="465">
        <v>0</v>
      </c>
      <c r="Q167" s="567"/>
      <c r="R167" s="7"/>
      <c r="S167" s="753"/>
      <c r="T167" s="752"/>
      <c r="U167" s="7"/>
      <c r="V167" s="753"/>
      <c r="W167" s="249"/>
      <c r="X167" s="7"/>
      <c r="Y167" s="754"/>
      <c r="Z167" s="752"/>
      <c r="AA167" s="7"/>
      <c r="AB167" s="753"/>
      <c r="AC167" s="249"/>
      <c r="AD167" s="7"/>
      <c r="AE167" s="753"/>
      <c r="AF167" s="752"/>
      <c r="AG167" s="7"/>
      <c r="AH167" s="754"/>
      <c r="AI167" s="752"/>
      <c r="AJ167" s="7"/>
      <c r="AK167" s="753"/>
      <c r="AL167" s="752"/>
      <c r="AM167" s="7"/>
      <c r="AN167" s="753"/>
      <c r="AO167" s="249"/>
      <c r="AP167" s="7"/>
      <c r="AQ167" s="753"/>
      <c r="AR167" s="752"/>
      <c r="AS167" s="7"/>
      <c r="AT167" s="753"/>
      <c r="AU167" s="813">
        <f t="shared" si="14"/>
        <v>0</v>
      </c>
      <c r="AV167" s="773">
        <f t="shared" si="15"/>
        <v>225000</v>
      </c>
      <c r="AW167" s="685">
        <f t="shared" si="13"/>
        <v>0</v>
      </c>
    </row>
    <row r="168" spans="1:49" ht="13.8" x14ac:dyDescent="0.3">
      <c r="A168" s="10"/>
      <c r="B168" s="10"/>
      <c r="C168" s="601" t="s">
        <v>1210</v>
      </c>
      <c r="D168" s="9" t="s">
        <v>46</v>
      </c>
      <c r="E168" s="9"/>
      <c r="F168" s="11" t="s">
        <v>193</v>
      </c>
      <c r="G168" s="9"/>
      <c r="H168" s="9"/>
      <c r="I168" s="464" t="s">
        <v>310</v>
      </c>
      <c r="J168" s="39" t="s">
        <v>316</v>
      </c>
      <c r="K168" s="9"/>
      <c r="L168" s="49"/>
      <c r="M168" s="601">
        <v>2100</v>
      </c>
      <c r="N168" s="75">
        <v>3</v>
      </c>
      <c r="O168" s="33">
        <f t="shared" ref="O168:O192" si="16">Q168+T168+W168+Z168+AC168+AF168+AI168+AL168+AO168+AR168</f>
        <v>0</v>
      </c>
      <c r="P168" s="465">
        <v>0</v>
      </c>
      <c r="Q168" s="567"/>
      <c r="R168" s="7"/>
      <c r="S168" s="753"/>
      <c r="T168" s="752"/>
      <c r="U168" s="7"/>
      <c r="V168" s="753"/>
      <c r="W168" s="249"/>
      <c r="X168" s="7"/>
      <c r="Y168" s="754"/>
      <c r="Z168" s="752"/>
      <c r="AA168" s="7"/>
      <c r="AB168" s="753"/>
      <c r="AC168" s="249"/>
      <c r="AD168" s="7"/>
      <c r="AE168" s="753"/>
      <c r="AF168" s="752"/>
      <c r="AG168" s="7"/>
      <c r="AH168" s="754"/>
      <c r="AI168" s="752"/>
      <c r="AJ168" s="7"/>
      <c r="AK168" s="753"/>
      <c r="AL168" s="752"/>
      <c r="AM168" s="7"/>
      <c r="AN168" s="753"/>
      <c r="AO168" s="249"/>
      <c r="AP168" s="7"/>
      <c r="AQ168" s="753"/>
      <c r="AR168" s="752"/>
      <c r="AS168" s="7"/>
      <c r="AT168" s="753"/>
      <c r="AU168" s="813">
        <f t="shared" si="14"/>
        <v>0</v>
      </c>
      <c r="AV168" s="773">
        <f t="shared" si="15"/>
        <v>2100</v>
      </c>
      <c r="AW168" s="685">
        <f t="shared" si="13"/>
        <v>0</v>
      </c>
    </row>
    <row r="169" spans="1:49" ht="13.8" x14ac:dyDescent="0.3">
      <c r="A169" s="10"/>
      <c r="B169" s="10"/>
      <c r="C169" s="629" t="s">
        <v>1196</v>
      </c>
      <c r="D169" s="9" t="s">
        <v>46</v>
      </c>
      <c r="E169" s="9"/>
      <c r="F169" s="11" t="s">
        <v>795</v>
      </c>
      <c r="G169" s="9"/>
      <c r="H169" s="9"/>
      <c r="I169" s="464" t="s">
        <v>310</v>
      </c>
      <c r="J169" s="39" t="s">
        <v>316</v>
      </c>
      <c r="K169" s="9"/>
      <c r="L169" s="49"/>
      <c r="M169" s="601">
        <v>90000</v>
      </c>
      <c r="N169" s="75">
        <v>3</v>
      </c>
      <c r="O169" s="33">
        <f t="shared" si="16"/>
        <v>0</v>
      </c>
      <c r="P169" s="465">
        <v>0</v>
      </c>
      <c r="Q169" s="567"/>
      <c r="R169" s="7"/>
      <c r="S169" s="753"/>
      <c r="T169" s="752"/>
      <c r="U169" s="7"/>
      <c r="V169" s="753"/>
      <c r="W169" s="249"/>
      <c r="X169" s="7"/>
      <c r="Y169" s="754"/>
      <c r="Z169" s="752"/>
      <c r="AA169" s="7"/>
      <c r="AB169" s="753"/>
      <c r="AC169" s="249"/>
      <c r="AD169" s="7"/>
      <c r="AE169" s="753"/>
      <c r="AF169" s="752"/>
      <c r="AG169" s="7"/>
      <c r="AH169" s="754"/>
      <c r="AI169" s="752"/>
      <c r="AJ169" s="7"/>
      <c r="AK169" s="753"/>
      <c r="AL169" s="752"/>
      <c r="AM169" s="7"/>
      <c r="AN169" s="753"/>
      <c r="AO169" s="249"/>
      <c r="AP169" s="7"/>
      <c r="AQ169" s="753"/>
      <c r="AR169" s="752"/>
      <c r="AS169" s="7"/>
      <c r="AT169" s="753"/>
      <c r="AU169" s="813">
        <f t="shared" si="14"/>
        <v>0</v>
      </c>
      <c r="AV169" s="773">
        <f t="shared" si="15"/>
        <v>90000</v>
      </c>
      <c r="AW169" s="685">
        <f t="shared" si="13"/>
        <v>0</v>
      </c>
    </row>
    <row r="170" spans="1:49" ht="13.8" x14ac:dyDescent="0.3">
      <c r="A170" s="10"/>
      <c r="B170" s="10"/>
      <c r="C170" s="628" t="s">
        <v>1197</v>
      </c>
      <c r="D170" s="9" t="s">
        <v>46</v>
      </c>
      <c r="E170" s="9"/>
      <c r="F170" s="11" t="s">
        <v>721</v>
      </c>
      <c r="G170" s="9"/>
      <c r="H170" s="9"/>
      <c r="I170" s="464" t="s">
        <v>310</v>
      </c>
      <c r="J170" s="39" t="s">
        <v>311</v>
      </c>
      <c r="K170" s="9"/>
      <c r="L170" s="9"/>
      <c r="M170" s="601">
        <v>1600</v>
      </c>
      <c r="N170" s="75">
        <v>3</v>
      </c>
      <c r="O170" s="33">
        <f t="shared" si="16"/>
        <v>0</v>
      </c>
      <c r="P170" s="465">
        <v>0</v>
      </c>
      <c r="Q170" s="567"/>
      <c r="R170" s="7"/>
      <c r="S170" s="753"/>
      <c r="T170" s="752"/>
      <c r="U170" s="7"/>
      <c r="V170" s="753"/>
      <c r="W170" s="249"/>
      <c r="X170" s="7"/>
      <c r="Y170" s="754"/>
      <c r="Z170" s="752"/>
      <c r="AA170" s="7"/>
      <c r="AB170" s="753"/>
      <c r="AC170" s="249"/>
      <c r="AD170" s="7"/>
      <c r="AE170" s="753"/>
      <c r="AF170" s="752"/>
      <c r="AG170" s="7"/>
      <c r="AH170" s="754"/>
      <c r="AI170" s="752"/>
      <c r="AJ170" s="7"/>
      <c r="AK170" s="753"/>
      <c r="AL170" s="752"/>
      <c r="AM170" s="7"/>
      <c r="AN170" s="753"/>
      <c r="AO170" s="249"/>
      <c r="AP170" s="7"/>
      <c r="AQ170" s="753"/>
      <c r="AR170" s="752"/>
      <c r="AS170" s="7"/>
      <c r="AT170" s="753"/>
      <c r="AU170" s="813">
        <f t="shared" si="14"/>
        <v>0</v>
      </c>
      <c r="AV170" s="773">
        <f t="shared" si="15"/>
        <v>1600</v>
      </c>
      <c r="AW170" s="685">
        <f t="shared" si="13"/>
        <v>0</v>
      </c>
    </row>
    <row r="171" spans="1:49" ht="13.8" x14ac:dyDescent="0.3">
      <c r="A171" s="10"/>
      <c r="B171" s="10"/>
      <c r="C171" s="601" t="s">
        <v>1198</v>
      </c>
      <c r="D171" s="9" t="s">
        <v>46</v>
      </c>
      <c r="E171" s="9" t="s">
        <v>46</v>
      </c>
      <c r="F171" s="11" t="s">
        <v>193</v>
      </c>
      <c r="G171" s="9"/>
      <c r="H171" s="9"/>
      <c r="I171" s="464" t="s">
        <v>310</v>
      </c>
      <c r="J171" s="39" t="s">
        <v>314</v>
      </c>
      <c r="K171" s="9"/>
      <c r="L171" s="9"/>
      <c r="M171" s="601">
        <v>11600</v>
      </c>
      <c r="N171" s="75">
        <v>3</v>
      </c>
      <c r="O171" s="33">
        <f t="shared" si="16"/>
        <v>0</v>
      </c>
      <c r="P171" s="465">
        <v>0</v>
      </c>
      <c r="Q171" s="567"/>
      <c r="R171" s="7"/>
      <c r="S171" s="753"/>
      <c r="T171" s="752"/>
      <c r="U171" s="7"/>
      <c r="V171" s="753"/>
      <c r="W171" s="249"/>
      <c r="X171" s="7"/>
      <c r="Y171" s="754"/>
      <c r="Z171" s="752"/>
      <c r="AA171" s="7"/>
      <c r="AB171" s="753"/>
      <c r="AC171" s="249"/>
      <c r="AD171" s="7"/>
      <c r="AE171" s="753"/>
      <c r="AF171" s="752"/>
      <c r="AG171" s="7"/>
      <c r="AH171" s="754"/>
      <c r="AI171" s="752"/>
      <c r="AJ171" s="7"/>
      <c r="AK171" s="753"/>
      <c r="AL171" s="752"/>
      <c r="AM171" s="7"/>
      <c r="AN171" s="753"/>
      <c r="AO171" s="249"/>
      <c r="AP171" s="7"/>
      <c r="AQ171" s="753"/>
      <c r="AR171" s="752"/>
      <c r="AS171" s="7"/>
      <c r="AT171" s="753"/>
      <c r="AU171" s="813">
        <f t="shared" si="14"/>
        <v>0</v>
      </c>
      <c r="AV171" s="773">
        <f t="shared" si="15"/>
        <v>11600</v>
      </c>
      <c r="AW171" s="685">
        <f t="shared" si="13"/>
        <v>0</v>
      </c>
    </row>
    <row r="172" spans="1:49" ht="13.8" x14ac:dyDescent="0.3">
      <c r="A172" s="10"/>
      <c r="B172" s="10"/>
      <c r="C172" s="601" t="s">
        <v>611</v>
      </c>
      <c r="D172" s="9"/>
      <c r="E172" s="9"/>
      <c r="F172" s="11" t="s">
        <v>193</v>
      </c>
      <c r="G172" s="9"/>
      <c r="H172" s="9"/>
      <c r="I172" s="464" t="s">
        <v>310</v>
      </c>
      <c r="J172" s="39" t="s">
        <v>312</v>
      </c>
      <c r="K172" s="9"/>
      <c r="L172" s="9"/>
      <c r="M172" s="601">
        <v>86400</v>
      </c>
      <c r="N172" s="75">
        <v>3</v>
      </c>
      <c r="O172" s="33">
        <f t="shared" si="16"/>
        <v>0</v>
      </c>
      <c r="P172" s="465">
        <v>0</v>
      </c>
      <c r="Q172" s="33"/>
      <c r="R172" s="6"/>
      <c r="S172" s="34"/>
      <c r="T172" s="45"/>
      <c r="U172" s="6"/>
      <c r="V172" s="34"/>
      <c r="W172" s="42"/>
      <c r="X172" s="6"/>
      <c r="Y172" s="430"/>
      <c r="Z172" s="45"/>
      <c r="AA172" s="6"/>
      <c r="AB172" s="34"/>
      <c r="AC172" s="42"/>
      <c r="AD172" s="6"/>
      <c r="AE172" s="34"/>
      <c r="AF172" s="45"/>
      <c r="AG172" s="6"/>
      <c r="AH172" s="430"/>
      <c r="AI172" s="45"/>
      <c r="AJ172" s="6"/>
      <c r="AK172" s="34"/>
      <c r="AL172" s="45"/>
      <c r="AM172" s="6"/>
      <c r="AN172" s="34"/>
      <c r="AO172" s="42"/>
      <c r="AP172" s="6"/>
      <c r="AQ172" s="34"/>
      <c r="AR172" s="45"/>
      <c r="AS172" s="6"/>
      <c r="AT172" s="34"/>
      <c r="AU172" s="813">
        <f t="shared" si="14"/>
        <v>0</v>
      </c>
      <c r="AV172" s="773">
        <f t="shared" si="15"/>
        <v>86400</v>
      </c>
      <c r="AW172" s="685">
        <f t="shared" si="13"/>
        <v>0</v>
      </c>
    </row>
    <row r="173" spans="1:49" ht="13.8" x14ac:dyDescent="0.3">
      <c r="A173" s="10"/>
      <c r="B173" s="10"/>
      <c r="C173" s="629" t="s">
        <v>612</v>
      </c>
      <c r="D173" s="458" t="s">
        <v>46</v>
      </c>
      <c r="E173" s="458"/>
      <c r="F173" s="13" t="s">
        <v>795</v>
      </c>
      <c r="G173" s="9"/>
      <c r="H173" s="9"/>
      <c r="I173" s="464" t="s">
        <v>310</v>
      </c>
      <c r="J173" s="39" t="s">
        <v>312</v>
      </c>
      <c r="K173" s="458"/>
      <c r="L173" s="458"/>
      <c r="M173" s="604">
        <v>150000</v>
      </c>
      <c r="N173" s="282">
        <v>3</v>
      </c>
      <c r="O173" s="457">
        <f t="shared" si="16"/>
        <v>0</v>
      </c>
      <c r="P173" s="465">
        <v>0</v>
      </c>
      <c r="Q173" s="33"/>
      <c r="R173" s="6"/>
      <c r="S173" s="34"/>
      <c r="T173" s="45"/>
      <c r="U173" s="6"/>
      <c r="V173" s="34"/>
      <c r="W173" s="42"/>
      <c r="X173" s="6"/>
      <c r="Y173" s="430"/>
      <c r="Z173" s="45"/>
      <c r="AA173" s="6"/>
      <c r="AB173" s="34"/>
      <c r="AC173" s="42"/>
      <c r="AD173" s="6"/>
      <c r="AE173" s="34"/>
      <c r="AF173" s="45"/>
      <c r="AG173" s="6"/>
      <c r="AH173" s="430"/>
      <c r="AI173" s="45"/>
      <c r="AJ173" s="6"/>
      <c r="AK173" s="34"/>
      <c r="AL173" s="45"/>
      <c r="AM173" s="6"/>
      <c r="AN173" s="34"/>
      <c r="AO173" s="42"/>
      <c r="AP173" s="6"/>
      <c r="AQ173" s="34"/>
      <c r="AR173" s="45"/>
      <c r="AS173" s="6"/>
      <c r="AT173" s="34"/>
      <c r="AU173" s="813">
        <f t="shared" si="14"/>
        <v>0</v>
      </c>
      <c r="AV173" s="773">
        <f t="shared" si="15"/>
        <v>150000</v>
      </c>
      <c r="AW173" s="685">
        <f t="shared" si="13"/>
        <v>0</v>
      </c>
    </row>
    <row r="174" spans="1:49" ht="13.8" x14ac:dyDescent="0.25">
      <c r="A174" s="10"/>
      <c r="B174" s="10"/>
      <c r="C174" s="572" t="s">
        <v>1210</v>
      </c>
      <c r="D174" s="10" t="s">
        <v>46</v>
      </c>
      <c r="E174" s="10"/>
      <c r="F174" s="11" t="s">
        <v>193</v>
      </c>
      <c r="G174" s="10"/>
      <c r="H174" s="10"/>
      <c r="I174" s="464" t="s">
        <v>310</v>
      </c>
      <c r="J174" s="39" t="s">
        <v>316</v>
      </c>
      <c r="K174" s="10"/>
      <c r="L174" s="10"/>
      <c r="M174" s="33">
        <v>10900</v>
      </c>
      <c r="N174" s="464">
        <v>4</v>
      </c>
      <c r="O174" s="457">
        <f t="shared" si="16"/>
        <v>10900</v>
      </c>
      <c r="P174" s="465">
        <v>0</v>
      </c>
      <c r="Q174" s="33"/>
      <c r="R174" s="6"/>
      <c r="S174" s="34"/>
      <c r="T174" s="33"/>
      <c r="U174" s="6"/>
      <c r="V174" s="34"/>
      <c r="W174" s="6"/>
      <c r="X174" s="6"/>
      <c r="Y174" s="430"/>
      <c r="Z174" s="33"/>
      <c r="AA174" s="6"/>
      <c r="AB174" s="34"/>
      <c r="AC174" s="6"/>
      <c r="AD174" s="6"/>
      <c r="AE174" s="34"/>
      <c r="AF174" s="33"/>
      <c r="AG174" s="6"/>
      <c r="AH174" s="430"/>
      <c r="AI174" s="33"/>
      <c r="AJ174" s="6"/>
      <c r="AK174" s="34"/>
      <c r="AL174" s="33">
        <v>10900</v>
      </c>
      <c r="AM174" s="6"/>
      <c r="AN174" s="789">
        <v>1197</v>
      </c>
      <c r="AO174" s="42"/>
      <c r="AP174" s="6"/>
      <c r="AQ174" s="34"/>
      <c r="AR174" s="45"/>
      <c r="AS174" s="6"/>
      <c r="AT174" s="34"/>
      <c r="AU174" s="813">
        <f t="shared" si="14"/>
        <v>1197</v>
      </c>
      <c r="AV174" s="773">
        <f t="shared" si="15"/>
        <v>9703</v>
      </c>
      <c r="AW174" s="685">
        <f t="shared" si="13"/>
        <v>0.10981651376146789</v>
      </c>
    </row>
    <row r="175" spans="1:49" ht="13.8" x14ac:dyDescent="0.25">
      <c r="A175" s="10"/>
      <c r="B175" s="10"/>
      <c r="C175" s="6" t="s">
        <v>1356</v>
      </c>
      <c r="D175" s="10" t="s">
        <v>46</v>
      </c>
      <c r="E175" s="10"/>
      <c r="F175" s="11" t="s">
        <v>193</v>
      </c>
      <c r="G175" s="10"/>
      <c r="H175" s="10"/>
      <c r="I175" s="464" t="s">
        <v>310</v>
      </c>
      <c r="J175" s="39" t="s">
        <v>311</v>
      </c>
      <c r="K175" s="10"/>
      <c r="L175" s="10"/>
      <c r="M175" s="33">
        <v>6600</v>
      </c>
      <c r="N175" s="464">
        <v>4</v>
      </c>
      <c r="O175" s="457">
        <f t="shared" si="16"/>
        <v>0</v>
      </c>
      <c r="P175" s="465">
        <v>0</v>
      </c>
      <c r="Q175" s="33"/>
      <c r="R175" s="6"/>
      <c r="S175" s="34"/>
      <c r="T175" s="33"/>
      <c r="U175" s="6"/>
      <c r="V175" s="34"/>
      <c r="W175" s="6"/>
      <c r="X175" s="6"/>
      <c r="Y175" s="430"/>
      <c r="Z175" s="33"/>
      <c r="AA175" s="6"/>
      <c r="AB175" s="34"/>
      <c r="AC175" s="6"/>
      <c r="AD175" s="6"/>
      <c r="AE175" s="34"/>
      <c r="AF175" s="33"/>
      <c r="AG175" s="6"/>
      <c r="AH175" s="430"/>
      <c r="AI175" s="33"/>
      <c r="AJ175" s="6"/>
      <c r="AK175" s="34"/>
      <c r="AL175" s="33"/>
      <c r="AM175" s="6"/>
      <c r="AN175" s="34"/>
      <c r="AO175" s="42"/>
      <c r="AP175" s="6"/>
      <c r="AQ175" s="34"/>
      <c r="AR175" s="45"/>
      <c r="AS175" s="6"/>
      <c r="AT175" s="34"/>
      <c r="AU175" s="813">
        <f t="shared" si="14"/>
        <v>0</v>
      </c>
      <c r="AV175" s="773">
        <f t="shared" si="15"/>
        <v>6600</v>
      </c>
      <c r="AW175" s="685">
        <f t="shared" si="13"/>
        <v>0</v>
      </c>
    </row>
    <row r="176" spans="1:49" ht="13.8" x14ac:dyDescent="0.25">
      <c r="A176" s="10"/>
      <c r="B176" s="10"/>
      <c r="C176" s="6" t="s">
        <v>1357</v>
      </c>
      <c r="D176" s="10" t="s">
        <v>46</v>
      </c>
      <c r="E176" s="10"/>
      <c r="F176" s="11" t="s">
        <v>794</v>
      </c>
      <c r="G176" s="10"/>
      <c r="H176" s="10"/>
      <c r="I176" s="464" t="s">
        <v>310</v>
      </c>
      <c r="J176" s="39" t="s">
        <v>311</v>
      </c>
      <c r="K176" s="10"/>
      <c r="L176" s="10"/>
      <c r="M176" s="33">
        <v>2800</v>
      </c>
      <c r="N176" s="464">
        <v>4</v>
      </c>
      <c r="O176" s="457">
        <f t="shared" si="16"/>
        <v>0</v>
      </c>
      <c r="P176" s="465">
        <v>0</v>
      </c>
      <c r="Q176" s="33"/>
      <c r="R176" s="6"/>
      <c r="S176" s="34"/>
      <c r="T176" s="33"/>
      <c r="U176" s="6"/>
      <c r="V176" s="34"/>
      <c r="W176" s="6"/>
      <c r="X176" s="6"/>
      <c r="Y176" s="430"/>
      <c r="Z176" s="33"/>
      <c r="AA176" s="6"/>
      <c r="AB176" s="34"/>
      <c r="AC176" s="6"/>
      <c r="AD176" s="6"/>
      <c r="AE176" s="34"/>
      <c r="AF176" s="33"/>
      <c r="AG176" s="6"/>
      <c r="AH176" s="430"/>
      <c r="AI176" s="33"/>
      <c r="AJ176" s="6"/>
      <c r="AK176" s="34"/>
      <c r="AL176" s="33"/>
      <c r="AM176" s="6"/>
      <c r="AN176" s="34"/>
      <c r="AO176" s="42"/>
      <c r="AP176" s="6"/>
      <c r="AQ176" s="34"/>
      <c r="AR176" s="45"/>
      <c r="AS176" s="6"/>
      <c r="AT176" s="34"/>
      <c r="AU176" s="813">
        <f t="shared" si="14"/>
        <v>0</v>
      </c>
      <c r="AV176" s="773">
        <f t="shared" si="15"/>
        <v>2800</v>
      </c>
      <c r="AW176" s="685">
        <f t="shared" si="13"/>
        <v>0</v>
      </c>
    </row>
    <row r="177" spans="1:49" ht="13.8" x14ac:dyDescent="0.25">
      <c r="A177" s="10"/>
      <c r="B177" s="10"/>
      <c r="C177" s="6" t="s">
        <v>1358</v>
      </c>
      <c r="D177" s="10" t="s">
        <v>46</v>
      </c>
      <c r="E177" s="10"/>
      <c r="F177" s="11" t="s">
        <v>523</v>
      </c>
      <c r="G177" s="10"/>
      <c r="H177" s="10"/>
      <c r="I177" s="464" t="s">
        <v>310</v>
      </c>
      <c r="J177" s="39" t="s">
        <v>311</v>
      </c>
      <c r="K177" s="10"/>
      <c r="L177" s="10"/>
      <c r="M177" s="33">
        <v>4200</v>
      </c>
      <c r="N177" s="464">
        <v>4</v>
      </c>
      <c r="O177" s="457">
        <f t="shared" si="16"/>
        <v>0</v>
      </c>
      <c r="P177" s="465">
        <v>0</v>
      </c>
      <c r="Q177" s="33"/>
      <c r="R177" s="6"/>
      <c r="S177" s="34"/>
      <c r="T177" s="33"/>
      <c r="U177" s="6"/>
      <c r="V177" s="34"/>
      <c r="W177" s="6"/>
      <c r="X177" s="6"/>
      <c r="Y177" s="430"/>
      <c r="Z177" s="33"/>
      <c r="AA177" s="6"/>
      <c r="AB177" s="34"/>
      <c r="AC177" s="6"/>
      <c r="AD177" s="6"/>
      <c r="AE177" s="34"/>
      <c r="AF177" s="33"/>
      <c r="AG177" s="6"/>
      <c r="AH177" s="430"/>
      <c r="AI177" s="33"/>
      <c r="AJ177" s="6"/>
      <c r="AK177" s="34"/>
      <c r="AL177" s="33"/>
      <c r="AM177" s="6"/>
      <c r="AN177" s="34"/>
      <c r="AO177" s="42"/>
      <c r="AP177" s="6"/>
      <c r="AQ177" s="34"/>
      <c r="AR177" s="45"/>
      <c r="AS177" s="6"/>
      <c r="AT177" s="34"/>
      <c r="AU177" s="813">
        <f t="shared" si="14"/>
        <v>0</v>
      </c>
      <c r="AV177" s="773">
        <f t="shared" si="15"/>
        <v>4200</v>
      </c>
      <c r="AW177" s="685">
        <f t="shared" si="13"/>
        <v>0</v>
      </c>
    </row>
    <row r="178" spans="1:49" ht="13.8" x14ac:dyDescent="0.25">
      <c r="A178" s="10"/>
      <c r="B178" s="10"/>
      <c r="C178" s="6" t="s">
        <v>1204</v>
      </c>
      <c r="D178" s="9" t="s">
        <v>46</v>
      </c>
      <c r="E178" s="9"/>
      <c r="F178" s="11" t="s">
        <v>794</v>
      </c>
      <c r="G178" s="9"/>
      <c r="H178" s="9"/>
      <c r="I178" s="464" t="s">
        <v>310</v>
      </c>
      <c r="J178" s="39" t="s">
        <v>318</v>
      </c>
      <c r="K178" s="9"/>
      <c r="L178" s="9"/>
      <c r="M178" s="33">
        <v>2700</v>
      </c>
      <c r="N178" s="464">
        <v>4</v>
      </c>
      <c r="O178" s="457">
        <f t="shared" si="16"/>
        <v>0</v>
      </c>
      <c r="P178" s="465">
        <v>0</v>
      </c>
      <c r="Q178" s="33"/>
      <c r="R178" s="6"/>
      <c r="S178" s="34"/>
      <c r="T178" s="33"/>
      <c r="U178" s="6"/>
      <c r="V178" s="34"/>
      <c r="W178" s="6"/>
      <c r="X178" s="6"/>
      <c r="Y178" s="430"/>
      <c r="Z178" s="33"/>
      <c r="AA178" s="6"/>
      <c r="AB178" s="34"/>
      <c r="AC178" s="6"/>
      <c r="AD178" s="6"/>
      <c r="AE178" s="34"/>
      <c r="AF178" s="33"/>
      <c r="AG178" s="6"/>
      <c r="AH178" s="430"/>
      <c r="AI178" s="33"/>
      <c r="AJ178" s="6"/>
      <c r="AK178" s="34"/>
      <c r="AL178" s="33"/>
      <c r="AM178" s="6"/>
      <c r="AN178" s="34"/>
      <c r="AO178" s="42"/>
      <c r="AP178" s="6"/>
      <c r="AQ178" s="34"/>
      <c r="AR178" s="45"/>
      <c r="AS178" s="6"/>
      <c r="AT178" s="34"/>
      <c r="AU178" s="813">
        <f t="shared" si="14"/>
        <v>0</v>
      </c>
      <c r="AV178" s="773">
        <f t="shared" si="15"/>
        <v>2700</v>
      </c>
      <c r="AW178" s="685">
        <f t="shared" si="13"/>
        <v>0</v>
      </c>
    </row>
    <row r="179" spans="1:49" ht="13.8" x14ac:dyDescent="0.25">
      <c r="A179" s="10"/>
      <c r="B179" s="10"/>
      <c r="C179" s="628" t="s">
        <v>1359</v>
      </c>
      <c r="D179" s="9" t="s">
        <v>46</v>
      </c>
      <c r="E179" s="9"/>
      <c r="F179" s="11" t="s">
        <v>795</v>
      </c>
      <c r="G179" s="9"/>
      <c r="H179" s="9"/>
      <c r="I179" s="464" t="s">
        <v>310</v>
      </c>
      <c r="J179" s="39" t="s">
        <v>318</v>
      </c>
      <c r="K179" s="9"/>
      <c r="L179" s="9"/>
      <c r="M179" s="33">
        <v>7713</v>
      </c>
      <c r="N179" s="545">
        <v>4</v>
      </c>
      <c r="O179" s="457">
        <f t="shared" si="16"/>
        <v>0</v>
      </c>
      <c r="P179" s="465">
        <v>0</v>
      </c>
      <c r="Q179" s="33"/>
      <c r="R179" s="6"/>
      <c r="S179" s="34"/>
      <c r="T179" s="33"/>
      <c r="U179" s="6"/>
      <c r="V179" s="34"/>
      <c r="W179" s="6"/>
      <c r="X179" s="6"/>
      <c r="Y179" s="430"/>
      <c r="Z179" s="33"/>
      <c r="AA179" s="6"/>
      <c r="AB179" s="34"/>
      <c r="AC179" s="6"/>
      <c r="AD179" s="6"/>
      <c r="AE179" s="34"/>
      <c r="AF179" s="33"/>
      <c r="AG179" s="6"/>
      <c r="AH179" s="430"/>
      <c r="AI179" s="33"/>
      <c r="AJ179" s="6"/>
      <c r="AK179" s="34"/>
      <c r="AL179" s="33"/>
      <c r="AM179" s="6"/>
      <c r="AN179" s="34"/>
      <c r="AO179" s="42"/>
      <c r="AP179" s="6"/>
      <c r="AQ179" s="34"/>
      <c r="AR179" s="45"/>
      <c r="AS179" s="6"/>
      <c r="AT179" s="34"/>
      <c r="AU179" s="813">
        <f t="shared" si="14"/>
        <v>0</v>
      </c>
      <c r="AV179" s="773">
        <f t="shared" si="15"/>
        <v>7713</v>
      </c>
      <c r="AW179" s="685">
        <f t="shared" si="13"/>
        <v>0</v>
      </c>
    </row>
    <row r="180" spans="1:49" ht="13.8" x14ac:dyDescent="0.25">
      <c r="A180" s="10"/>
      <c r="B180" s="10"/>
      <c r="C180" s="646" t="s">
        <v>1359</v>
      </c>
      <c r="D180" s="9" t="s">
        <v>46</v>
      </c>
      <c r="E180" s="9"/>
      <c r="F180" s="11" t="s">
        <v>795</v>
      </c>
      <c r="G180" s="9"/>
      <c r="H180" s="9"/>
      <c r="I180" s="464" t="s">
        <v>310</v>
      </c>
      <c r="J180" s="39" t="s">
        <v>555</v>
      </c>
      <c r="K180" s="9"/>
      <c r="L180" s="9"/>
      <c r="M180" s="33">
        <v>200000</v>
      </c>
      <c r="N180" s="545">
        <v>6</v>
      </c>
      <c r="O180" s="457">
        <f t="shared" si="16"/>
        <v>0</v>
      </c>
      <c r="P180" s="465">
        <v>0</v>
      </c>
      <c r="Q180" s="33"/>
      <c r="R180" s="6"/>
      <c r="S180" s="34"/>
      <c r="T180" s="33"/>
      <c r="U180" s="6"/>
      <c r="V180" s="34"/>
      <c r="W180" s="6"/>
      <c r="X180" s="6"/>
      <c r="Y180" s="430"/>
      <c r="Z180" s="33"/>
      <c r="AA180" s="6"/>
      <c r="AB180" s="34"/>
      <c r="AC180" s="6"/>
      <c r="AD180" s="6"/>
      <c r="AE180" s="34"/>
      <c r="AF180" s="33"/>
      <c r="AG180" s="6"/>
      <c r="AH180" s="430"/>
      <c r="AI180" s="33"/>
      <c r="AJ180" s="6"/>
      <c r="AK180" s="34"/>
      <c r="AL180" s="33"/>
      <c r="AM180" s="6"/>
      <c r="AN180" s="34"/>
      <c r="AO180" s="42"/>
      <c r="AP180" s="6"/>
      <c r="AQ180" s="34"/>
      <c r="AR180" s="45"/>
      <c r="AS180" s="6"/>
      <c r="AT180" s="34"/>
      <c r="AU180" s="813">
        <f t="shared" si="14"/>
        <v>0</v>
      </c>
      <c r="AV180" s="773">
        <f t="shared" si="15"/>
        <v>200000</v>
      </c>
      <c r="AW180" s="685">
        <f t="shared" si="13"/>
        <v>0</v>
      </c>
    </row>
    <row r="181" spans="1:49" ht="13.8" x14ac:dyDescent="0.25">
      <c r="A181" s="10"/>
      <c r="B181" s="10"/>
      <c r="C181" s="591" t="s">
        <v>1431</v>
      </c>
      <c r="D181" s="9" t="s">
        <v>46</v>
      </c>
      <c r="E181" s="9"/>
      <c r="F181" s="11" t="s">
        <v>795</v>
      </c>
      <c r="G181" s="9"/>
      <c r="H181" s="9"/>
      <c r="I181" s="464" t="s">
        <v>310</v>
      </c>
      <c r="J181" s="39" t="s">
        <v>317</v>
      </c>
      <c r="K181" s="9"/>
      <c r="L181" s="9"/>
      <c r="M181" s="33">
        <v>68696</v>
      </c>
      <c r="N181" s="545">
        <v>6</v>
      </c>
      <c r="O181" s="457">
        <f t="shared" si="16"/>
        <v>0</v>
      </c>
      <c r="P181" s="465">
        <v>0</v>
      </c>
      <c r="Q181" s="33"/>
      <c r="R181" s="6"/>
      <c r="S181" s="34"/>
      <c r="T181" s="33"/>
      <c r="U181" s="6"/>
      <c r="V181" s="34"/>
      <c r="W181" s="6"/>
      <c r="X181" s="6"/>
      <c r="Y181" s="430"/>
      <c r="Z181" s="33"/>
      <c r="AA181" s="6"/>
      <c r="AB181" s="34"/>
      <c r="AC181" s="6"/>
      <c r="AD181" s="6"/>
      <c r="AE181" s="34"/>
      <c r="AF181" s="33"/>
      <c r="AG181" s="6"/>
      <c r="AH181" s="430"/>
      <c r="AI181" s="33"/>
      <c r="AJ181" s="6"/>
      <c r="AK181" s="34"/>
      <c r="AL181" s="33"/>
      <c r="AM181" s="6"/>
      <c r="AN181" s="34"/>
      <c r="AO181" s="42"/>
      <c r="AP181" s="6"/>
      <c r="AQ181" s="34"/>
      <c r="AR181" s="45"/>
      <c r="AS181" s="6"/>
      <c r="AT181" s="34"/>
      <c r="AU181" s="813">
        <f t="shared" si="14"/>
        <v>0</v>
      </c>
      <c r="AV181" s="773">
        <f t="shared" si="15"/>
        <v>68696</v>
      </c>
      <c r="AW181" s="685">
        <f t="shared" si="13"/>
        <v>0</v>
      </c>
    </row>
    <row r="182" spans="1:49" ht="13.8" x14ac:dyDescent="0.25">
      <c r="A182" s="10"/>
      <c r="B182" s="10"/>
      <c r="C182" s="6" t="s">
        <v>611</v>
      </c>
      <c r="D182" s="9"/>
      <c r="E182" s="9"/>
      <c r="F182" s="11" t="s">
        <v>193</v>
      </c>
      <c r="G182" s="9"/>
      <c r="H182" s="9"/>
      <c r="I182" s="464" t="s">
        <v>310</v>
      </c>
      <c r="J182" s="39" t="s">
        <v>312</v>
      </c>
      <c r="K182" s="9"/>
      <c r="L182" s="9"/>
      <c r="M182" s="33">
        <v>14000</v>
      </c>
      <c r="N182" s="464">
        <v>4</v>
      </c>
      <c r="O182" s="457">
        <f t="shared" si="16"/>
        <v>0</v>
      </c>
      <c r="P182" s="465">
        <v>0</v>
      </c>
      <c r="Q182" s="33"/>
      <c r="R182" s="6"/>
      <c r="S182" s="34"/>
      <c r="T182" s="33"/>
      <c r="U182" s="6"/>
      <c r="V182" s="34"/>
      <c r="W182" s="6"/>
      <c r="X182" s="6"/>
      <c r="Y182" s="430"/>
      <c r="Z182" s="33"/>
      <c r="AA182" s="6"/>
      <c r="AB182" s="34"/>
      <c r="AC182" s="6"/>
      <c r="AD182" s="6"/>
      <c r="AE182" s="34"/>
      <c r="AF182" s="33"/>
      <c r="AG182" s="6"/>
      <c r="AH182" s="430"/>
      <c r="AI182" s="33"/>
      <c r="AJ182" s="6"/>
      <c r="AK182" s="34"/>
      <c r="AL182" s="33"/>
      <c r="AM182" s="6"/>
      <c r="AN182" s="34"/>
      <c r="AO182" s="42"/>
      <c r="AP182" s="6"/>
      <c r="AQ182" s="34"/>
      <c r="AR182" s="45"/>
      <c r="AS182" s="6"/>
      <c r="AT182" s="34"/>
      <c r="AU182" s="813">
        <f t="shared" si="14"/>
        <v>0</v>
      </c>
      <c r="AV182" s="773">
        <f t="shared" si="15"/>
        <v>14000</v>
      </c>
      <c r="AW182" s="685">
        <f t="shared" si="13"/>
        <v>0</v>
      </c>
    </row>
    <row r="183" spans="1:49" ht="13.8" x14ac:dyDescent="0.25">
      <c r="A183" s="10"/>
      <c r="B183" s="10"/>
      <c r="C183" s="6" t="s">
        <v>1360</v>
      </c>
      <c r="D183" s="9" t="s">
        <v>46</v>
      </c>
      <c r="E183" s="9"/>
      <c r="F183" s="11" t="s">
        <v>721</v>
      </c>
      <c r="G183" s="9"/>
      <c r="H183" s="9"/>
      <c r="I183" s="464" t="s">
        <v>310</v>
      </c>
      <c r="J183" s="39" t="s">
        <v>317</v>
      </c>
      <c r="K183" s="9"/>
      <c r="L183" s="9"/>
      <c r="M183" s="33">
        <v>12600</v>
      </c>
      <c r="N183" s="464">
        <v>4</v>
      </c>
      <c r="O183" s="457">
        <f t="shared" si="16"/>
        <v>0</v>
      </c>
      <c r="P183" s="465">
        <v>0</v>
      </c>
      <c r="Q183" s="33"/>
      <c r="R183" s="6"/>
      <c r="S183" s="34"/>
      <c r="T183" s="33"/>
      <c r="U183" s="6"/>
      <c r="V183" s="34"/>
      <c r="W183" s="6"/>
      <c r="X183" s="6"/>
      <c r="Y183" s="430"/>
      <c r="Z183" s="33"/>
      <c r="AA183" s="6"/>
      <c r="AB183" s="34"/>
      <c r="AC183" s="6"/>
      <c r="AD183" s="6"/>
      <c r="AE183" s="34"/>
      <c r="AF183" s="33"/>
      <c r="AG183" s="6"/>
      <c r="AH183" s="430"/>
      <c r="AI183" s="33"/>
      <c r="AJ183" s="6"/>
      <c r="AK183" s="34"/>
      <c r="AL183" s="33"/>
      <c r="AM183" s="6"/>
      <c r="AN183" s="34"/>
      <c r="AO183" s="42"/>
      <c r="AP183" s="6"/>
      <c r="AQ183" s="34"/>
      <c r="AR183" s="45"/>
      <c r="AS183" s="6"/>
      <c r="AT183" s="34"/>
      <c r="AU183" s="813">
        <f t="shared" si="14"/>
        <v>0</v>
      </c>
      <c r="AV183" s="773">
        <f t="shared" si="15"/>
        <v>12600</v>
      </c>
      <c r="AW183" s="685">
        <f t="shared" si="13"/>
        <v>0</v>
      </c>
    </row>
    <row r="184" spans="1:49" ht="13.8" x14ac:dyDescent="0.25">
      <c r="A184" s="10"/>
      <c r="B184" s="10"/>
      <c r="C184" s="6" t="s">
        <v>1361</v>
      </c>
      <c r="D184" s="9" t="s">
        <v>46</v>
      </c>
      <c r="E184" s="9"/>
      <c r="F184" s="11" t="s">
        <v>193</v>
      </c>
      <c r="G184" s="9"/>
      <c r="H184" s="9"/>
      <c r="I184" s="464" t="s">
        <v>310</v>
      </c>
      <c r="J184" s="39" t="s">
        <v>555</v>
      </c>
      <c r="K184" s="9"/>
      <c r="L184" s="9"/>
      <c r="M184" s="33">
        <v>14300</v>
      </c>
      <c r="N184" s="464">
        <v>4</v>
      </c>
      <c r="O184" s="457">
        <f t="shared" si="16"/>
        <v>0</v>
      </c>
      <c r="P184" s="465">
        <v>0</v>
      </c>
      <c r="Q184" s="33"/>
      <c r="R184" s="6"/>
      <c r="S184" s="34"/>
      <c r="T184" s="33"/>
      <c r="U184" s="6"/>
      <c r="V184" s="34"/>
      <c r="W184" s="6"/>
      <c r="X184" s="6"/>
      <c r="Y184" s="430"/>
      <c r="Z184" s="33"/>
      <c r="AA184" s="6"/>
      <c r="AB184" s="34"/>
      <c r="AC184" s="6"/>
      <c r="AD184" s="6"/>
      <c r="AE184" s="34"/>
      <c r="AF184" s="33"/>
      <c r="AG184" s="6"/>
      <c r="AH184" s="430"/>
      <c r="AI184" s="33"/>
      <c r="AJ184" s="6"/>
      <c r="AK184" s="34"/>
      <c r="AL184" s="33"/>
      <c r="AM184" s="6"/>
      <c r="AN184" s="34"/>
      <c r="AO184" s="42"/>
      <c r="AP184" s="6"/>
      <c r="AQ184" s="34"/>
      <c r="AR184" s="45"/>
      <c r="AS184" s="6"/>
      <c r="AT184" s="34"/>
      <c r="AU184" s="813">
        <f t="shared" si="14"/>
        <v>0</v>
      </c>
      <c r="AV184" s="773">
        <f t="shared" si="15"/>
        <v>14300</v>
      </c>
      <c r="AW184" s="685">
        <f t="shared" si="13"/>
        <v>0</v>
      </c>
    </row>
    <row r="185" spans="1:49" ht="13.8" x14ac:dyDescent="0.25">
      <c r="A185" s="10"/>
      <c r="B185" s="10"/>
      <c r="C185" s="6" t="s">
        <v>1486</v>
      </c>
      <c r="D185" s="9"/>
      <c r="E185" s="9"/>
      <c r="F185" s="11" t="s">
        <v>193</v>
      </c>
      <c r="G185" s="9"/>
      <c r="H185" s="9"/>
      <c r="I185" s="464" t="s">
        <v>310</v>
      </c>
      <c r="J185" s="39" t="s">
        <v>312</v>
      </c>
      <c r="K185" s="9"/>
      <c r="L185" s="9"/>
      <c r="M185" s="33">
        <v>7500</v>
      </c>
      <c r="N185" s="464">
        <v>6</v>
      </c>
      <c r="O185" s="457">
        <f t="shared" si="16"/>
        <v>0</v>
      </c>
      <c r="P185" s="465">
        <v>0</v>
      </c>
      <c r="Q185" s="33"/>
      <c r="R185" s="6"/>
      <c r="S185" s="34"/>
      <c r="T185" s="33"/>
      <c r="U185" s="6"/>
      <c r="V185" s="34"/>
      <c r="W185" s="6"/>
      <c r="X185" s="6"/>
      <c r="Y185" s="430"/>
      <c r="Z185" s="33"/>
      <c r="AA185" s="6"/>
      <c r="AB185" s="34"/>
      <c r="AC185" s="6"/>
      <c r="AD185" s="6"/>
      <c r="AE185" s="34"/>
      <c r="AF185" s="33"/>
      <c r="AG185" s="6"/>
      <c r="AH185" s="430"/>
      <c r="AI185" s="33"/>
      <c r="AJ185" s="6"/>
      <c r="AK185" s="34"/>
      <c r="AL185" s="33"/>
      <c r="AM185" s="6"/>
      <c r="AN185" s="34"/>
      <c r="AO185" s="42"/>
      <c r="AP185" s="6"/>
      <c r="AQ185" s="34"/>
      <c r="AR185" s="45"/>
      <c r="AS185" s="6"/>
      <c r="AT185" s="34"/>
      <c r="AU185" s="813">
        <f t="shared" si="14"/>
        <v>0</v>
      </c>
      <c r="AV185" s="773">
        <f t="shared" si="15"/>
        <v>7500</v>
      </c>
      <c r="AW185" s="685">
        <f t="shared" si="13"/>
        <v>0</v>
      </c>
    </row>
    <row r="186" spans="1:49" ht="13.8" x14ac:dyDescent="0.25">
      <c r="A186" s="10"/>
      <c r="B186" s="10"/>
      <c r="C186" s="6" t="s">
        <v>1486</v>
      </c>
      <c r="D186" s="9"/>
      <c r="E186" s="9"/>
      <c r="F186" s="11" t="s">
        <v>193</v>
      </c>
      <c r="G186" s="9"/>
      <c r="H186" s="9"/>
      <c r="I186" s="59" t="s">
        <v>310</v>
      </c>
      <c r="J186" s="13" t="s">
        <v>312</v>
      </c>
      <c r="K186" s="9"/>
      <c r="L186" s="418"/>
      <c r="M186" s="76">
        <v>6100</v>
      </c>
      <c r="N186" s="545">
        <v>5</v>
      </c>
      <c r="O186" s="457">
        <f t="shared" si="16"/>
        <v>0</v>
      </c>
      <c r="P186" s="465">
        <v>0</v>
      </c>
      <c r="Q186" s="33"/>
      <c r="R186" s="6"/>
      <c r="S186" s="34"/>
      <c r="T186" s="33"/>
      <c r="U186" s="6"/>
      <c r="V186" s="34"/>
      <c r="W186" s="6"/>
      <c r="X186" s="6"/>
      <c r="Y186" s="430"/>
      <c r="Z186" s="33"/>
      <c r="AA186" s="6"/>
      <c r="AB186" s="34"/>
      <c r="AC186" s="6"/>
      <c r="AD186" s="6"/>
      <c r="AE186" s="34"/>
      <c r="AF186" s="33"/>
      <c r="AG186" s="6"/>
      <c r="AH186" s="430"/>
      <c r="AI186" s="33"/>
      <c r="AJ186" s="6"/>
      <c r="AK186" s="34"/>
      <c r="AL186" s="33"/>
      <c r="AM186" s="6"/>
      <c r="AN186" s="34"/>
      <c r="AO186" s="42"/>
      <c r="AP186" s="6"/>
      <c r="AQ186" s="34"/>
      <c r="AR186" s="45"/>
      <c r="AS186" s="6"/>
      <c r="AT186" s="34"/>
      <c r="AU186" s="813">
        <f t="shared" si="14"/>
        <v>0</v>
      </c>
      <c r="AV186" s="773">
        <f t="shared" si="15"/>
        <v>6100</v>
      </c>
      <c r="AW186" s="685">
        <f t="shared" si="13"/>
        <v>0</v>
      </c>
    </row>
    <row r="187" spans="1:49" ht="13.8" x14ac:dyDescent="0.25">
      <c r="A187" s="10"/>
      <c r="B187" s="10"/>
      <c r="C187" s="6" t="s">
        <v>1362</v>
      </c>
      <c r="D187" s="9" t="s">
        <v>46</v>
      </c>
      <c r="E187" s="9"/>
      <c r="F187" s="11" t="s">
        <v>721</v>
      </c>
      <c r="G187" s="9"/>
      <c r="H187" s="663"/>
      <c r="I187" s="464" t="s">
        <v>310</v>
      </c>
      <c r="J187" s="39" t="s">
        <v>620</v>
      </c>
      <c r="K187" s="9"/>
      <c r="L187" s="418"/>
      <c r="M187" s="33">
        <v>1500</v>
      </c>
      <c r="N187" s="545">
        <v>4</v>
      </c>
      <c r="O187" s="457">
        <f t="shared" si="16"/>
        <v>0</v>
      </c>
      <c r="P187" s="465">
        <v>0</v>
      </c>
      <c r="Q187" s="46"/>
      <c r="R187" s="10"/>
      <c r="S187" s="34"/>
      <c r="T187" s="46"/>
      <c r="U187" s="10"/>
      <c r="V187" s="34"/>
      <c r="W187" s="10"/>
      <c r="X187" s="10"/>
      <c r="Y187" s="430"/>
      <c r="Z187" s="46"/>
      <c r="AA187" s="10"/>
      <c r="AB187" s="34"/>
      <c r="AC187" s="10"/>
      <c r="AD187" s="10"/>
      <c r="AE187" s="34"/>
      <c r="AF187" s="46"/>
      <c r="AG187" s="10"/>
      <c r="AH187" s="430"/>
      <c r="AI187" s="46"/>
      <c r="AJ187" s="10"/>
      <c r="AK187" s="34"/>
      <c r="AL187" s="46"/>
      <c r="AM187" s="10"/>
      <c r="AN187" s="790"/>
      <c r="AO187" s="780"/>
      <c r="AP187" s="10"/>
      <c r="AQ187" s="790"/>
      <c r="AR187" s="791"/>
      <c r="AS187" s="10"/>
      <c r="AT187" s="790"/>
      <c r="AU187" s="813">
        <f t="shared" si="14"/>
        <v>0</v>
      </c>
      <c r="AV187" s="773">
        <f t="shared" si="15"/>
        <v>1500</v>
      </c>
      <c r="AW187" s="685">
        <f t="shared" si="13"/>
        <v>0</v>
      </c>
    </row>
    <row r="188" spans="1:49" ht="13.8" x14ac:dyDescent="0.25">
      <c r="A188" s="10"/>
      <c r="B188" s="632"/>
      <c r="C188" s="6" t="s">
        <v>1210</v>
      </c>
      <c r="D188" s="9" t="s">
        <v>46</v>
      </c>
      <c r="E188" s="9"/>
      <c r="F188" s="11" t="s">
        <v>193</v>
      </c>
      <c r="I188" s="464" t="s">
        <v>310</v>
      </c>
      <c r="J188" s="39" t="s">
        <v>316</v>
      </c>
      <c r="K188" s="665"/>
      <c r="M188" s="781">
        <v>59000</v>
      </c>
      <c r="N188" s="780"/>
      <c r="O188" s="457">
        <f t="shared" si="16"/>
        <v>0</v>
      </c>
      <c r="P188" s="465">
        <v>0</v>
      </c>
      <c r="Q188" s="46"/>
      <c r="R188" s="10"/>
      <c r="S188" s="34"/>
      <c r="T188" s="46"/>
      <c r="U188" s="10"/>
      <c r="V188" s="34"/>
      <c r="W188" s="10"/>
      <c r="X188" s="10"/>
      <c r="Y188" s="430"/>
      <c r="Z188" s="46"/>
      <c r="AA188" s="10"/>
      <c r="AB188" s="34"/>
      <c r="AC188" s="10"/>
      <c r="AD188" s="10"/>
      <c r="AE188" s="34"/>
      <c r="AF188" s="46"/>
      <c r="AG188" s="10"/>
      <c r="AH188" s="430"/>
      <c r="AI188" s="46"/>
      <c r="AJ188" s="10"/>
      <c r="AK188" s="34"/>
      <c r="AL188" s="46"/>
      <c r="AM188" s="10"/>
      <c r="AN188" s="790"/>
      <c r="AO188" s="780"/>
      <c r="AP188" s="10"/>
      <c r="AQ188" s="790"/>
      <c r="AR188" s="791"/>
      <c r="AS188" s="10"/>
      <c r="AT188" s="790"/>
      <c r="AU188" s="812">
        <f t="shared" si="14"/>
        <v>0</v>
      </c>
      <c r="AV188" s="773">
        <f t="shared" si="15"/>
        <v>59000</v>
      </c>
      <c r="AW188" s="685">
        <f t="shared" si="13"/>
        <v>0</v>
      </c>
    </row>
    <row r="189" spans="1:49" ht="13.8" x14ac:dyDescent="0.25">
      <c r="A189" s="10"/>
      <c r="B189" s="632"/>
      <c r="C189" s="6" t="s">
        <v>1486</v>
      </c>
      <c r="D189" s="9"/>
      <c r="E189" s="9"/>
      <c r="F189" s="11" t="s">
        <v>193</v>
      </c>
      <c r="G189" s="9"/>
      <c r="H189" s="663"/>
      <c r="I189" s="464" t="s">
        <v>310</v>
      </c>
      <c r="J189" s="39" t="s">
        <v>312</v>
      </c>
      <c r="K189" s="9"/>
      <c r="L189" s="418"/>
      <c r="M189" s="781">
        <v>22341</v>
      </c>
      <c r="N189" s="666"/>
      <c r="O189" s="457">
        <f t="shared" si="16"/>
        <v>0</v>
      </c>
      <c r="P189" s="465">
        <v>0</v>
      </c>
      <c r="Q189" s="46"/>
      <c r="R189" s="10"/>
      <c r="S189" s="34"/>
      <c r="T189" s="46"/>
      <c r="U189" s="10"/>
      <c r="V189" s="34"/>
      <c r="W189" s="10"/>
      <c r="X189" s="10"/>
      <c r="Y189" s="430"/>
      <c r="Z189" s="46"/>
      <c r="AA189" s="10"/>
      <c r="AB189" s="34"/>
      <c r="AC189" s="10"/>
      <c r="AD189" s="10"/>
      <c r="AE189" s="34"/>
      <c r="AF189" s="46"/>
      <c r="AG189" s="10"/>
      <c r="AH189" s="430"/>
      <c r="AI189" s="46"/>
      <c r="AJ189" s="10"/>
      <c r="AK189" s="34"/>
      <c r="AL189" s="46"/>
      <c r="AM189" s="10"/>
      <c r="AN189" s="790"/>
      <c r="AO189" s="780"/>
      <c r="AP189" s="10"/>
      <c r="AQ189" s="790"/>
      <c r="AR189" s="791"/>
      <c r="AS189" s="10"/>
      <c r="AT189" s="790"/>
      <c r="AU189" s="812">
        <f t="shared" si="14"/>
        <v>0</v>
      </c>
      <c r="AV189" s="773">
        <f t="shared" si="15"/>
        <v>22341</v>
      </c>
      <c r="AW189" s="685">
        <f t="shared" si="13"/>
        <v>0</v>
      </c>
    </row>
    <row r="190" spans="1:49" ht="13.8" x14ac:dyDescent="0.25">
      <c r="A190" s="417"/>
      <c r="B190" s="818"/>
      <c r="C190" s="628" t="s">
        <v>609</v>
      </c>
      <c r="D190" s="9" t="s">
        <v>46</v>
      </c>
      <c r="E190" s="9"/>
      <c r="F190" s="11" t="s">
        <v>193</v>
      </c>
      <c r="G190" s="9"/>
      <c r="H190" s="663"/>
      <c r="I190" s="464" t="s">
        <v>310</v>
      </c>
      <c r="J190" s="39" t="s">
        <v>311</v>
      </c>
      <c r="K190" s="9"/>
      <c r="L190" s="49"/>
      <c r="M190" s="787">
        <v>8452.3700000000008</v>
      </c>
      <c r="N190" s="57"/>
      <c r="O190" s="457">
        <f t="shared" si="16"/>
        <v>0</v>
      </c>
      <c r="P190" s="465">
        <v>0</v>
      </c>
      <c r="Q190" s="46"/>
      <c r="R190" s="10"/>
      <c r="S190" s="34"/>
      <c r="T190" s="46"/>
      <c r="U190" s="10"/>
      <c r="V190" s="34"/>
      <c r="W190" s="10"/>
      <c r="X190" s="10"/>
      <c r="Y190" s="430"/>
      <c r="Z190" s="46"/>
      <c r="AA190" s="10"/>
      <c r="AB190" s="34"/>
      <c r="AC190" s="10"/>
      <c r="AD190" s="10"/>
      <c r="AE190" s="34"/>
      <c r="AF190" s="46"/>
      <c r="AG190" s="10"/>
      <c r="AH190" s="430"/>
      <c r="AI190" s="46"/>
      <c r="AJ190" s="10"/>
      <c r="AK190" s="34"/>
      <c r="AL190" s="46"/>
      <c r="AM190" s="10"/>
      <c r="AN190" s="790"/>
      <c r="AO190" s="780"/>
      <c r="AP190" s="10"/>
      <c r="AQ190" s="790"/>
      <c r="AR190" s="791"/>
      <c r="AS190" s="10"/>
      <c r="AT190" s="790"/>
      <c r="AU190" s="812">
        <f t="shared" si="14"/>
        <v>0</v>
      </c>
      <c r="AV190" s="773">
        <f t="shared" si="15"/>
        <v>8452.3700000000008</v>
      </c>
      <c r="AW190" s="685">
        <f t="shared" si="13"/>
        <v>0</v>
      </c>
    </row>
    <row r="191" spans="1:49" ht="13.8" x14ac:dyDescent="0.25">
      <c r="A191" s="10"/>
      <c r="B191" s="819"/>
      <c r="C191" s="628" t="s">
        <v>1487</v>
      </c>
      <c r="D191" s="9" t="s">
        <v>46</v>
      </c>
      <c r="E191" s="9"/>
      <c r="F191" s="11" t="s">
        <v>195</v>
      </c>
      <c r="G191" s="9"/>
      <c r="H191" s="663"/>
      <c r="I191" s="464" t="s">
        <v>310</v>
      </c>
      <c r="J191" s="39" t="s">
        <v>316</v>
      </c>
      <c r="K191" s="9"/>
      <c r="L191" s="9"/>
      <c r="M191" s="788">
        <v>6798.71</v>
      </c>
      <c r="N191" s="666"/>
      <c r="O191" s="457">
        <f t="shared" si="16"/>
        <v>0</v>
      </c>
      <c r="P191" s="465">
        <v>0</v>
      </c>
      <c r="Q191" s="46"/>
      <c r="R191" s="10"/>
      <c r="S191" s="34"/>
      <c r="T191" s="46"/>
      <c r="U191" s="10"/>
      <c r="V191" s="34"/>
      <c r="W191" s="10"/>
      <c r="X191" s="10"/>
      <c r="Y191" s="430"/>
      <c r="Z191" s="46"/>
      <c r="AA191" s="10"/>
      <c r="AB191" s="34"/>
      <c r="AC191" s="10"/>
      <c r="AD191" s="10"/>
      <c r="AE191" s="34"/>
      <c r="AF191" s="46"/>
      <c r="AG191" s="10"/>
      <c r="AH191" s="430"/>
      <c r="AI191" s="46"/>
      <c r="AJ191" s="10"/>
      <c r="AK191" s="34"/>
      <c r="AL191" s="46"/>
      <c r="AM191" s="10"/>
      <c r="AN191" s="790"/>
      <c r="AO191" s="780"/>
      <c r="AP191" s="10"/>
      <c r="AQ191" s="790"/>
      <c r="AR191" s="791"/>
      <c r="AS191" s="10"/>
      <c r="AT191" s="790"/>
      <c r="AU191" s="812">
        <f t="shared" si="14"/>
        <v>0</v>
      </c>
      <c r="AV191" s="773">
        <f t="shared" si="15"/>
        <v>6798.71</v>
      </c>
      <c r="AW191" s="685">
        <f t="shared" si="13"/>
        <v>0</v>
      </c>
    </row>
    <row r="192" spans="1:49" ht="13.8" x14ac:dyDescent="0.25">
      <c r="A192" s="10"/>
      <c r="C192" s="6" t="s">
        <v>1486</v>
      </c>
      <c r="D192" s="9"/>
      <c r="E192" s="9"/>
      <c r="F192" s="11" t="s">
        <v>193</v>
      </c>
      <c r="G192" s="9"/>
      <c r="H192" s="9"/>
      <c r="I192" s="464" t="s">
        <v>310</v>
      </c>
      <c r="J192" s="39" t="s">
        <v>312</v>
      </c>
      <c r="K192" s="9"/>
      <c r="L192" s="9"/>
      <c r="M192" s="76">
        <v>9590</v>
      </c>
      <c r="N192" s="666"/>
      <c r="O192" s="457">
        <f t="shared" si="16"/>
        <v>0</v>
      </c>
      <c r="P192" s="465">
        <v>0</v>
      </c>
      <c r="Q192" s="46"/>
      <c r="R192" s="10"/>
      <c r="S192" s="10"/>
      <c r="T192" s="46"/>
      <c r="U192" s="10"/>
      <c r="V192" s="10"/>
      <c r="W192" s="10"/>
      <c r="X192" s="10"/>
      <c r="Y192" s="10"/>
      <c r="Z192" s="46"/>
      <c r="AA192" s="10"/>
      <c r="AB192" s="10"/>
      <c r="AC192" s="10"/>
      <c r="AD192" s="10"/>
      <c r="AE192" s="10"/>
      <c r="AF192" s="46"/>
      <c r="AG192" s="10"/>
      <c r="AH192" s="10"/>
      <c r="AI192" s="46"/>
      <c r="AJ192" s="10"/>
      <c r="AK192" s="10"/>
      <c r="AL192" s="46"/>
      <c r="AM192" s="10"/>
      <c r="AN192" s="10"/>
      <c r="AO192" s="10"/>
      <c r="AP192" s="10"/>
      <c r="AQ192" s="10"/>
      <c r="AR192" s="46"/>
      <c r="AS192" s="10"/>
      <c r="AT192" s="10"/>
      <c r="AU192" s="812">
        <f t="shared" si="14"/>
        <v>0</v>
      </c>
      <c r="AV192" s="773">
        <f t="shared" si="15"/>
        <v>9590</v>
      </c>
      <c r="AW192" s="685">
        <f t="shared" si="13"/>
        <v>0</v>
      </c>
    </row>
    <row r="193" spans="1:49" ht="13.8" x14ac:dyDescent="0.3">
      <c r="A193" s="10"/>
      <c r="B193" s="818"/>
      <c r="C193" s="9"/>
      <c r="D193" s="9"/>
      <c r="E193" s="9"/>
      <c r="F193" s="418"/>
      <c r="G193" s="9"/>
      <c r="H193" s="9"/>
      <c r="I193" s="59"/>
      <c r="J193" s="13"/>
      <c r="K193" s="9"/>
      <c r="L193" s="9"/>
      <c r="M193" s="9"/>
      <c r="N193" s="57"/>
      <c r="O193" s="7"/>
      <c r="P193" s="7"/>
      <c r="Q193" s="46"/>
      <c r="R193" s="10"/>
      <c r="S193" s="10"/>
      <c r="T193" s="46"/>
      <c r="U193" s="10"/>
      <c r="V193" s="10"/>
      <c r="W193" s="10"/>
      <c r="X193" s="10"/>
      <c r="Y193" s="10"/>
      <c r="Z193" s="46"/>
      <c r="AA193" s="10"/>
      <c r="AB193" s="10"/>
      <c r="AC193" s="10"/>
      <c r="AD193" s="10"/>
      <c r="AE193" s="10"/>
      <c r="AF193" s="46"/>
      <c r="AG193" s="10"/>
      <c r="AH193" s="10"/>
      <c r="AI193" s="46"/>
      <c r="AJ193" s="10"/>
      <c r="AK193" s="10"/>
      <c r="AL193" s="46"/>
      <c r="AM193" s="10"/>
      <c r="AN193" s="10"/>
      <c r="AO193" s="10"/>
      <c r="AP193" s="10"/>
      <c r="AQ193" s="10"/>
      <c r="AR193" s="46"/>
      <c r="AS193" s="10"/>
      <c r="AT193" s="10"/>
      <c r="AU193" s="10"/>
      <c r="AV193" s="10"/>
      <c r="AW193" s="10"/>
    </row>
    <row r="194" spans="1:49" x14ac:dyDescent="0.25">
      <c r="A194" s="10"/>
      <c r="B194" s="632"/>
      <c r="C194" s="9"/>
      <c r="D194" s="9"/>
      <c r="E194" s="9"/>
      <c r="F194" s="9"/>
      <c r="G194" s="9"/>
      <c r="H194" s="9"/>
      <c r="I194" s="59"/>
      <c r="J194" s="13"/>
      <c r="K194" s="9"/>
      <c r="L194" s="9"/>
      <c r="M194" s="9"/>
      <c r="N194" s="57"/>
      <c r="O194" s="10"/>
      <c r="P194" s="10"/>
      <c r="Q194" s="46"/>
      <c r="R194" s="10"/>
      <c r="S194" s="10"/>
      <c r="T194" s="46"/>
      <c r="U194" s="10"/>
      <c r="V194" s="10"/>
      <c r="W194" s="10"/>
      <c r="X194" s="10"/>
      <c r="Y194" s="10"/>
      <c r="Z194" s="46"/>
      <c r="AA194" s="10"/>
      <c r="AB194" s="10"/>
      <c r="AC194" s="10"/>
      <c r="AD194" s="10"/>
      <c r="AE194" s="10"/>
      <c r="AF194" s="46"/>
      <c r="AG194" s="10"/>
      <c r="AH194" s="10"/>
      <c r="AI194" s="46"/>
      <c r="AJ194" s="10"/>
      <c r="AK194" s="10"/>
      <c r="AL194" s="46"/>
      <c r="AM194" s="10"/>
      <c r="AN194" s="10"/>
      <c r="AO194" s="10"/>
      <c r="AP194" s="10"/>
      <c r="AQ194" s="10"/>
      <c r="AR194" s="46"/>
      <c r="AS194" s="10"/>
      <c r="AT194" s="10"/>
      <c r="AU194" s="10"/>
      <c r="AV194" s="10"/>
      <c r="AW194" s="10"/>
    </row>
    <row r="195" spans="1:49" x14ac:dyDescent="0.25">
      <c r="A195" s="10"/>
      <c r="B195" s="632"/>
      <c r="C195" s="9"/>
      <c r="D195" s="9"/>
      <c r="E195" s="9"/>
      <c r="F195" s="9"/>
      <c r="G195" s="9"/>
      <c r="H195" s="9"/>
      <c r="I195" s="59"/>
      <c r="J195" s="13"/>
      <c r="K195" s="9"/>
      <c r="L195" s="9"/>
      <c r="M195" s="9"/>
      <c r="N195" s="57"/>
      <c r="O195" s="10"/>
      <c r="P195" s="10"/>
      <c r="Q195" s="46"/>
      <c r="R195" s="10"/>
      <c r="S195" s="10"/>
      <c r="T195" s="46"/>
      <c r="U195" s="10"/>
      <c r="V195" s="10"/>
      <c r="W195" s="10"/>
      <c r="X195" s="10"/>
      <c r="Y195" s="10"/>
      <c r="Z195" s="46"/>
      <c r="AA195" s="10"/>
      <c r="AB195" s="10"/>
      <c r="AC195" s="10"/>
      <c r="AD195" s="10"/>
      <c r="AE195" s="10"/>
      <c r="AF195" s="46"/>
      <c r="AG195" s="10"/>
      <c r="AH195" s="10"/>
      <c r="AI195" s="46"/>
      <c r="AJ195" s="10"/>
      <c r="AK195" s="10"/>
      <c r="AL195" s="46"/>
      <c r="AM195" s="10"/>
      <c r="AN195" s="10"/>
      <c r="AO195" s="10"/>
      <c r="AP195" s="10"/>
      <c r="AQ195" s="10"/>
      <c r="AR195" s="46"/>
      <c r="AS195" s="10"/>
      <c r="AT195" s="10"/>
      <c r="AU195" s="10"/>
      <c r="AV195" s="10"/>
      <c r="AW195" s="10"/>
    </row>
    <row r="196" spans="1:49" x14ac:dyDescent="0.25">
      <c r="A196" s="10"/>
      <c r="B196" s="632"/>
      <c r="C196" s="9"/>
      <c r="D196" s="9"/>
      <c r="E196" s="9"/>
      <c r="F196" s="9"/>
      <c r="G196" s="9"/>
      <c r="H196" s="9"/>
      <c r="I196" s="59"/>
      <c r="J196" s="13"/>
      <c r="K196" s="9"/>
      <c r="L196" s="9"/>
      <c r="M196" s="9"/>
      <c r="N196" s="57"/>
      <c r="O196" s="10"/>
      <c r="P196" s="10"/>
      <c r="Q196" s="46"/>
      <c r="R196" s="10"/>
      <c r="S196" s="10"/>
      <c r="T196" s="46"/>
      <c r="U196" s="10"/>
      <c r="V196" s="10"/>
      <c r="W196" s="10"/>
      <c r="X196" s="10"/>
      <c r="Y196" s="10"/>
      <c r="Z196" s="46"/>
      <c r="AA196" s="10"/>
      <c r="AB196" s="10"/>
      <c r="AC196" s="10"/>
      <c r="AD196" s="10"/>
      <c r="AE196" s="10"/>
      <c r="AF196" s="46"/>
      <c r="AG196" s="10"/>
      <c r="AH196" s="10"/>
      <c r="AI196" s="46"/>
      <c r="AJ196" s="10"/>
      <c r="AK196" s="10"/>
      <c r="AL196" s="46"/>
      <c r="AM196" s="10"/>
      <c r="AN196" s="10"/>
      <c r="AO196" s="10"/>
      <c r="AP196" s="10"/>
      <c r="AQ196" s="10"/>
      <c r="AR196" s="46"/>
      <c r="AS196" s="10"/>
      <c r="AT196" s="10"/>
      <c r="AU196" s="10"/>
      <c r="AV196" s="10"/>
      <c r="AW196" s="10"/>
    </row>
    <row r="197" spans="1:49" x14ac:dyDescent="0.25">
      <c r="A197" s="10"/>
      <c r="B197" s="632"/>
      <c r="C197" s="9"/>
      <c r="D197" s="9"/>
      <c r="E197" s="9"/>
      <c r="F197" s="9"/>
      <c r="G197" s="9"/>
      <c r="H197" s="9"/>
      <c r="I197" s="59"/>
      <c r="J197" s="13"/>
      <c r="K197" s="9"/>
      <c r="L197" s="9"/>
      <c r="M197" s="9"/>
      <c r="N197" s="57"/>
      <c r="O197" s="10"/>
      <c r="P197" s="10"/>
      <c r="Q197" s="46"/>
      <c r="R197" s="10"/>
      <c r="S197" s="10"/>
      <c r="T197" s="46"/>
      <c r="U197" s="10"/>
      <c r="V197" s="10"/>
      <c r="W197" s="10"/>
      <c r="X197" s="10"/>
      <c r="Y197" s="10"/>
      <c r="Z197" s="46"/>
      <c r="AA197" s="10"/>
      <c r="AB197" s="10"/>
      <c r="AC197" s="10"/>
      <c r="AD197" s="10"/>
      <c r="AE197" s="10"/>
      <c r="AF197" s="46"/>
      <c r="AG197" s="10"/>
      <c r="AH197" s="10"/>
      <c r="AI197" s="46"/>
      <c r="AJ197" s="10"/>
      <c r="AK197" s="10"/>
      <c r="AL197" s="46"/>
      <c r="AM197" s="10"/>
      <c r="AN197" s="10"/>
      <c r="AO197" s="10"/>
      <c r="AP197" s="10"/>
      <c r="AQ197" s="10"/>
      <c r="AR197" s="46"/>
      <c r="AS197" s="10"/>
      <c r="AT197" s="10"/>
      <c r="AU197" s="10"/>
      <c r="AV197" s="10"/>
      <c r="AW197" s="10"/>
    </row>
  </sheetData>
  <autoFilter ref="A3:AX187" xr:uid="{7C21E32F-D246-495D-948E-CB3966F56A08}"/>
  <dataConsolidate link="1"/>
  <mergeCells count="15">
    <mergeCell ref="A120:A122"/>
    <mergeCell ref="A72:A75"/>
    <mergeCell ref="A6:A7"/>
    <mergeCell ref="AO2:AQ2"/>
    <mergeCell ref="AR2:AT2"/>
    <mergeCell ref="A1:O2"/>
    <mergeCell ref="Q1:AU1"/>
    <mergeCell ref="Q2:S2"/>
    <mergeCell ref="T2:V2"/>
    <mergeCell ref="W2:Y2"/>
    <mergeCell ref="Z2:AB2"/>
    <mergeCell ref="AC2:AE2"/>
    <mergeCell ref="AF2:AH2"/>
    <mergeCell ref="AI2:AK2"/>
    <mergeCell ref="AL2:AN2"/>
  </mergeCells>
  <phoneticPr fontId="11" type="noConversion"/>
  <conditionalFormatting sqref="A33">
    <cfRule type="duplicateValues" dxfId="4" priority="1"/>
  </conditionalFormatting>
  <conditionalFormatting sqref="B33">
    <cfRule type="duplicateValues" dxfId="3" priority="2"/>
  </conditionalFormatting>
  <pageMargins left="0.25" right="0.25" top="0.75" bottom="0.75" header="0.3" footer="0.3"/>
  <pageSetup paperSize="9" scale="10"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3812D7B-1E26-4D43-85F4-D3466B6CBE7F}">
          <x14:formula1>
            <xm:f>'Daftar LK'!$Z$4:$Z$13</xm:f>
          </x14:formula1>
          <xm:sqref>J4:J192</xm:sqref>
        </x14:dataValidation>
        <x14:dataValidation type="list" allowBlank="1" showInputMessage="1" showErrorMessage="1" xr:uid="{43D5F464-0960-4D5D-891C-5A41B8B0E273}">
          <x14:formula1>
            <xm:f>'Daftar LK'!$X$4:$X$12</xm:f>
          </x14:formula1>
          <xm:sqref>F4:F192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01FBA-559C-4671-9AFB-940278FB032C}">
  <dimension ref="A1:Z180"/>
  <sheetViews>
    <sheetView workbookViewId="0">
      <pane ySplit="2" topLeftCell="A116" activePane="bottomLeft" state="frozen"/>
      <selection pane="bottomLeft" activeCell="S136" sqref="S136"/>
    </sheetView>
  </sheetViews>
  <sheetFormatPr defaultRowHeight="14.4" x14ac:dyDescent="0.3"/>
  <cols>
    <col min="1" max="1" width="18.33203125" customWidth="1"/>
    <col min="2" max="2" width="20.33203125" customWidth="1"/>
    <col min="3" max="3" width="5" style="311" customWidth="1"/>
    <col min="4" max="4" width="5.44140625" style="311" customWidth="1"/>
    <col min="5" max="5" width="5.33203125" style="311" customWidth="1"/>
    <col min="6" max="6" width="5" style="311" customWidth="1"/>
    <col min="7" max="7" width="5.109375" style="311" customWidth="1"/>
    <col min="8" max="8" width="5.33203125" style="311" customWidth="1"/>
    <col min="9" max="9" width="5.44140625" style="311" customWidth="1"/>
    <col min="10" max="10" width="5.33203125" style="311" customWidth="1"/>
    <col min="11" max="11" width="6.109375" style="311" customWidth="1"/>
    <col min="12" max="12" width="6.6640625" style="311" customWidth="1"/>
    <col min="13" max="13" width="6.33203125" style="311" customWidth="1"/>
    <col min="14" max="14" width="6.5546875" style="311" customWidth="1"/>
    <col min="15" max="16" width="6.44140625" style="311" customWidth="1"/>
  </cols>
  <sheetData>
    <row r="1" spans="1:26" ht="15" thickBot="1" x14ac:dyDescent="0.35"/>
    <row r="2" spans="1:26" x14ac:dyDescent="0.3">
      <c r="A2" s="309" t="s">
        <v>3</v>
      </c>
      <c r="B2" s="309" t="s">
        <v>4</v>
      </c>
      <c r="C2" s="310" t="s">
        <v>975</v>
      </c>
      <c r="D2" s="310" t="s">
        <v>976</v>
      </c>
      <c r="E2" s="310" t="s">
        <v>977</v>
      </c>
      <c r="F2" s="310" t="s">
        <v>978</v>
      </c>
      <c r="G2" s="313" t="s">
        <v>979</v>
      </c>
      <c r="H2" s="310" t="s">
        <v>980</v>
      </c>
      <c r="I2" s="607" t="s">
        <v>981</v>
      </c>
      <c r="J2" s="310" t="s">
        <v>982</v>
      </c>
      <c r="K2" s="313" t="s">
        <v>983</v>
      </c>
      <c r="L2" s="310" t="s">
        <v>984</v>
      </c>
      <c r="M2" s="313" t="s">
        <v>985</v>
      </c>
      <c r="N2" s="310" t="s">
        <v>986</v>
      </c>
      <c r="O2" s="310" t="s">
        <v>987</v>
      </c>
      <c r="P2" s="315" t="s">
        <v>981</v>
      </c>
    </row>
    <row r="3" spans="1:26" x14ac:dyDescent="0.3">
      <c r="A3" s="314" t="str">
        <f>'Agihan &amp; Belanja'!B4</f>
        <v>MRG-2017-MOH-02</v>
      </c>
      <c r="B3" s="237" t="s">
        <v>116</v>
      </c>
      <c r="C3" s="316"/>
      <c r="D3" s="317" t="s">
        <v>988</v>
      </c>
      <c r="E3" s="317" t="s">
        <v>988</v>
      </c>
      <c r="F3" s="317" t="s">
        <v>988</v>
      </c>
      <c r="G3" s="317" t="s">
        <v>988</v>
      </c>
      <c r="H3" s="317" t="s">
        <v>988</v>
      </c>
      <c r="I3" s="606" t="s">
        <v>988</v>
      </c>
      <c r="J3" s="317" t="s">
        <v>988</v>
      </c>
      <c r="K3" s="317" t="s">
        <v>988</v>
      </c>
      <c r="L3" s="317" t="s">
        <v>988</v>
      </c>
      <c r="M3" s="317"/>
      <c r="N3" s="317"/>
      <c r="O3" s="317"/>
      <c r="P3" s="317"/>
      <c r="X3" s="252" t="s">
        <v>8</v>
      </c>
      <c r="Z3" s="252" t="s">
        <v>798</v>
      </c>
    </row>
    <row r="4" spans="1:26" x14ac:dyDescent="0.3">
      <c r="A4" s="314" t="str">
        <f>'Agihan &amp; Belanja'!B5</f>
        <v>MRG-2019-MOH-08</v>
      </c>
      <c r="B4" s="73" t="s">
        <v>117</v>
      </c>
      <c r="C4" s="316"/>
      <c r="D4" s="316"/>
      <c r="E4" s="316"/>
      <c r="F4" s="316"/>
      <c r="G4" s="317" t="s">
        <v>988</v>
      </c>
      <c r="H4" s="317" t="s">
        <v>988</v>
      </c>
      <c r="I4" s="606" t="s">
        <v>988</v>
      </c>
      <c r="J4" s="317" t="s">
        <v>988</v>
      </c>
      <c r="K4" s="317" t="s">
        <v>988</v>
      </c>
      <c r="L4" s="317" t="s">
        <v>988</v>
      </c>
      <c r="M4" s="317" t="s">
        <v>988</v>
      </c>
      <c r="N4" s="317"/>
      <c r="O4" s="317"/>
      <c r="P4" s="317"/>
      <c r="X4" t="s">
        <v>193</v>
      </c>
      <c r="Z4" t="s">
        <v>311</v>
      </c>
    </row>
    <row r="5" spans="1:26" x14ac:dyDescent="0.3">
      <c r="A5" s="314" t="str">
        <f>'Agihan &amp; Belanja'!B6</f>
        <v>MRG-2020-MOH-04</v>
      </c>
      <c r="B5" s="73" t="s">
        <v>1141</v>
      </c>
      <c r="C5" s="316"/>
      <c r="D5" s="316"/>
      <c r="E5" s="316"/>
      <c r="F5" s="316"/>
      <c r="G5" s="317" t="s">
        <v>988</v>
      </c>
      <c r="H5" s="317" t="s">
        <v>988</v>
      </c>
      <c r="I5" s="606" t="s">
        <v>988</v>
      </c>
      <c r="J5" s="317" t="s">
        <v>988</v>
      </c>
      <c r="K5" s="317" t="s">
        <v>988</v>
      </c>
      <c r="L5" s="317" t="s">
        <v>988</v>
      </c>
      <c r="M5" s="317" t="s">
        <v>988</v>
      </c>
      <c r="N5" s="317" t="s">
        <v>988</v>
      </c>
      <c r="O5" s="317" t="s">
        <v>988</v>
      </c>
      <c r="P5" s="317"/>
      <c r="X5" t="s">
        <v>195</v>
      </c>
      <c r="Z5" t="s">
        <v>316</v>
      </c>
    </row>
    <row r="6" spans="1:26" x14ac:dyDescent="0.3">
      <c r="A6" s="314" t="str">
        <f>'Agihan &amp; Belanja'!B8</f>
        <v>MRG-2020-IMR-18</v>
      </c>
      <c r="B6" s="73" t="s">
        <v>118</v>
      </c>
      <c r="C6" s="316"/>
      <c r="D6" s="316"/>
      <c r="E6" s="316"/>
      <c r="F6" s="316"/>
      <c r="G6" s="317" t="s">
        <v>988</v>
      </c>
      <c r="H6" s="317" t="s">
        <v>988</v>
      </c>
      <c r="I6" s="606" t="s">
        <v>988</v>
      </c>
      <c r="J6" s="317" t="s">
        <v>988</v>
      </c>
      <c r="K6" s="317" t="s">
        <v>988</v>
      </c>
      <c r="L6" s="317" t="s">
        <v>988</v>
      </c>
      <c r="M6" s="317" t="s">
        <v>988</v>
      </c>
      <c r="N6" s="317" t="s">
        <v>988</v>
      </c>
      <c r="O6" s="317"/>
      <c r="P6" s="317"/>
      <c r="X6" t="s">
        <v>721</v>
      </c>
      <c r="Z6" t="s">
        <v>313</v>
      </c>
    </row>
    <row r="7" spans="1:26" x14ac:dyDescent="0.3">
      <c r="A7" s="314" t="str">
        <f>'Agihan &amp; Belanja'!B9</f>
        <v>MRG-2020-IKU-01</v>
      </c>
      <c r="B7" s="73" t="s">
        <v>119</v>
      </c>
      <c r="C7" s="316"/>
      <c r="D7" s="317"/>
      <c r="E7" s="317"/>
      <c r="F7" s="317"/>
      <c r="G7" s="317"/>
      <c r="H7" s="317"/>
      <c r="I7" s="606"/>
      <c r="J7" s="317"/>
      <c r="K7" s="317"/>
      <c r="L7" s="317"/>
      <c r="M7" s="317"/>
      <c r="N7" s="317"/>
      <c r="O7" s="317"/>
      <c r="P7" s="317"/>
      <c r="X7" t="s">
        <v>523</v>
      </c>
      <c r="Z7" t="s">
        <v>314</v>
      </c>
    </row>
    <row r="8" spans="1:26" x14ac:dyDescent="0.3">
      <c r="A8" s="648" t="str">
        <f>'Agihan &amp; Belanja'!B10</f>
        <v>MRG-2020-IKU-03</v>
      </c>
      <c r="B8" s="238" t="s">
        <v>120</v>
      </c>
      <c r="C8" s="316"/>
      <c r="D8" s="316"/>
      <c r="E8" s="316"/>
      <c r="F8" s="316"/>
      <c r="G8" s="316"/>
      <c r="H8" s="316"/>
      <c r="I8" s="606"/>
      <c r="J8" s="317" t="s">
        <v>988</v>
      </c>
      <c r="K8" s="317" t="s">
        <v>988</v>
      </c>
      <c r="L8" s="317" t="s">
        <v>988</v>
      </c>
      <c r="M8" s="317" t="s">
        <v>988</v>
      </c>
      <c r="N8" s="317" t="s">
        <v>988</v>
      </c>
      <c r="O8" s="317"/>
      <c r="P8" s="317"/>
      <c r="X8" t="s">
        <v>794</v>
      </c>
      <c r="Z8" t="s">
        <v>318</v>
      </c>
    </row>
    <row r="9" spans="1:26" x14ac:dyDescent="0.3">
      <c r="A9" s="314" t="str">
        <f>'Agihan &amp; Belanja'!B11</f>
        <v>MRG-2021-IMR-01</v>
      </c>
      <c r="B9" s="66" t="s">
        <v>121</v>
      </c>
      <c r="C9" s="316"/>
      <c r="D9" s="317" t="s">
        <v>988</v>
      </c>
      <c r="E9" s="317" t="s">
        <v>988</v>
      </c>
      <c r="F9" s="317" t="s">
        <v>988</v>
      </c>
      <c r="G9" s="317" t="s">
        <v>988</v>
      </c>
      <c r="H9" s="317" t="s">
        <v>988</v>
      </c>
      <c r="I9" s="606" t="s">
        <v>988</v>
      </c>
      <c r="J9" s="317" t="s">
        <v>988</v>
      </c>
      <c r="K9" s="317" t="s">
        <v>988</v>
      </c>
      <c r="L9" s="317" t="s">
        <v>988</v>
      </c>
      <c r="M9" s="317" t="s">
        <v>988</v>
      </c>
      <c r="N9" s="317" t="s">
        <v>988</v>
      </c>
      <c r="O9" s="317"/>
      <c r="P9" s="317"/>
      <c r="X9" t="s">
        <v>513</v>
      </c>
      <c r="Z9" t="s">
        <v>312</v>
      </c>
    </row>
    <row r="10" spans="1:26" x14ac:dyDescent="0.3">
      <c r="A10" s="314" t="str">
        <f>'Agihan &amp; Belanja'!B12</f>
        <v>MRG-2021-IMR-03</v>
      </c>
      <c r="B10" s="66" t="s">
        <v>122</v>
      </c>
      <c r="C10" s="316"/>
      <c r="D10" s="317" t="s">
        <v>988</v>
      </c>
      <c r="E10" s="317" t="s">
        <v>988</v>
      </c>
      <c r="F10" s="317" t="s">
        <v>988</v>
      </c>
      <c r="G10" s="317" t="s">
        <v>988</v>
      </c>
      <c r="H10" s="317" t="s">
        <v>988</v>
      </c>
      <c r="I10" s="606" t="s">
        <v>988</v>
      </c>
      <c r="J10" s="317" t="s">
        <v>988</v>
      </c>
      <c r="K10" s="317" t="s">
        <v>988</v>
      </c>
      <c r="L10" s="317" t="s">
        <v>988</v>
      </c>
      <c r="M10" s="317" t="s">
        <v>988</v>
      </c>
      <c r="N10" s="317" t="s">
        <v>988</v>
      </c>
      <c r="O10" s="317"/>
      <c r="P10" s="317"/>
      <c r="X10" t="s">
        <v>186</v>
      </c>
      <c r="Z10" t="s">
        <v>317</v>
      </c>
    </row>
    <row r="11" spans="1:26" x14ac:dyDescent="0.3">
      <c r="A11" s="314" t="str">
        <f>'Agihan &amp; Belanja'!B13</f>
        <v>MRG-2021-IMR-10</v>
      </c>
      <c r="B11" s="66" t="s">
        <v>123</v>
      </c>
      <c r="C11" s="316"/>
      <c r="D11" s="317" t="s">
        <v>988</v>
      </c>
      <c r="E11" s="317" t="s">
        <v>988</v>
      </c>
      <c r="F11" s="317" t="s">
        <v>988</v>
      </c>
      <c r="G11" s="317" t="s">
        <v>988</v>
      </c>
      <c r="H11" s="317" t="s">
        <v>988</v>
      </c>
      <c r="I11" s="606" t="s">
        <v>988</v>
      </c>
      <c r="J11" s="317" t="s">
        <v>988</v>
      </c>
      <c r="K11" s="317" t="s">
        <v>988</v>
      </c>
      <c r="L11" s="317" t="s">
        <v>988</v>
      </c>
      <c r="M11" s="317" t="s">
        <v>988</v>
      </c>
      <c r="N11" s="317" t="s">
        <v>988</v>
      </c>
      <c r="O11" s="317"/>
      <c r="P11" s="317"/>
      <c r="X11" t="s">
        <v>795</v>
      </c>
      <c r="Z11" t="s">
        <v>315</v>
      </c>
    </row>
    <row r="12" spans="1:26" x14ac:dyDescent="0.3">
      <c r="A12" s="314" t="str">
        <f>'Agihan &amp; Belanja'!B14</f>
        <v>MRG-2021-IMR -14</v>
      </c>
      <c r="B12" s="66" t="s">
        <v>759</v>
      </c>
      <c r="C12" s="316"/>
      <c r="D12" s="316"/>
      <c r="E12" s="316"/>
      <c r="F12" s="316"/>
      <c r="G12" s="317" t="s">
        <v>988</v>
      </c>
      <c r="H12" s="317" t="s">
        <v>988</v>
      </c>
      <c r="I12" s="606" t="s">
        <v>988</v>
      </c>
      <c r="J12" s="317" t="s">
        <v>988</v>
      </c>
      <c r="K12" s="317" t="s">
        <v>988</v>
      </c>
      <c r="L12" s="317" t="s">
        <v>988</v>
      </c>
      <c r="M12" s="317" t="s">
        <v>988</v>
      </c>
      <c r="N12" s="317" t="s">
        <v>988</v>
      </c>
      <c r="O12" s="317"/>
      <c r="P12" s="317"/>
      <c r="X12" t="s">
        <v>796</v>
      </c>
      <c r="Z12" t="s">
        <v>555</v>
      </c>
    </row>
    <row r="13" spans="1:26" x14ac:dyDescent="0.3">
      <c r="A13" s="314" t="str">
        <f>'Agihan &amp; Belanja'!B15</f>
        <v>MRG-2021-IMR -17</v>
      </c>
      <c r="B13" s="66" t="s">
        <v>124</v>
      </c>
      <c r="C13" s="316"/>
      <c r="D13" s="317" t="s">
        <v>988</v>
      </c>
      <c r="E13" s="317" t="s">
        <v>988</v>
      </c>
      <c r="F13" s="317" t="s">
        <v>988</v>
      </c>
      <c r="G13" s="317" t="s">
        <v>988</v>
      </c>
      <c r="H13" s="317" t="s">
        <v>988</v>
      </c>
      <c r="I13" s="606" t="s">
        <v>988</v>
      </c>
      <c r="J13" s="317" t="s">
        <v>988</v>
      </c>
      <c r="K13" s="317" t="s">
        <v>988</v>
      </c>
      <c r="L13" s="317" t="s">
        <v>988</v>
      </c>
      <c r="M13" s="317" t="s">
        <v>988</v>
      </c>
      <c r="N13" s="317" t="s">
        <v>988</v>
      </c>
      <c r="O13" s="317"/>
      <c r="P13" s="317"/>
      <c r="Z13" t="s">
        <v>620</v>
      </c>
    </row>
    <row r="14" spans="1:26" x14ac:dyDescent="0.3">
      <c r="A14" s="314" t="str">
        <f>'Agihan &amp; Belanja'!B16</f>
        <v>MRG-2021-IMR -18</v>
      </c>
      <c r="B14" s="239" t="s">
        <v>125</v>
      </c>
      <c r="C14" s="316"/>
      <c r="D14" s="317" t="s">
        <v>988</v>
      </c>
      <c r="E14" s="317" t="s">
        <v>988</v>
      </c>
      <c r="F14" s="317" t="s">
        <v>988</v>
      </c>
      <c r="G14" s="317" t="s">
        <v>988</v>
      </c>
      <c r="H14" s="317" t="s">
        <v>988</v>
      </c>
      <c r="I14" s="606" t="s">
        <v>988</v>
      </c>
      <c r="J14" s="317" t="s">
        <v>988</v>
      </c>
      <c r="K14" s="317" t="s">
        <v>988</v>
      </c>
      <c r="L14" s="317" t="s">
        <v>988</v>
      </c>
      <c r="M14" s="317" t="s">
        <v>988</v>
      </c>
      <c r="N14" s="317" t="s">
        <v>988</v>
      </c>
      <c r="O14" s="317"/>
      <c r="P14" s="317"/>
    </row>
    <row r="15" spans="1:26" x14ac:dyDescent="0.3">
      <c r="A15" s="314" t="str">
        <f>'Agihan &amp; Belanja'!B17</f>
        <v>MRG-2021-IMR -21</v>
      </c>
      <c r="B15" s="239" t="s">
        <v>126</v>
      </c>
      <c r="C15" s="316"/>
      <c r="D15" s="317" t="s">
        <v>988</v>
      </c>
      <c r="E15" s="317" t="s">
        <v>988</v>
      </c>
      <c r="F15" s="317" t="s">
        <v>988</v>
      </c>
      <c r="G15" s="317" t="s">
        <v>988</v>
      </c>
      <c r="H15" s="317" t="s">
        <v>988</v>
      </c>
      <c r="I15" s="606" t="s">
        <v>988</v>
      </c>
      <c r="J15" s="317" t="s">
        <v>988</v>
      </c>
      <c r="K15" s="317" t="s">
        <v>988</v>
      </c>
      <c r="L15" s="317" t="s">
        <v>988</v>
      </c>
      <c r="M15" s="317" t="s">
        <v>988</v>
      </c>
      <c r="N15" s="317" t="s">
        <v>988</v>
      </c>
      <c r="O15" s="317"/>
      <c r="P15" s="317"/>
    </row>
    <row r="16" spans="1:26" x14ac:dyDescent="0.3">
      <c r="A16" s="314" t="str">
        <f>'Agihan &amp; Belanja'!B18</f>
        <v>MRG-2021-IMR -23</v>
      </c>
      <c r="B16" s="239" t="s">
        <v>127</v>
      </c>
      <c r="C16" s="316"/>
      <c r="D16" s="317" t="s">
        <v>988</v>
      </c>
      <c r="E16" s="317" t="s">
        <v>988</v>
      </c>
      <c r="F16" s="317" t="s">
        <v>988</v>
      </c>
      <c r="G16" s="317" t="s">
        <v>988</v>
      </c>
      <c r="H16" s="317" t="s">
        <v>988</v>
      </c>
      <c r="I16" s="606" t="s">
        <v>988</v>
      </c>
      <c r="J16" s="317" t="s">
        <v>988</v>
      </c>
      <c r="K16" s="317" t="s">
        <v>988</v>
      </c>
      <c r="L16" s="317" t="s">
        <v>988</v>
      </c>
      <c r="M16" s="317" t="s">
        <v>988</v>
      </c>
      <c r="N16" s="317" t="s">
        <v>988</v>
      </c>
      <c r="O16" s="317"/>
      <c r="P16" s="317" t="s">
        <v>988</v>
      </c>
    </row>
    <row r="17" spans="1:16" x14ac:dyDescent="0.3">
      <c r="A17" s="314" t="str">
        <f>'Agihan &amp; Belanja'!B19</f>
        <v>MRG-2021-IMR -24</v>
      </c>
      <c r="B17" s="240" t="s">
        <v>128</v>
      </c>
      <c r="C17" s="316"/>
      <c r="D17" s="317" t="s">
        <v>988</v>
      </c>
      <c r="E17" s="317" t="s">
        <v>988</v>
      </c>
      <c r="F17" s="317" t="s">
        <v>988</v>
      </c>
      <c r="G17" s="317" t="s">
        <v>988</v>
      </c>
      <c r="H17" s="317" t="s">
        <v>988</v>
      </c>
      <c r="I17" s="606" t="s">
        <v>988</v>
      </c>
      <c r="J17" s="317" t="s">
        <v>988</v>
      </c>
      <c r="K17" s="317" t="s">
        <v>988</v>
      </c>
      <c r="L17" s="317" t="s">
        <v>988</v>
      </c>
      <c r="M17" s="317" t="s">
        <v>988</v>
      </c>
      <c r="N17" s="317" t="s">
        <v>988</v>
      </c>
      <c r="O17" s="317"/>
      <c r="P17" s="317"/>
    </row>
    <row r="18" spans="1:16" x14ac:dyDescent="0.3">
      <c r="A18" s="314" t="str">
        <f>'Agihan &amp; Belanja'!B20</f>
        <v>MRG-2021-IMR -25</v>
      </c>
      <c r="B18" s="240" t="s">
        <v>129</v>
      </c>
      <c r="C18" s="316"/>
      <c r="D18" s="317" t="s">
        <v>988</v>
      </c>
      <c r="E18" s="317" t="s">
        <v>988</v>
      </c>
      <c r="F18" s="317" t="s">
        <v>988</v>
      </c>
      <c r="G18" s="317" t="s">
        <v>988</v>
      </c>
      <c r="H18" s="317" t="s">
        <v>988</v>
      </c>
      <c r="I18" s="606" t="s">
        <v>988</v>
      </c>
      <c r="J18" s="317" t="s">
        <v>988</v>
      </c>
      <c r="K18" s="317" t="s">
        <v>988</v>
      </c>
      <c r="L18" s="317"/>
      <c r="M18" s="317"/>
      <c r="N18" s="317"/>
      <c r="O18" s="317"/>
      <c r="P18" s="317"/>
    </row>
    <row r="19" spans="1:16" x14ac:dyDescent="0.3">
      <c r="A19" s="314" t="str">
        <f>'Agihan &amp; Belanja'!B21</f>
        <v>MRG-2021-IMR -27</v>
      </c>
      <c r="B19" s="240" t="s">
        <v>130</v>
      </c>
      <c r="C19" s="316"/>
      <c r="D19" s="317" t="s">
        <v>988</v>
      </c>
      <c r="E19" s="317" t="s">
        <v>988</v>
      </c>
      <c r="F19" s="317" t="s">
        <v>988</v>
      </c>
      <c r="G19" s="317" t="s">
        <v>988</v>
      </c>
      <c r="H19" s="317" t="s">
        <v>988</v>
      </c>
      <c r="I19" s="606" t="s">
        <v>988</v>
      </c>
      <c r="J19" s="317" t="s">
        <v>988</v>
      </c>
      <c r="K19" s="317" t="s">
        <v>988</v>
      </c>
      <c r="L19" s="317" t="s">
        <v>988</v>
      </c>
      <c r="M19" s="317" t="s">
        <v>988</v>
      </c>
      <c r="N19" s="317" t="s">
        <v>988</v>
      </c>
      <c r="O19" s="317"/>
      <c r="P19" s="317"/>
    </row>
    <row r="20" spans="1:16" x14ac:dyDescent="0.3">
      <c r="A20" s="314" t="str">
        <f>'Agihan &amp; Belanja'!B22</f>
        <v>MRG-2021-IMR -28</v>
      </c>
      <c r="B20" s="66" t="s">
        <v>131</v>
      </c>
      <c r="C20" s="316"/>
      <c r="D20" s="317" t="s">
        <v>988</v>
      </c>
      <c r="E20" s="317" t="s">
        <v>988</v>
      </c>
      <c r="F20" s="317" t="s">
        <v>988</v>
      </c>
      <c r="G20" s="317" t="s">
        <v>988</v>
      </c>
      <c r="H20" s="317" t="s">
        <v>988</v>
      </c>
      <c r="I20" s="606" t="s">
        <v>988</v>
      </c>
      <c r="J20" s="317" t="s">
        <v>988</v>
      </c>
      <c r="K20" s="317" t="s">
        <v>988</v>
      </c>
      <c r="L20" s="317" t="s">
        <v>988</v>
      </c>
      <c r="M20" s="317" t="s">
        <v>988</v>
      </c>
      <c r="N20" s="317" t="s">
        <v>988</v>
      </c>
      <c r="O20" s="317"/>
      <c r="P20" s="317"/>
    </row>
    <row r="21" spans="1:16" x14ac:dyDescent="0.3">
      <c r="A21" s="314" t="str">
        <f>'Agihan &amp; Belanja'!B23</f>
        <v>MRG-2021-IMR -29</v>
      </c>
      <c r="B21" s="66" t="s">
        <v>132</v>
      </c>
      <c r="C21" s="316"/>
      <c r="D21" s="317" t="s">
        <v>988</v>
      </c>
      <c r="E21" s="317" t="s">
        <v>988</v>
      </c>
      <c r="F21" s="317" t="s">
        <v>988</v>
      </c>
      <c r="G21" s="317" t="s">
        <v>988</v>
      </c>
      <c r="H21" s="317" t="s">
        <v>988</v>
      </c>
      <c r="I21" s="606" t="s">
        <v>988</v>
      </c>
      <c r="J21" s="317" t="s">
        <v>988</v>
      </c>
      <c r="K21" s="317" t="s">
        <v>988</v>
      </c>
      <c r="L21" s="317" t="s">
        <v>988</v>
      </c>
      <c r="M21" s="317" t="s">
        <v>988</v>
      </c>
      <c r="N21" s="317" t="s">
        <v>988</v>
      </c>
      <c r="O21" s="317"/>
      <c r="P21" s="317" t="s">
        <v>988</v>
      </c>
    </row>
    <row r="22" spans="1:16" x14ac:dyDescent="0.3">
      <c r="A22" s="314" t="str">
        <f>'Agihan &amp; Belanja'!B24</f>
        <v>MRG-2021-IMR -34</v>
      </c>
      <c r="B22" s="66" t="s">
        <v>133</v>
      </c>
      <c r="C22" s="316"/>
      <c r="D22" s="317" t="s">
        <v>988</v>
      </c>
      <c r="E22" s="317" t="s">
        <v>988</v>
      </c>
      <c r="F22" s="317" t="s">
        <v>988</v>
      </c>
      <c r="G22" s="317" t="s">
        <v>988</v>
      </c>
      <c r="H22" s="317" t="s">
        <v>988</v>
      </c>
      <c r="I22" s="606" t="s">
        <v>988</v>
      </c>
      <c r="J22" s="317" t="s">
        <v>988</v>
      </c>
      <c r="K22" s="317" t="s">
        <v>988</v>
      </c>
      <c r="L22" s="317" t="s">
        <v>988</v>
      </c>
      <c r="M22" s="317" t="s">
        <v>988</v>
      </c>
      <c r="N22" s="317" t="s">
        <v>988</v>
      </c>
      <c r="O22" s="317"/>
      <c r="P22" s="317"/>
    </row>
    <row r="23" spans="1:16" x14ac:dyDescent="0.3">
      <c r="A23" s="314" t="str">
        <f>'Agihan &amp; Belanja'!B25</f>
        <v>MRG-2021-IMR -35</v>
      </c>
      <c r="B23" s="66" t="s">
        <v>134</v>
      </c>
      <c r="C23" s="316"/>
      <c r="D23" s="317" t="s">
        <v>988</v>
      </c>
      <c r="E23" s="317" t="s">
        <v>988</v>
      </c>
      <c r="F23" s="317" t="s">
        <v>988</v>
      </c>
      <c r="G23" s="317" t="s">
        <v>988</v>
      </c>
      <c r="H23" s="317" t="s">
        <v>988</v>
      </c>
      <c r="I23" s="606" t="s">
        <v>988</v>
      </c>
      <c r="J23" s="317" t="s">
        <v>988</v>
      </c>
      <c r="K23" s="317" t="s">
        <v>988</v>
      </c>
      <c r="L23" s="317" t="s">
        <v>988</v>
      </c>
      <c r="M23" s="317" t="s">
        <v>988</v>
      </c>
      <c r="N23" s="317" t="s">
        <v>988</v>
      </c>
      <c r="O23" s="317"/>
      <c r="P23" s="317"/>
    </row>
    <row r="24" spans="1:16" x14ac:dyDescent="0.3">
      <c r="A24" s="314" t="str">
        <f>'Agihan &amp; Belanja'!B26</f>
        <v>MRG-2021-IPSK-02</v>
      </c>
      <c r="B24" s="66" t="s">
        <v>135</v>
      </c>
      <c r="C24" s="316"/>
      <c r="D24" s="317" t="s">
        <v>988</v>
      </c>
      <c r="E24" s="317" t="s">
        <v>988</v>
      </c>
      <c r="F24" s="317" t="s">
        <v>988</v>
      </c>
      <c r="G24" s="317" t="s">
        <v>988</v>
      </c>
      <c r="H24" s="317" t="s">
        <v>988</v>
      </c>
      <c r="I24" s="606" t="s">
        <v>988</v>
      </c>
      <c r="J24" s="317" t="s">
        <v>988</v>
      </c>
      <c r="K24" s="317" t="s">
        <v>988</v>
      </c>
      <c r="L24" s="317" t="s">
        <v>988</v>
      </c>
      <c r="M24" s="317" t="s">
        <v>988</v>
      </c>
      <c r="N24" s="317"/>
      <c r="O24" s="317" t="s">
        <v>988</v>
      </c>
      <c r="P24" s="317"/>
    </row>
    <row r="25" spans="1:16" x14ac:dyDescent="0.3">
      <c r="A25" s="314" t="str">
        <f>'Agihan &amp; Belanja'!B27</f>
        <v>MRG-2021-ICR-02</v>
      </c>
      <c r="B25" s="241" t="s">
        <v>136</v>
      </c>
      <c r="C25" s="316"/>
      <c r="D25" s="317" t="s">
        <v>988</v>
      </c>
      <c r="E25" s="317"/>
      <c r="F25" s="317" t="s">
        <v>988</v>
      </c>
      <c r="G25" s="317" t="s">
        <v>988</v>
      </c>
      <c r="H25" s="317"/>
      <c r="I25" s="606"/>
      <c r="J25" s="317"/>
      <c r="K25" s="317"/>
      <c r="L25" s="317"/>
      <c r="M25" s="317"/>
      <c r="N25" s="317"/>
      <c r="O25" s="317"/>
      <c r="P25" s="317"/>
    </row>
    <row r="26" spans="1:16" x14ac:dyDescent="0.3">
      <c r="A26" s="648" t="str">
        <f>'Agihan &amp; Belanja'!B28</f>
        <v>MRG-2021-ICR-05</v>
      </c>
      <c r="B26" s="242" t="s">
        <v>137</v>
      </c>
      <c r="C26" s="316"/>
      <c r="D26" s="317" t="s">
        <v>988</v>
      </c>
      <c r="E26" s="317" t="s">
        <v>988</v>
      </c>
      <c r="F26" s="317" t="s">
        <v>988</v>
      </c>
      <c r="G26" s="317" t="s">
        <v>988</v>
      </c>
      <c r="H26" s="317"/>
      <c r="I26" s="606" t="s">
        <v>988</v>
      </c>
      <c r="J26" s="317" t="s">
        <v>988</v>
      </c>
      <c r="K26" s="317" t="s">
        <v>988</v>
      </c>
      <c r="L26" s="317" t="s">
        <v>988</v>
      </c>
      <c r="M26" s="317" t="s">
        <v>988</v>
      </c>
      <c r="N26" s="317" t="s">
        <v>988</v>
      </c>
      <c r="O26" s="317"/>
      <c r="P26" s="317"/>
    </row>
    <row r="27" spans="1:16" x14ac:dyDescent="0.3">
      <c r="A27" s="314" t="str">
        <f>'Agihan &amp; Belanja'!B29</f>
        <v>MRG-2021-MOH-04</v>
      </c>
      <c r="B27" s="242" t="s">
        <v>138</v>
      </c>
      <c r="C27" s="316"/>
      <c r="D27" s="317"/>
      <c r="E27" s="317"/>
      <c r="F27" s="317"/>
      <c r="G27" s="317"/>
      <c r="H27" s="317"/>
      <c r="I27" s="606"/>
      <c r="J27" s="317"/>
      <c r="K27" s="317"/>
      <c r="L27" s="317"/>
      <c r="M27" s="317" t="s">
        <v>988</v>
      </c>
      <c r="N27" s="317"/>
      <c r="O27" s="317"/>
      <c r="P27" s="317"/>
    </row>
    <row r="28" spans="1:16" x14ac:dyDescent="0.3">
      <c r="A28" s="314" t="str">
        <f>'Agihan &amp; Belanja'!B30</f>
        <v>MRG-2021-MOH-09</v>
      </c>
      <c r="B28" s="240" t="s">
        <v>139</v>
      </c>
      <c r="C28" s="316"/>
      <c r="D28" s="317" t="s">
        <v>988</v>
      </c>
      <c r="E28" s="317" t="s">
        <v>988</v>
      </c>
      <c r="F28" s="317" t="s">
        <v>988</v>
      </c>
      <c r="G28" s="317" t="s">
        <v>988</v>
      </c>
      <c r="H28" s="317" t="s">
        <v>988</v>
      </c>
      <c r="I28" s="606" t="s">
        <v>988</v>
      </c>
      <c r="J28" s="317" t="s">
        <v>988</v>
      </c>
      <c r="K28" s="317" t="s">
        <v>988</v>
      </c>
      <c r="L28" s="317" t="s">
        <v>988</v>
      </c>
      <c r="M28" s="317" t="s">
        <v>988</v>
      </c>
      <c r="N28" s="317"/>
      <c r="O28" s="317"/>
      <c r="P28" s="317"/>
    </row>
    <row r="29" spans="1:16" x14ac:dyDescent="0.3">
      <c r="A29" s="314" t="str">
        <f>'Agihan &amp; Belanja'!B31</f>
        <v>MRG-2021-MOH-11</v>
      </c>
      <c r="B29" s="240" t="s">
        <v>140</v>
      </c>
      <c r="C29" s="316"/>
      <c r="D29" s="317" t="s">
        <v>988</v>
      </c>
      <c r="E29" s="317" t="s">
        <v>988</v>
      </c>
      <c r="F29" s="317" t="s">
        <v>988</v>
      </c>
      <c r="G29" s="317" t="s">
        <v>988</v>
      </c>
      <c r="H29" s="317" t="s">
        <v>988</v>
      </c>
      <c r="I29" s="606" t="s">
        <v>988</v>
      </c>
      <c r="J29" s="317" t="s">
        <v>988</v>
      </c>
      <c r="K29" s="317"/>
      <c r="L29" s="317" t="s">
        <v>988</v>
      </c>
      <c r="M29" s="317" t="s">
        <v>988</v>
      </c>
      <c r="N29" s="317" t="s">
        <v>988</v>
      </c>
      <c r="O29" s="317"/>
      <c r="P29" s="317"/>
    </row>
    <row r="30" spans="1:16" x14ac:dyDescent="0.3">
      <c r="A30" s="314" t="str">
        <f>'Agihan &amp; Belanja'!B32</f>
        <v>MRG-2021-MOH-12</v>
      </c>
      <c r="B30" s="66" t="s">
        <v>141</v>
      </c>
      <c r="C30" s="316"/>
      <c r="D30" s="317" t="s">
        <v>988</v>
      </c>
      <c r="E30" s="317" t="s">
        <v>988</v>
      </c>
      <c r="F30" s="317" t="s">
        <v>988</v>
      </c>
      <c r="G30" s="317" t="s">
        <v>988</v>
      </c>
      <c r="H30" s="317" t="s">
        <v>988</v>
      </c>
      <c r="I30" s="606" t="s">
        <v>988</v>
      </c>
      <c r="J30" s="317" t="s">
        <v>988</v>
      </c>
      <c r="K30" s="317" t="s">
        <v>988</v>
      </c>
      <c r="L30" s="317" t="s">
        <v>988</v>
      </c>
      <c r="M30" s="317"/>
      <c r="N30" s="317"/>
      <c r="O30" s="317"/>
      <c r="P30" s="317"/>
    </row>
    <row r="31" spans="1:16" x14ac:dyDescent="0.3">
      <c r="A31" s="314" t="str">
        <f>'Agihan &amp; Belanja'!B33</f>
        <v>MRG-2022-IMR-01</v>
      </c>
      <c r="B31" s="237" t="s">
        <v>142</v>
      </c>
      <c r="C31" s="316"/>
      <c r="D31" s="317" t="s">
        <v>988</v>
      </c>
      <c r="E31" s="317" t="s">
        <v>988</v>
      </c>
      <c r="F31" s="317" t="s">
        <v>988</v>
      </c>
      <c r="G31" s="317" t="s">
        <v>988</v>
      </c>
      <c r="H31" s="317" t="s">
        <v>988</v>
      </c>
      <c r="I31" s="606" t="s">
        <v>988</v>
      </c>
      <c r="J31" s="317" t="s">
        <v>988</v>
      </c>
      <c r="K31" s="317" t="s">
        <v>988</v>
      </c>
      <c r="L31" s="317" t="s">
        <v>988</v>
      </c>
      <c r="M31" s="317" t="s">
        <v>988</v>
      </c>
      <c r="N31" s="317" t="s">
        <v>988</v>
      </c>
      <c r="O31" s="317"/>
      <c r="P31" s="317"/>
    </row>
    <row r="32" spans="1:16" x14ac:dyDescent="0.3">
      <c r="A32" s="314" t="str">
        <f>'Agihan &amp; Belanja'!B34</f>
        <v>MRG-2022-IMR-02</v>
      </c>
      <c r="B32" s="237" t="s">
        <v>143</v>
      </c>
      <c r="C32" s="316"/>
      <c r="D32" s="317" t="s">
        <v>988</v>
      </c>
      <c r="E32" s="317" t="s">
        <v>988</v>
      </c>
      <c r="F32" s="317" t="s">
        <v>988</v>
      </c>
      <c r="G32" s="317" t="s">
        <v>988</v>
      </c>
      <c r="H32" s="317" t="s">
        <v>988</v>
      </c>
      <c r="I32" s="606" t="s">
        <v>988</v>
      </c>
      <c r="J32" s="317" t="s">
        <v>988</v>
      </c>
      <c r="K32" s="317" t="s">
        <v>988</v>
      </c>
      <c r="L32" s="317" t="s">
        <v>988</v>
      </c>
      <c r="M32" s="317" t="s">
        <v>988</v>
      </c>
      <c r="N32" s="317" t="s">
        <v>988</v>
      </c>
      <c r="O32" s="317"/>
      <c r="P32" s="317"/>
    </row>
    <row r="33" spans="1:16" x14ac:dyDescent="0.3">
      <c r="A33" s="314" t="str">
        <f>'Agihan &amp; Belanja'!B35</f>
        <v>MRG-2022-IMR-03</v>
      </c>
      <c r="B33" s="237" t="s">
        <v>144</v>
      </c>
      <c r="C33" s="316"/>
      <c r="D33" s="317" t="s">
        <v>988</v>
      </c>
      <c r="E33" s="317" t="s">
        <v>988</v>
      </c>
      <c r="F33" s="317" t="s">
        <v>988</v>
      </c>
      <c r="G33" s="317" t="s">
        <v>988</v>
      </c>
      <c r="H33" s="317" t="s">
        <v>988</v>
      </c>
      <c r="I33" s="606" t="s">
        <v>988</v>
      </c>
      <c r="J33" s="317" t="s">
        <v>988</v>
      </c>
      <c r="K33" s="317" t="s">
        <v>988</v>
      </c>
      <c r="L33" s="317" t="s">
        <v>988</v>
      </c>
      <c r="M33" s="317" t="s">
        <v>988</v>
      </c>
      <c r="N33" s="317" t="s">
        <v>988</v>
      </c>
      <c r="O33" s="317"/>
      <c r="P33" s="317"/>
    </row>
    <row r="34" spans="1:16" x14ac:dyDescent="0.3">
      <c r="A34" s="314" t="str">
        <f>'Agihan &amp; Belanja'!B36</f>
        <v>MRG-2022-IMR-04</v>
      </c>
      <c r="B34" s="237" t="s">
        <v>145</v>
      </c>
      <c r="C34" s="316"/>
      <c r="D34" s="317" t="s">
        <v>988</v>
      </c>
      <c r="E34" s="317" t="s">
        <v>988</v>
      </c>
      <c r="F34" s="317" t="s">
        <v>988</v>
      </c>
      <c r="G34" s="317" t="s">
        <v>988</v>
      </c>
      <c r="H34" s="317" t="s">
        <v>988</v>
      </c>
      <c r="I34" s="606" t="s">
        <v>988</v>
      </c>
      <c r="J34" s="317" t="s">
        <v>988</v>
      </c>
      <c r="K34" s="317" t="s">
        <v>988</v>
      </c>
      <c r="L34" s="317" t="s">
        <v>988</v>
      </c>
      <c r="M34" s="317" t="s">
        <v>988</v>
      </c>
      <c r="N34" s="317" t="s">
        <v>988</v>
      </c>
      <c r="O34" s="317"/>
      <c r="P34" s="317"/>
    </row>
    <row r="35" spans="1:16" x14ac:dyDescent="0.3">
      <c r="A35" s="314" t="str">
        <f>'Agihan &amp; Belanja'!B37</f>
        <v>MRG-2022-IMR-05</v>
      </c>
      <c r="B35" s="237" t="s">
        <v>146</v>
      </c>
      <c r="C35" s="316"/>
      <c r="D35" s="317" t="s">
        <v>988</v>
      </c>
      <c r="E35" s="317" t="s">
        <v>988</v>
      </c>
      <c r="F35" s="317" t="s">
        <v>988</v>
      </c>
      <c r="G35" s="317" t="s">
        <v>988</v>
      </c>
      <c r="H35" s="317" t="s">
        <v>988</v>
      </c>
      <c r="I35" s="606" t="s">
        <v>988</v>
      </c>
      <c r="J35" s="317" t="s">
        <v>988</v>
      </c>
      <c r="K35" s="317" t="s">
        <v>988</v>
      </c>
      <c r="L35" s="317" t="s">
        <v>988</v>
      </c>
      <c r="M35" s="317" t="s">
        <v>988</v>
      </c>
      <c r="N35" s="317" t="s">
        <v>988</v>
      </c>
      <c r="O35" s="317"/>
      <c r="P35" s="317"/>
    </row>
    <row r="36" spans="1:16" x14ac:dyDescent="0.3">
      <c r="A36" s="314" t="str">
        <f>'Agihan &amp; Belanja'!B38</f>
        <v>MRG-2022-IMR-06</v>
      </c>
      <c r="B36" s="237" t="s">
        <v>147</v>
      </c>
      <c r="C36" s="316"/>
      <c r="D36" s="317" t="s">
        <v>988</v>
      </c>
      <c r="E36" s="317" t="s">
        <v>988</v>
      </c>
      <c r="F36" s="317" t="s">
        <v>988</v>
      </c>
      <c r="G36" s="317" t="s">
        <v>988</v>
      </c>
      <c r="H36" s="317" t="s">
        <v>988</v>
      </c>
      <c r="I36" s="606" t="s">
        <v>988</v>
      </c>
      <c r="J36" s="317" t="s">
        <v>988</v>
      </c>
      <c r="K36" s="317" t="s">
        <v>988</v>
      </c>
      <c r="L36" s="317" t="s">
        <v>988</v>
      </c>
      <c r="M36" s="317" t="s">
        <v>988</v>
      </c>
      <c r="N36" s="317" t="s">
        <v>988</v>
      </c>
      <c r="O36" s="317"/>
      <c r="P36" s="317"/>
    </row>
    <row r="37" spans="1:16" x14ac:dyDescent="0.3">
      <c r="A37" s="314" t="str">
        <f>'Agihan &amp; Belanja'!B39</f>
        <v>MRG-2022-IMR-07</v>
      </c>
      <c r="B37" s="237" t="s">
        <v>148</v>
      </c>
      <c r="C37" s="316"/>
      <c r="D37" s="317" t="s">
        <v>988</v>
      </c>
      <c r="E37" s="317" t="s">
        <v>988</v>
      </c>
      <c r="F37" s="317" t="s">
        <v>988</v>
      </c>
      <c r="G37" s="317" t="s">
        <v>988</v>
      </c>
      <c r="H37" s="317" t="s">
        <v>988</v>
      </c>
      <c r="I37" s="606" t="s">
        <v>988</v>
      </c>
      <c r="J37" s="317" t="s">
        <v>988</v>
      </c>
      <c r="K37" s="317" t="s">
        <v>988</v>
      </c>
      <c r="L37" s="317" t="s">
        <v>988</v>
      </c>
      <c r="M37" s="317" t="s">
        <v>988</v>
      </c>
      <c r="N37" s="317" t="s">
        <v>988</v>
      </c>
      <c r="O37" s="317"/>
      <c r="P37" s="317"/>
    </row>
    <row r="38" spans="1:16" x14ac:dyDescent="0.3">
      <c r="A38" s="314" t="str">
        <f>'Agihan &amp; Belanja'!B40</f>
        <v>MRG-2022-IMR-08</v>
      </c>
      <c r="B38" s="237" t="s">
        <v>149</v>
      </c>
      <c r="C38" s="316"/>
      <c r="D38" s="317" t="s">
        <v>988</v>
      </c>
      <c r="E38" s="317" t="s">
        <v>988</v>
      </c>
      <c r="F38" s="317" t="s">
        <v>988</v>
      </c>
      <c r="G38" s="317" t="s">
        <v>988</v>
      </c>
      <c r="H38" s="317" t="s">
        <v>988</v>
      </c>
      <c r="I38" s="606" t="s">
        <v>988</v>
      </c>
      <c r="J38" s="317" t="s">
        <v>988</v>
      </c>
      <c r="K38" s="317" t="s">
        <v>988</v>
      </c>
      <c r="L38" s="317" t="s">
        <v>988</v>
      </c>
      <c r="M38" s="317" t="s">
        <v>988</v>
      </c>
      <c r="N38" s="317" t="s">
        <v>988</v>
      </c>
      <c r="O38" s="317"/>
      <c r="P38" s="317" t="s">
        <v>988</v>
      </c>
    </row>
    <row r="39" spans="1:16" x14ac:dyDescent="0.3">
      <c r="A39" s="314" t="str">
        <f>'Agihan &amp; Belanja'!B41</f>
        <v>MRG-2022-IMR-09</v>
      </c>
      <c r="B39" s="237" t="s">
        <v>150</v>
      </c>
      <c r="C39" s="316"/>
      <c r="D39" s="317" t="s">
        <v>988</v>
      </c>
      <c r="E39" s="317" t="s">
        <v>988</v>
      </c>
      <c r="F39" s="317" t="s">
        <v>988</v>
      </c>
      <c r="G39" s="317" t="s">
        <v>988</v>
      </c>
      <c r="H39" s="317" t="s">
        <v>988</v>
      </c>
      <c r="I39" s="606" t="s">
        <v>988</v>
      </c>
      <c r="J39" s="317" t="s">
        <v>988</v>
      </c>
      <c r="K39" s="317" t="s">
        <v>988</v>
      </c>
      <c r="L39" s="317" t="s">
        <v>988</v>
      </c>
      <c r="M39" s="317" t="s">
        <v>988</v>
      </c>
      <c r="N39" s="317" t="s">
        <v>988</v>
      </c>
      <c r="O39" s="317"/>
      <c r="P39" s="317" t="s">
        <v>988</v>
      </c>
    </row>
    <row r="40" spans="1:16" x14ac:dyDescent="0.3">
      <c r="A40" s="314" t="str">
        <f>'Agihan &amp; Belanja'!B42</f>
        <v>MRG-2022-IMR-10</v>
      </c>
      <c r="B40" s="237" t="s">
        <v>151</v>
      </c>
      <c r="C40" s="316"/>
      <c r="D40" s="317" t="s">
        <v>988</v>
      </c>
      <c r="E40" s="317" t="s">
        <v>988</v>
      </c>
      <c r="F40" s="317" t="s">
        <v>988</v>
      </c>
      <c r="G40" s="317" t="s">
        <v>988</v>
      </c>
      <c r="H40" s="317" t="s">
        <v>988</v>
      </c>
      <c r="I40" s="606" t="s">
        <v>988</v>
      </c>
      <c r="J40" s="317" t="s">
        <v>988</v>
      </c>
      <c r="K40" s="317" t="s">
        <v>988</v>
      </c>
      <c r="L40" s="317" t="s">
        <v>988</v>
      </c>
      <c r="M40" s="317" t="s">
        <v>988</v>
      </c>
      <c r="N40" s="317" t="s">
        <v>988</v>
      </c>
      <c r="O40" s="317"/>
      <c r="P40" s="317"/>
    </row>
    <row r="41" spans="1:16" x14ac:dyDescent="0.3">
      <c r="A41" s="314" t="str">
        <f>'Agihan &amp; Belanja'!B43</f>
        <v>MRG-2022-IMR-11</v>
      </c>
      <c r="B41" s="237" t="s">
        <v>152</v>
      </c>
      <c r="C41" s="316"/>
      <c r="D41" s="317" t="s">
        <v>988</v>
      </c>
      <c r="E41" s="317" t="s">
        <v>988</v>
      </c>
      <c r="F41" s="317" t="s">
        <v>988</v>
      </c>
      <c r="G41" s="317" t="s">
        <v>988</v>
      </c>
      <c r="H41" s="317" t="s">
        <v>988</v>
      </c>
      <c r="I41" s="606" t="s">
        <v>988</v>
      </c>
      <c r="J41" s="317" t="s">
        <v>988</v>
      </c>
      <c r="K41" s="317" t="s">
        <v>988</v>
      </c>
      <c r="L41" s="317" t="s">
        <v>988</v>
      </c>
      <c r="M41" s="317" t="s">
        <v>988</v>
      </c>
      <c r="N41" s="317" t="s">
        <v>988</v>
      </c>
      <c r="O41" s="317"/>
      <c r="P41" s="317"/>
    </row>
    <row r="42" spans="1:16" x14ac:dyDescent="0.3">
      <c r="A42" s="314" t="str">
        <f>'Agihan &amp; Belanja'!B44</f>
        <v>MRG-2022-IMR-12</v>
      </c>
      <c r="B42" s="243" t="s">
        <v>153</v>
      </c>
      <c r="C42" s="316"/>
      <c r="D42" s="317" t="s">
        <v>988</v>
      </c>
      <c r="E42" s="317" t="s">
        <v>988</v>
      </c>
      <c r="F42" s="317" t="s">
        <v>988</v>
      </c>
      <c r="G42" s="317" t="s">
        <v>988</v>
      </c>
      <c r="H42" s="317" t="s">
        <v>988</v>
      </c>
      <c r="I42" s="606" t="s">
        <v>988</v>
      </c>
      <c r="J42" s="317" t="s">
        <v>988</v>
      </c>
      <c r="K42" s="317" t="s">
        <v>988</v>
      </c>
      <c r="L42" s="317" t="s">
        <v>988</v>
      </c>
      <c r="M42" s="317" t="s">
        <v>988</v>
      </c>
      <c r="N42" s="317" t="s">
        <v>988</v>
      </c>
      <c r="O42" s="317"/>
      <c r="P42" s="317"/>
    </row>
    <row r="43" spans="1:16" x14ac:dyDescent="0.3">
      <c r="A43" s="314" t="str">
        <f>'Agihan &amp; Belanja'!B45</f>
        <v>MRG-2022-IMR-13</v>
      </c>
      <c r="B43" s="237" t="s">
        <v>154</v>
      </c>
      <c r="C43" s="316"/>
      <c r="D43" s="317" t="s">
        <v>988</v>
      </c>
      <c r="E43" s="317" t="s">
        <v>988</v>
      </c>
      <c r="F43" s="317" t="s">
        <v>988</v>
      </c>
      <c r="G43" s="317" t="s">
        <v>988</v>
      </c>
      <c r="H43" s="317" t="s">
        <v>988</v>
      </c>
      <c r="I43" s="606" t="s">
        <v>988</v>
      </c>
      <c r="J43" s="317" t="s">
        <v>988</v>
      </c>
      <c r="K43" s="317" t="s">
        <v>988</v>
      </c>
      <c r="L43" s="317" t="s">
        <v>988</v>
      </c>
      <c r="M43" s="317" t="s">
        <v>988</v>
      </c>
      <c r="N43" s="317" t="s">
        <v>988</v>
      </c>
      <c r="O43" s="317"/>
      <c r="P43" s="317"/>
    </row>
    <row r="44" spans="1:16" x14ac:dyDescent="0.3">
      <c r="A44" s="314" t="str">
        <f>'Agihan &amp; Belanja'!B46</f>
        <v>MRG-2022-IMR-14</v>
      </c>
      <c r="B44" s="237" t="s">
        <v>155</v>
      </c>
      <c r="C44" s="316"/>
      <c r="D44" s="317" t="s">
        <v>988</v>
      </c>
      <c r="E44" s="317" t="s">
        <v>988</v>
      </c>
      <c r="F44" s="317" t="s">
        <v>988</v>
      </c>
      <c r="G44" s="317" t="s">
        <v>988</v>
      </c>
      <c r="H44" s="317" t="s">
        <v>988</v>
      </c>
      <c r="I44" s="606" t="s">
        <v>988</v>
      </c>
      <c r="J44" s="317" t="s">
        <v>988</v>
      </c>
      <c r="K44" s="317" t="s">
        <v>988</v>
      </c>
      <c r="L44" s="317" t="s">
        <v>988</v>
      </c>
      <c r="M44" s="317" t="s">
        <v>988</v>
      </c>
      <c r="N44" s="317" t="s">
        <v>988</v>
      </c>
      <c r="O44" s="317"/>
      <c r="P44" s="317"/>
    </row>
    <row r="45" spans="1:16" x14ac:dyDescent="0.3">
      <c r="A45" s="314" t="str">
        <f>'Agihan &amp; Belanja'!B47</f>
        <v>MRG-2022-IMR-15</v>
      </c>
      <c r="B45" s="237" t="s">
        <v>156</v>
      </c>
      <c r="C45" s="316"/>
      <c r="D45" s="317" t="s">
        <v>988</v>
      </c>
      <c r="E45" s="317" t="s">
        <v>988</v>
      </c>
      <c r="F45" s="317" t="s">
        <v>988</v>
      </c>
      <c r="G45" s="317" t="s">
        <v>988</v>
      </c>
      <c r="H45" s="317" t="s">
        <v>988</v>
      </c>
      <c r="I45" s="606" t="s">
        <v>988</v>
      </c>
      <c r="J45" s="317" t="s">
        <v>988</v>
      </c>
      <c r="K45" s="317" t="s">
        <v>988</v>
      </c>
      <c r="L45" s="317" t="s">
        <v>988</v>
      </c>
      <c r="M45" s="317" t="s">
        <v>988</v>
      </c>
      <c r="N45" s="317" t="s">
        <v>988</v>
      </c>
      <c r="O45" s="317"/>
      <c r="P45" s="317"/>
    </row>
    <row r="46" spans="1:16" x14ac:dyDescent="0.3">
      <c r="A46" s="314" t="str">
        <f>'Agihan &amp; Belanja'!B48</f>
        <v>MRG-2022-IMR-16</v>
      </c>
      <c r="B46" s="237" t="s">
        <v>157</v>
      </c>
      <c r="C46" s="316"/>
      <c r="D46" s="317" t="s">
        <v>988</v>
      </c>
      <c r="E46" s="317" t="s">
        <v>988</v>
      </c>
      <c r="F46" s="317" t="s">
        <v>988</v>
      </c>
      <c r="G46" s="317" t="s">
        <v>988</v>
      </c>
      <c r="H46" s="317" t="s">
        <v>988</v>
      </c>
      <c r="I46" s="606" t="s">
        <v>988</v>
      </c>
      <c r="J46" s="317" t="s">
        <v>988</v>
      </c>
      <c r="K46" s="317" t="s">
        <v>988</v>
      </c>
      <c r="L46" s="317" t="s">
        <v>988</v>
      </c>
      <c r="M46" s="317" t="s">
        <v>988</v>
      </c>
      <c r="N46" s="317" t="s">
        <v>988</v>
      </c>
      <c r="O46" s="317"/>
      <c r="P46" s="317"/>
    </row>
    <row r="47" spans="1:16" x14ac:dyDescent="0.3">
      <c r="A47" s="314" t="str">
        <f>'Agihan &amp; Belanja'!B49</f>
        <v>MRG-2022-IMR-17</v>
      </c>
      <c r="B47" s="237" t="s">
        <v>158</v>
      </c>
      <c r="C47" s="316"/>
      <c r="D47" s="317" t="s">
        <v>988</v>
      </c>
      <c r="E47" s="317" t="s">
        <v>988</v>
      </c>
      <c r="F47" s="317" t="s">
        <v>988</v>
      </c>
      <c r="G47" s="317" t="s">
        <v>988</v>
      </c>
      <c r="H47" s="317" t="s">
        <v>988</v>
      </c>
      <c r="I47" s="606" t="s">
        <v>988</v>
      </c>
      <c r="J47" s="317" t="s">
        <v>988</v>
      </c>
      <c r="K47" s="317" t="s">
        <v>988</v>
      </c>
      <c r="L47" s="317" t="s">
        <v>988</v>
      </c>
      <c r="M47" s="317" t="s">
        <v>988</v>
      </c>
      <c r="N47" s="317" t="s">
        <v>988</v>
      </c>
      <c r="O47" s="317"/>
      <c r="P47" s="317"/>
    </row>
    <row r="48" spans="1:16" x14ac:dyDescent="0.3">
      <c r="A48" s="314" t="str">
        <f>'Agihan &amp; Belanja'!B50</f>
        <v>MRG-2022-IMR-19</v>
      </c>
      <c r="B48" s="237" t="s">
        <v>159</v>
      </c>
      <c r="C48" s="316"/>
      <c r="D48" s="317" t="s">
        <v>988</v>
      </c>
      <c r="E48" s="317" t="s">
        <v>988</v>
      </c>
      <c r="F48" s="317" t="s">
        <v>988</v>
      </c>
      <c r="G48" s="317" t="s">
        <v>988</v>
      </c>
      <c r="H48" s="317" t="s">
        <v>988</v>
      </c>
      <c r="I48" s="606" t="s">
        <v>988</v>
      </c>
      <c r="J48" s="317" t="s">
        <v>988</v>
      </c>
      <c r="K48" s="317" t="s">
        <v>988</v>
      </c>
      <c r="L48" s="317" t="s">
        <v>988</v>
      </c>
      <c r="M48" s="317" t="s">
        <v>988</v>
      </c>
      <c r="N48" s="317" t="s">
        <v>988</v>
      </c>
      <c r="O48" s="317"/>
      <c r="P48" s="317"/>
    </row>
    <row r="49" spans="1:16" x14ac:dyDescent="0.3">
      <c r="A49" s="314" t="str">
        <f>'Agihan &amp; Belanja'!B51</f>
        <v>MRG-2022-IMR-20</v>
      </c>
      <c r="B49" s="237" t="s">
        <v>160</v>
      </c>
      <c r="C49" s="316"/>
      <c r="D49" s="317" t="s">
        <v>988</v>
      </c>
      <c r="E49" s="317" t="s">
        <v>988</v>
      </c>
      <c r="F49" s="317" t="s">
        <v>988</v>
      </c>
      <c r="G49" s="317" t="s">
        <v>988</v>
      </c>
      <c r="H49" s="317" t="s">
        <v>988</v>
      </c>
      <c r="I49" s="606" t="s">
        <v>988</v>
      </c>
      <c r="J49" s="317" t="s">
        <v>988</v>
      </c>
      <c r="K49" s="317" t="s">
        <v>988</v>
      </c>
      <c r="L49" s="317" t="s">
        <v>988</v>
      </c>
      <c r="M49" s="317" t="s">
        <v>988</v>
      </c>
      <c r="N49" s="317" t="s">
        <v>988</v>
      </c>
      <c r="O49" s="317"/>
      <c r="P49" s="317"/>
    </row>
    <row r="50" spans="1:16" x14ac:dyDescent="0.3">
      <c r="A50" s="314" t="str">
        <f>'Agihan &amp; Belanja'!B52</f>
        <v>MRG-2022-IMR-21</v>
      </c>
      <c r="B50" s="237" t="s">
        <v>161</v>
      </c>
      <c r="C50" s="316"/>
      <c r="D50" s="317" t="s">
        <v>988</v>
      </c>
      <c r="E50" s="317" t="s">
        <v>988</v>
      </c>
      <c r="F50" s="317" t="s">
        <v>988</v>
      </c>
      <c r="G50" s="317" t="s">
        <v>988</v>
      </c>
      <c r="H50" s="317" t="s">
        <v>988</v>
      </c>
      <c r="I50" s="606" t="s">
        <v>988</v>
      </c>
      <c r="J50" s="317" t="s">
        <v>988</v>
      </c>
      <c r="K50" s="317" t="s">
        <v>988</v>
      </c>
      <c r="L50" s="317" t="s">
        <v>988</v>
      </c>
      <c r="M50" s="317" t="s">
        <v>988</v>
      </c>
      <c r="N50" s="317" t="s">
        <v>988</v>
      </c>
      <c r="O50" s="317"/>
      <c r="P50" s="317" t="s">
        <v>988</v>
      </c>
    </row>
    <row r="51" spans="1:16" x14ac:dyDescent="0.3">
      <c r="A51" s="314" t="str">
        <f>'Agihan &amp; Belanja'!B53</f>
        <v>MRG-2022-IMR-22</v>
      </c>
      <c r="B51" s="237" t="s">
        <v>162</v>
      </c>
      <c r="C51" s="316"/>
      <c r="D51" s="317" t="s">
        <v>988</v>
      </c>
      <c r="E51" s="317" t="s">
        <v>988</v>
      </c>
      <c r="F51" s="317" t="s">
        <v>988</v>
      </c>
      <c r="G51" s="317" t="s">
        <v>988</v>
      </c>
      <c r="H51" s="317" t="s">
        <v>988</v>
      </c>
      <c r="I51" s="606" t="s">
        <v>988</v>
      </c>
      <c r="J51" s="317" t="s">
        <v>988</v>
      </c>
      <c r="K51" s="317" t="s">
        <v>988</v>
      </c>
      <c r="L51" s="317" t="s">
        <v>988</v>
      </c>
      <c r="M51" s="317" t="s">
        <v>988</v>
      </c>
      <c r="N51" s="317" t="s">
        <v>988</v>
      </c>
      <c r="O51" s="317"/>
      <c r="P51" s="317"/>
    </row>
    <row r="52" spans="1:16" x14ac:dyDescent="0.3">
      <c r="A52" s="314" t="str">
        <f>'Agihan &amp; Belanja'!B54</f>
        <v>MRG-2022-IMR-24</v>
      </c>
      <c r="B52" s="237" t="s">
        <v>163</v>
      </c>
      <c r="C52" s="316"/>
      <c r="D52" s="317" t="s">
        <v>988</v>
      </c>
      <c r="E52" s="317" t="s">
        <v>988</v>
      </c>
      <c r="F52" s="317" t="s">
        <v>988</v>
      </c>
      <c r="G52" s="317" t="s">
        <v>988</v>
      </c>
      <c r="H52" s="317" t="s">
        <v>988</v>
      </c>
      <c r="I52" s="606" t="s">
        <v>988</v>
      </c>
      <c r="J52" s="317" t="s">
        <v>988</v>
      </c>
      <c r="K52" s="317" t="s">
        <v>988</v>
      </c>
      <c r="L52" s="317" t="s">
        <v>988</v>
      </c>
      <c r="M52" s="317" t="s">
        <v>988</v>
      </c>
      <c r="N52" s="317" t="s">
        <v>988</v>
      </c>
      <c r="O52" s="317"/>
      <c r="P52" s="317"/>
    </row>
    <row r="53" spans="1:16" x14ac:dyDescent="0.3">
      <c r="A53" s="314" t="str">
        <f>'Agihan &amp; Belanja'!B55</f>
        <v>MRG-2022-IMR-25</v>
      </c>
      <c r="B53" s="237" t="s">
        <v>164</v>
      </c>
      <c r="C53" s="316"/>
      <c r="D53" s="317" t="s">
        <v>988</v>
      </c>
      <c r="E53" s="317" t="s">
        <v>988</v>
      </c>
      <c r="F53" s="317" t="s">
        <v>988</v>
      </c>
      <c r="G53" s="317" t="s">
        <v>988</v>
      </c>
      <c r="H53" s="317" t="s">
        <v>988</v>
      </c>
      <c r="I53" s="606" t="s">
        <v>988</v>
      </c>
      <c r="J53" s="317" t="s">
        <v>988</v>
      </c>
      <c r="K53" s="317" t="s">
        <v>988</v>
      </c>
      <c r="L53" s="317" t="s">
        <v>988</v>
      </c>
      <c r="M53" s="317" t="s">
        <v>988</v>
      </c>
      <c r="N53" s="317" t="s">
        <v>988</v>
      </c>
      <c r="O53" s="317"/>
      <c r="P53" s="317"/>
    </row>
    <row r="54" spans="1:16" x14ac:dyDescent="0.3">
      <c r="A54" s="314" t="str">
        <f>'Agihan &amp; Belanja'!B56</f>
        <v>MRG-2022-IMR-26</v>
      </c>
      <c r="B54" s="237" t="s">
        <v>165</v>
      </c>
      <c r="C54" s="316"/>
      <c r="D54" s="317" t="s">
        <v>988</v>
      </c>
      <c r="E54" s="317" t="s">
        <v>988</v>
      </c>
      <c r="F54" s="317" t="s">
        <v>988</v>
      </c>
      <c r="G54" s="317" t="s">
        <v>988</v>
      </c>
      <c r="H54" s="317" t="s">
        <v>988</v>
      </c>
      <c r="I54" s="606" t="s">
        <v>988</v>
      </c>
      <c r="J54" s="317" t="s">
        <v>988</v>
      </c>
      <c r="K54" s="317" t="s">
        <v>988</v>
      </c>
      <c r="L54" s="317" t="s">
        <v>988</v>
      </c>
      <c r="M54" s="317" t="s">
        <v>988</v>
      </c>
      <c r="N54" s="317" t="s">
        <v>988</v>
      </c>
      <c r="O54" s="317"/>
      <c r="P54" s="317"/>
    </row>
    <row r="55" spans="1:16" x14ac:dyDescent="0.3">
      <c r="A55" s="314" t="str">
        <f>'Agihan &amp; Belanja'!B57</f>
        <v>MRG-2022-IMR-27</v>
      </c>
      <c r="B55" s="319" t="s">
        <v>166</v>
      </c>
      <c r="C55" s="316"/>
      <c r="D55" s="317" t="s">
        <v>988</v>
      </c>
      <c r="E55" s="317" t="s">
        <v>988</v>
      </c>
      <c r="F55" s="317" t="s">
        <v>988</v>
      </c>
      <c r="G55" s="317" t="s">
        <v>988</v>
      </c>
      <c r="H55" s="317" t="s">
        <v>988</v>
      </c>
      <c r="I55" s="606" t="s">
        <v>988</v>
      </c>
      <c r="J55" s="317" t="s">
        <v>988</v>
      </c>
      <c r="K55" s="317" t="s">
        <v>988</v>
      </c>
      <c r="L55" s="317" t="s">
        <v>988</v>
      </c>
      <c r="M55" s="317" t="s">
        <v>988</v>
      </c>
      <c r="N55" s="317" t="s">
        <v>988</v>
      </c>
      <c r="O55" s="317"/>
      <c r="P55" s="317"/>
    </row>
    <row r="56" spans="1:16" x14ac:dyDescent="0.3">
      <c r="A56" s="314" t="str">
        <f>'Agihan &amp; Belanja'!B58</f>
        <v>MRG-2022-IMR-28</v>
      </c>
      <c r="B56" s="319" t="s">
        <v>167</v>
      </c>
      <c r="C56" s="316"/>
      <c r="D56" s="317" t="s">
        <v>988</v>
      </c>
      <c r="E56" s="317" t="s">
        <v>988</v>
      </c>
      <c r="F56" s="317" t="s">
        <v>988</v>
      </c>
      <c r="G56" s="317" t="s">
        <v>988</v>
      </c>
      <c r="H56" s="317" t="s">
        <v>988</v>
      </c>
      <c r="I56" s="606" t="s">
        <v>988</v>
      </c>
      <c r="J56" s="317" t="s">
        <v>988</v>
      </c>
      <c r="K56" s="317" t="s">
        <v>988</v>
      </c>
      <c r="L56" s="317" t="s">
        <v>988</v>
      </c>
      <c r="M56" s="317" t="s">
        <v>988</v>
      </c>
      <c r="N56" s="317" t="s">
        <v>988</v>
      </c>
      <c r="O56" s="317"/>
      <c r="P56" s="317"/>
    </row>
    <row r="57" spans="1:16" x14ac:dyDescent="0.3">
      <c r="A57" s="314" t="str">
        <f>'Agihan &amp; Belanja'!B59</f>
        <v>MRG-2022-IMR-29</v>
      </c>
      <c r="B57" s="319" t="s">
        <v>168</v>
      </c>
      <c r="C57" s="316"/>
      <c r="D57" s="317" t="s">
        <v>988</v>
      </c>
      <c r="E57" s="317" t="s">
        <v>988</v>
      </c>
      <c r="F57" s="317" t="s">
        <v>988</v>
      </c>
      <c r="G57" s="317" t="s">
        <v>988</v>
      </c>
      <c r="H57" s="317" t="s">
        <v>988</v>
      </c>
      <c r="I57" s="606" t="s">
        <v>988</v>
      </c>
      <c r="J57" s="317" t="s">
        <v>988</v>
      </c>
      <c r="K57" s="317" t="s">
        <v>988</v>
      </c>
      <c r="L57" s="317" t="s">
        <v>988</v>
      </c>
      <c r="M57" s="317" t="s">
        <v>988</v>
      </c>
      <c r="N57" s="317" t="s">
        <v>988</v>
      </c>
      <c r="O57" s="317"/>
      <c r="P57" s="317"/>
    </row>
    <row r="58" spans="1:16" x14ac:dyDescent="0.3">
      <c r="A58" s="314" t="str">
        <f>'Agihan &amp; Belanja'!B60</f>
        <v>MRG-2022-IMR-35</v>
      </c>
      <c r="B58" s="271" t="s">
        <v>169</v>
      </c>
      <c r="C58" s="316"/>
      <c r="D58" s="317" t="s">
        <v>988</v>
      </c>
      <c r="E58" s="317" t="s">
        <v>988</v>
      </c>
      <c r="F58" s="317" t="s">
        <v>988</v>
      </c>
      <c r="G58" s="317" t="s">
        <v>988</v>
      </c>
      <c r="H58" s="317" t="s">
        <v>988</v>
      </c>
      <c r="I58" s="606" t="s">
        <v>988</v>
      </c>
      <c r="J58" s="317" t="s">
        <v>988</v>
      </c>
      <c r="K58" s="317" t="s">
        <v>988</v>
      </c>
      <c r="L58" s="317" t="s">
        <v>988</v>
      </c>
      <c r="M58" s="317" t="s">
        <v>988</v>
      </c>
      <c r="N58" s="317" t="s">
        <v>988</v>
      </c>
      <c r="O58" s="317"/>
      <c r="P58" s="317"/>
    </row>
    <row r="59" spans="1:16" x14ac:dyDescent="0.3">
      <c r="A59" s="314" t="str">
        <f>'Agihan &amp; Belanja'!B61</f>
        <v>MRG-2022-IMR-36</v>
      </c>
      <c r="B59" s="268" t="s">
        <v>170</v>
      </c>
      <c r="C59" s="316"/>
      <c r="D59" s="317" t="s">
        <v>988</v>
      </c>
      <c r="E59" s="317" t="s">
        <v>988</v>
      </c>
      <c r="F59" s="317" t="s">
        <v>988</v>
      </c>
      <c r="G59" s="317" t="s">
        <v>988</v>
      </c>
      <c r="H59" s="317" t="s">
        <v>988</v>
      </c>
      <c r="I59" s="606" t="s">
        <v>988</v>
      </c>
      <c r="J59" s="317" t="s">
        <v>988</v>
      </c>
      <c r="K59" s="317" t="s">
        <v>988</v>
      </c>
      <c r="L59" s="317" t="s">
        <v>988</v>
      </c>
      <c r="M59" s="317" t="s">
        <v>988</v>
      </c>
      <c r="N59" s="317" t="s">
        <v>988</v>
      </c>
      <c r="O59" s="317"/>
      <c r="P59" s="317"/>
    </row>
    <row r="60" spans="1:16" x14ac:dyDescent="0.3">
      <c r="A60" s="314" t="str">
        <f>'Agihan &amp; Belanja'!B62</f>
        <v>MRG-2022-IMR-39</v>
      </c>
      <c r="B60" s="269" t="s">
        <v>171</v>
      </c>
      <c r="C60" s="316"/>
      <c r="D60" s="317" t="s">
        <v>988</v>
      </c>
      <c r="E60" s="317" t="s">
        <v>988</v>
      </c>
      <c r="F60" s="317" t="s">
        <v>988</v>
      </c>
      <c r="G60" s="317" t="s">
        <v>988</v>
      </c>
      <c r="H60" s="317" t="s">
        <v>988</v>
      </c>
      <c r="I60" s="606" t="s">
        <v>988</v>
      </c>
      <c r="J60" s="317" t="s">
        <v>988</v>
      </c>
      <c r="K60" s="317" t="s">
        <v>988</v>
      </c>
      <c r="L60" s="317" t="s">
        <v>988</v>
      </c>
      <c r="M60" s="317" t="s">
        <v>988</v>
      </c>
      <c r="N60" s="317" t="s">
        <v>988</v>
      </c>
      <c r="O60" s="317"/>
      <c r="P60" s="317"/>
    </row>
    <row r="61" spans="1:16" x14ac:dyDescent="0.3">
      <c r="A61" s="314" t="str">
        <f>'Agihan &amp; Belanja'!B63</f>
        <v>MRG-2022-IPSK-03</v>
      </c>
      <c r="B61" s="270" t="s">
        <v>172</v>
      </c>
      <c r="C61" s="316"/>
      <c r="D61" s="317" t="s">
        <v>988</v>
      </c>
      <c r="E61" s="317" t="s">
        <v>988</v>
      </c>
      <c r="F61" s="317" t="s">
        <v>988</v>
      </c>
      <c r="G61" s="317" t="s">
        <v>988</v>
      </c>
      <c r="H61" s="317" t="s">
        <v>988</v>
      </c>
      <c r="I61" s="606" t="s">
        <v>988</v>
      </c>
      <c r="J61" s="317" t="s">
        <v>988</v>
      </c>
      <c r="K61" s="317" t="s">
        <v>988</v>
      </c>
      <c r="L61" s="317" t="s">
        <v>988</v>
      </c>
      <c r="M61" s="317" t="s">
        <v>988</v>
      </c>
      <c r="N61" s="317" t="s">
        <v>988</v>
      </c>
      <c r="O61" s="317"/>
      <c r="P61" s="317"/>
    </row>
    <row r="62" spans="1:16" x14ac:dyDescent="0.3">
      <c r="A62" s="648" t="str">
        <f>'Agihan &amp; Belanja'!B64</f>
        <v>MRG-2022-IKU-04</v>
      </c>
      <c r="B62" s="270" t="s">
        <v>173</v>
      </c>
      <c r="C62" s="316"/>
      <c r="D62" s="317"/>
      <c r="E62" s="317" t="s">
        <v>988</v>
      </c>
      <c r="F62" s="317" t="s">
        <v>988</v>
      </c>
      <c r="G62" s="317" t="s">
        <v>988</v>
      </c>
      <c r="H62" s="317" t="s">
        <v>988</v>
      </c>
      <c r="I62" s="606" t="s">
        <v>988</v>
      </c>
      <c r="J62" s="317" t="s">
        <v>988</v>
      </c>
      <c r="K62" s="317" t="s">
        <v>988</v>
      </c>
      <c r="L62" s="317"/>
      <c r="M62" s="317" t="s">
        <v>988</v>
      </c>
      <c r="N62" s="317" t="s">
        <v>988</v>
      </c>
      <c r="O62" s="317"/>
      <c r="P62" s="317"/>
    </row>
    <row r="63" spans="1:16" x14ac:dyDescent="0.3">
      <c r="A63" s="314" t="str">
        <f>'Agihan &amp; Belanja'!B65</f>
        <v>MRG-2022-MOH-02</v>
      </c>
      <c r="B63" s="270" t="s">
        <v>174</v>
      </c>
      <c r="C63" s="316"/>
      <c r="D63" s="317" t="s">
        <v>988</v>
      </c>
      <c r="E63" s="317" t="s">
        <v>988</v>
      </c>
      <c r="F63" s="317" t="s">
        <v>988</v>
      </c>
      <c r="G63" s="317" t="s">
        <v>988</v>
      </c>
      <c r="H63" s="317" t="s">
        <v>988</v>
      </c>
      <c r="I63" s="606" t="s">
        <v>988</v>
      </c>
      <c r="J63" s="317" t="s">
        <v>988</v>
      </c>
      <c r="K63" s="317" t="s">
        <v>988</v>
      </c>
      <c r="L63" s="317" t="s">
        <v>988</v>
      </c>
      <c r="M63" s="317" t="s">
        <v>988</v>
      </c>
      <c r="N63" s="317"/>
      <c r="O63" s="317"/>
      <c r="P63" s="317"/>
    </row>
    <row r="64" spans="1:16" x14ac:dyDescent="0.3">
      <c r="A64" s="314" t="str">
        <f>'Agihan &amp; Belanja'!B66</f>
        <v>MRG-2022-MOH-03</v>
      </c>
      <c r="B64" s="270" t="s">
        <v>175</v>
      </c>
      <c r="C64" s="316"/>
      <c r="D64" s="317" t="s">
        <v>988</v>
      </c>
      <c r="E64" s="317" t="s">
        <v>988</v>
      </c>
      <c r="F64" s="317" t="s">
        <v>988</v>
      </c>
      <c r="G64" s="317" t="s">
        <v>988</v>
      </c>
      <c r="H64" s="317" t="s">
        <v>988</v>
      </c>
      <c r="I64" s="606" t="s">
        <v>988</v>
      </c>
      <c r="J64" s="317" t="s">
        <v>988</v>
      </c>
      <c r="K64" s="317" t="s">
        <v>988</v>
      </c>
      <c r="L64" s="317"/>
      <c r="M64" s="317"/>
      <c r="N64" s="317"/>
      <c r="O64" s="317"/>
      <c r="P64" s="317"/>
    </row>
    <row r="65" spans="1:16" x14ac:dyDescent="0.3">
      <c r="A65" s="314" t="str">
        <f>'Agihan &amp; Belanja'!B67</f>
        <v>MRG-2022-MOH-04</v>
      </c>
      <c r="B65" s="271" t="s">
        <v>176</v>
      </c>
      <c r="C65" s="316"/>
      <c r="D65" s="317" t="s">
        <v>988</v>
      </c>
      <c r="E65" s="317" t="s">
        <v>988</v>
      </c>
      <c r="F65" s="317" t="s">
        <v>988</v>
      </c>
      <c r="G65" s="317" t="s">
        <v>988</v>
      </c>
      <c r="H65" s="317" t="s">
        <v>988</v>
      </c>
      <c r="I65" s="606" t="s">
        <v>988</v>
      </c>
      <c r="J65" s="317" t="s">
        <v>988</v>
      </c>
      <c r="K65" s="317" t="s">
        <v>988</v>
      </c>
      <c r="L65" s="317" t="s">
        <v>988</v>
      </c>
      <c r="M65" s="317" t="s">
        <v>988</v>
      </c>
      <c r="N65" s="317" t="s">
        <v>988</v>
      </c>
      <c r="O65" s="317"/>
      <c r="P65" s="317"/>
    </row>
    <row r="66" spans="1:16" x14ac:dyDescent="0.3">
      <c r="A66" s="314" t="str">
        <f>'Agihan &amp; Belanja'!B68</f>
        <v>MRG-2022-MOH-05</v>
      </c>
      <c r="B66" s="271" t="s">
        <v>177</v>
      </c>
      <c r="C66" s="316"/>
      <c r="D66" s="317" t="s">
        <v>988</v>
      </c>
      <c r="E66" s="317" t="s">
        <v>988</v>
      </c>
      <c r="F66" s="317" t="s">
        <v>988</v>
      </c>
      <c r="G66" s="317" t="s">
        <v>988</v>
      </c>
      <c r="H66" s="317" t="s">
        <v>988</v>
      </c>
      <c r="I66" s="606" t="s">
        <v>988</v>
      </c>
      <c r="J66" s="317" t="s">
        <v>988</v>
      </c>
      <c r="K66" s="317" t="s">
        <v>988</v>
      </c>
      <c r="L66" s="317" t="s">
        <v>988</v>
      </c>
      <c r="M66" s="317" t="s">
        <v>988</v>
      </c>
      <c r="N66" s="317" t="s">
        <v>988</v>
      </c>
      <c r="O66" s="317"/>
      <c r="P66" s="317"/>
    </row>
    <row r="67" spans="1:16" x14ac:dyDescent="0.3">
      <c r="A67" s="314" t="str">
        <f>'Agihan &amp; Belanja'!B69</f>
        <v>MRG-2022-MOH-09</v>
      </c>
      <c r="B67" s="271" t="s">
        <v>178</v>
      </c>
      <c r="C67" s="316"/>
      <c r="D67" s="317" t="s">
        <v>988</v>
      </c>
      <c r="E67" s="317" t="s">
        <v>988</v>
      </c>
      <c r="F67" s="317" t="s">
        <v>988</v>
      </c>
      <c r="G67" s="317" t="s">
        <v>988</v>
      </c>
      <c r="H67" s="317" t="s">
        <v>988</v>
      </c>
      <c r="I67" s="606" t="s">
        <v>988</v>
      </c>
      <c r="J67" s="317" t="s">
        <v>988</v>
      </c>
      <c r="K67" s="317" t="s">
        <v>988</v>
      </c>
      <c r="L67" s="317" t="s">
        <v>988</v>
      </c>
      <c r="M67" s="317" t="s">
        <v>988</v>
      </c>
      <c r="N67" s="317" t="s">
        <v>988</v>
      </c>
      <c r="O67" s="317" t="s">
        <v>988</v>
      </c>
      <c r="P67" s="317"/>
    </row>
    <row r="68" spans="1:16" x14ac:dyDescent="0.3">
      <c r="A68" s="314" t="str">
        <f>'Agihan &amp; Belanja'!B70</f>
        <v>MRG-2022-MOH-11</v>
      </c>
      <c r="B68" s="272" t="s">
        <v>179</v>
      </c>
      <c r="C68" s="316"/>
      <c r="D68" s="317"/>
      <c r="E68" s="317"/>
      <c r="F68" s="317"/>
      <c r="G68" s="317"/>
      <c r="H68" s="317"/>
      <c r="I68" s="606"/>
      <c r="J68" s="317"/>
      <c r="K68" s="317"/>
      <c r="L68" s="317"/>
      <c r="M68" s="317"/>
      <c r="N68" s="317"/>
      <c r="O68" s="317"/>
      <c r="P68" s="317"/>
    </row>
    <row r="69" spans="1:16" x14ac:dyDescent="0.3">
      <c r="A69" s="314" t="str">
        <f>'Agihan &amp; Belanja'!B71</f>
        <v>MRG-2022-MOH-13</v>
      </c>
      <c r="B69" s="272" t="s">
        <v>180</v>
      </c>
      <c r="C69" s="316"/>
      <c r="D69" s="317"/>
      <c r="E69" s="317"/>
      <c r="F69" s="317"/>
      <c r="G69" s="317"/>
      <c r="H69" s="317"/>
      <c r="I69" s="606"/>
      <c r="J69" s="317"/>
      <c r="K69" s="317"/>
      <c r="L69" s="317"/>
      <c r="M69" s="317"/>
      <c r="N69" s="317"/>
      <c r="O69" s="317"/>
      <c r="P69" s="317"/>
    </row>
    <row r="70" spans="1:16" x14ac:dyDescent="0.3">
      <c r="A70" s="314" t="str">
        <f>'Agihan &amp; Belanja'!B72</f>
        <v>MRG-2022-MOH-15</v>
      </c>
      <c r="B70" s="273" t="s">
        <v>181</v>
      </c>
      <c r="C70" s="316"/>
      <c r="D70" s="316"/>
      <c r="E70" s="316"/>
      <c r="F70" s="316"/>
      <c r="G70" s="317" t="s">
        <v>988</v>
      </c>
      <c r="H70" s="317" t="s">
        <v>988</v>
      </c>
      <c r="I70" s="606" t="s">
        <v>988</v>
      </c>
      <c r="J70" s="317" t="s">
        <v>988</v>
      </c>
      <c r="K70" s="317" t="s">
        <v>988</v>
      </c>
      <c r="L70" s="317" t="s">
        <v>988</v>
      </c>
      <c r="M70" s="317" t="s">
        <v>988</v>
      </c>
      <c r="N70" s="317" t="s">
        <v>988</v>
      </c>
      <c r="O70" s="317"/>
      <c r="P70" s="317"/>
    </row>
    <row r="71" spans="1:16" x14ac:dyDescent="0.3">
      <c r="A71" s="314" t="str">
        <f>'simple panel'!$B$74</f>
        <v>MRG-2022-ENG-01</v>
      </c>
      <c r="B71" s="271" t="s">
        <v>182</v>
      </c>
      <c r="C71" s="316"/>
      <c r="D71" s="316" t="s">
        <v>988</v>
      </c>
      <c r="E71" s="316" t="s">
        <v>988</v>
      </c>
      <c r="F71" s="316"/>
      <c r="G71" s="317"/>
      <c r="H71" s="317"/>
      <c r="I71" s="606" t="s">
        <v>988</v>
      </c>
      <c r="J71" s="317" t="s">
        <v>988</v>
      </c>
      <c r="K71" s="317" t="s">
        <v>988</v>
      </c>
      <c r="L71" s="317"/>
      <c r="M71" s="317"/>
      <c r="N71" s="317"/>
      <c r="O71" s="317"/>
      <c r="P71" s="317"/>
    </row>
    <row r="72" spans="1:16" x14ac:dyDescent="0.3">
      <c r="A72" s="314" t="str">
        <f>'Agihan &amp; Belanja'!B77</f>
        <v>MRG-2023-IMR-01</v>
      </c>
      <c r="B72" s="274" t="s">
        <v>436</v>
      </c>
      <c r="C72" s="316"/>
      <c r="D72" s="316"/>
      <c r="E72" s="316"/>
      <c r="F72" s="317" t="s">
        <v>988</v>
      </c>
      <c r="G72" s="317" t="s">
        <v>988</v>
      </c>
      <c r="H72" s="317" t="s">
        <v>988</v>
      </c>
      <c r="I72" s="606" t="s">
        <v>988</v>
      </c>
      <c r="J72" s="317" t="s">
        <v>988</v>
      </c>
      <c r="K72" s="317" t="s">
        <v>988</v>
      </c>
      <c r="L72" s="317" t="s">
        <v>988</v>
      </c>
      <c r="M72" s="317" t="s">
        <v>988</v>
      </c>
      <c r="N72" s="317" t="s">
        <v>988</v>
      </c>
      <c r="O72" s="317"/>
      <c r="P72" s="317"/>
    </row>
    <row r="73" spans="1:16" x14ac:dyDescent="0.3">
      <c r="A73" s="314" t="str">
        <f>'Agihan &amp; Belanja'!B78</f>
        <v>MRG-2023-IMR-02</v>
      </c>
      <c r="B73" s="275" t="s">
        <v>438</v>
      </c>
      <c r="C73" s="316"/>
      <c r="D73" s="317" t="s">
        <v>988</v>
      </c>
      <c r="E73" s="317" t="s">
        <v>988</v>
      </c>
      <c r="F73" s="317" t="s">
        <v>988</v>
      </c>
      <c r="G73" s="317" t="s">
        <v>988</v>
      </c>
      <c r="H73" s="317" t="s">
        <v>988</v>
      </c>
      <c r="I73" s="606"/>
      <c r="J73" s="317" t="s">
        <v>988</v>
      </c>
      <c r="K73" s="317" t="s">
        <v>988</v>
      </c>
      <c r="L73" s="317" t="s">
        <v>988</v>
      </c>
      <c r="M73" s="317" t="s">
        <v>988</v>
      </c>
      <c r="N73" s="317" t="s">
        <v>988</v>
      </c>
      <c r="O73" s="317"/>
      <c r="P73" s="317"/>
    </row>
    <row r="74" spans="1:16" x14ac:dyDescent="0.3">
      <c r="A74" s="314" t="str">
        <f>'Agihan &amp; Belanja'!B79</f>
        <v>MRG-2023-IMR-03</v>
      </c>
      <c r="B74" s="276" t="s">
        <v>440</v>
      </c>
      <c r="C74" s="316"/>
      <c r="D74" s="317"/>
      <c r="E74" s="317"/>
      <c r="F74" s="317"/>
      <c r="G74" s="317"/>
      <c r="H74" s="317"/>
      <c r="I74" s="606"/>
      <c r="J74" s="317"/>
      <c r="K74" s="317"/>
      <c r="L74" s="317"/>
      <c r="M74" s="317"/>
      <c r="N74" s="317"/>
      <c r="O74" s="317"/>
      <c r="P74" s="317"/>
    </row>
    <row r="75" spans="1:16" x14ac:dyDescent="0.3">
      <c r="A75" s="314" t="str">
        <f>'Agihan &amp; Belanja'!B80</f>
        <v>MRG-2023-IMR-04</v>
      </c>
      <c r="B75" s="248" t="s">
        <v>442</v>
      </c>
      <c r="C75" s="316"/>
      <c r="D75" s="317" t="s">
        <v>988</v>
      </c>
      <c r="E75" s="317" t="s">
        <v>988</v>
      </c>
      <c r="F75" s="317" t="s">
        <v>988</v>
      </c>
      <c r="G75" s="317" t="s">
        <v>988</v>
      </c>
      <c r="H75" s="317" t="s">
        <v>988</v>
      </c>
      <c r="I75" s="606" t="s">
        <v>988</v>
      </c>
      <c r="J75" s="317" t="s">
        <v>988</v>
      </c>
      <c r="K75" s="317" t="s">
        <v>988</v>
      </c>
      <c r="L75" s="317" t="s">
        <v>988</v>
      </c>
      <c r="M75" s="317" t="s">
        <v>988</v>
      </c>
      <c r="N75" s="317" t="s">
        <v>988</v>
      </c>
      <c r="O75" s="317"/>
      <c r="P75" s="317"/>
    </row>
    <row r="76" spans="1:16" x14ac:dyDescent="0.3">
      <c r="A76" s="314" t="str">
        <f>'Agihan &amp; Belanja'!B81</f>
        <v>MRG-2023-IMR-05</v>
      </c>
      <c r="B76" s="277" t="s">
        <v>444</v>
      </c>
      <c r="C76" s="316"/>
      <c r="D76" s="317" t="s">
        <v>988</v>
      </c>
      <c r="E76" s="317" t="s">
        <v>988</v>
      </c>
      <c r="F76" s="317" t="s">
        <v>988</v>
      </c>
      <c r="G76" s="317" t="s">
        <v>988</v>
      </c>
      <c r="H76" s="317" t="s">
        <v>988</v>
      </c>
      <c r="I76" s="606" t="s">
        <v>988</v>
      </c>
      <c r="J76" s="317" t="s">
        <v>988</v>
      </c>
      <c r="K76" s="317" t="s">
        <v>988</v>
      </c>
      <c r="L76" s="317" t="s">
        <v>988</v>
      </c>
      <c r="M76" s="317" t="s">
        <v>988</v>
      </c>
      <c r="N76" s="317" t="s">
        <v>988</v>
      </c>
      <c r="O76" s="317"/>
      <c r="P76" s="317"/>
    </row>
    <row r="77" spans="1:16" x14ac:dyDescent="0.3">
      <c r="A77" s="314" t="str">
        <f>'Agihan &amp; Belanja'!B82</f>
        <v>MRG-2023-IMR-06</v>
      </c>
      <c r="B77" s="275" t="s">
        <v>450</v>
      </c>
      <c r="C77" s="316"/>
      <c r="D77" s="317" t="s">
        <v>988</v>
      </c>
      <c r="E77" s="317" t="s">
        <v>988</v>
      </c>
      <c r="F77" s="317" t="s">
        <v>988</v>
      </c>
      <c r="G77" s="317" t="s">
        <v>988</v>
      </c>
      <c r="H77" s="317" t="s">
        <v>988</v>
      </c>
      <c r="I77" s="606" t="s">
        <v>988</v>
      </c>
      <c r="J77" s="317"/>
      <c r="K77" s="317" t="s">
        <v>988</v>
      </c>
      <c r="L77" s="317" t="s">
        <v>988</v>
      </c>
      <c r="M77" s="317" t="s">
        <v>988</v>
      </c>
      <c r="N77" s="317" t="s">
        <v>988</v>
      </c>
      <c r="O77" s="317"/>
      <c r="P77" s="317"/>
    </row>
    <row r="78" spans="1:16" x14ac:dyDescent="0.3">
      <c r="A78" s="314" t="str">
        <f>'Agihan &amp; Belanja'!B83</f>
        <v>MRG-2023-IMR-07</v>
      </c>
      <c r="B78" s="276" t="s">
        <v>454</v>
      </c>
      <c r="C78" s="316"/>
      <c r="D78" s="317" t="s">
        <v>988</v>
      </c>
      <c r="E78" s="317" t="s">
        <v>988</v>
      </c>
      <c r="F78" s="317" t="s">
        <v>988</v>
      </c>
      <c r="G78" s="317" t="s">
        <v>988</v>
      </c>
      <c r="H78" s="317" t="s">
        <v>988</v>
      </c>
      <c r="I78" s="606" t="s">
        <v>988</v>
      </c>
      <c r="J78" s="317" t="s">
        <v>988</v>
      </c>
      <c r="K78" s="317" t="s">
        <v>988</v>
      </c>
      <c r="L78" s="317" t="s">
        <v>988</v>
      </c>
      <c r="M78" s="317" t="s">
        <v>988</v>
      </c>
      <c r="N78" s="317" t="s">
        <v>988</v>
      </c>
      <c r="O78" s="317"/>
      <c r="P78" s="317"/>
    </row>
    <row r="79" spans="1:16" x14ac:dyDescent="0.3">
      <c r="A79" s="314" t="str">
        <f>'Agihan &amp; Belanja'!B84</f>
        <v>MRG-2023-IMR-08</v>
      </c>
      <c r="B79" s="275" t="s">
        <v>456</v>
      </c>
      <c r="C79" s="316"/>
      <c r="D79" s="317"/>
      <c r="E79" s="317"/>
      <c r="F79" s="317" t="s">
        <v>988</v>
      </c>
      <c r="G79" s="317" t="s">
        <v>988</v>
      </c>
      <c r="H79" s="317" t="s">
        <v>988</v>
      </c>
      <c r="I79" s="606" t="s">
        <v>988</v>
      </c>
      <c r="J79" s="317" t="s">
        <v>988</v>
      </c>
      <c r="K79" s="317" t="s">
        <v>988</v>
      </c>
      <c r="L79" s="317" t="s">
        <v>988</v>
      </c>
      <c r="M79" s="317" t="s">
        <v>988</v>
      </c>
      <c r="N79" s="317" t="s">
        <v>988</v>
      </c>
      <c r="O79" s="317"/>
      <c r="P79" s="317"/>
    </row>
    <row r="80" spans="1:16" x14ac:dyDescent="0.3">
      <c r="A80" s="314" t="str">
        <f>'Agihan &amp; Belanja'!B85</f>
        <v>MRG-2023-IMR-09</v>
      </c>
      <c r="B80" s="60" t="s">
        <v>553</v>
      </c>
      <c r="C80" s="316"/>
      <c r="D80" s="317" t="s">
        <v>988</v>
      </c>
      <c r="E80" s="317" t="s">
        <v>988</v>
      </c>
      <c r="F80" s="317" t="s">
        <v>988</v>
      </c>
      <c r="G80" s="317" t="s">
        <v>988</v>
      </c>
      <c r="H80" s="317" t="s">
        <v>988</v>
      </c>
      <c r="I80" s="606" t="s">
        <v>988</v>
      </c>
      <c r="J80" s="317" t="s">
        <v>988</v>
      </c>
      <c r="K80" s="317" t="s">
        <v>988</v>
      </c>
      <c r="L80" s="317" t="s">
        <v>988</v>
      </c>
      <c r="M80" s="317" t="s">
        <v>988</v>
      </c>
      <c r="N80" s="317" t="s">
        <v>988</v>
      </c>
      <c r="O80" s="317"/>
      <c r="P80" s="317"/>
    </row>
    <row r="81" spans="1:16" x14ac:dyDescent="0.3">
      <c r="A81" s="314" t="str">
        <f>'Agihan &amp; Belanja'!B86</f>
        <v>MRG-2023-IMR-10</v>
      </c>
      <c r="B81" s="73" t="s">
        <v>559</v>
      </c>
      <c r="C81" s="318"/>
      <c r="D81" s="317" t="s">
        <v>988</v>
      </c>
      <c r="E81" s="317" t="s">
        <v>988</v>
      </c>
      <c r="F81" s="317" t="s">
        <v>988</v>
      </c>
      <c r="G81" s="317" t="s">
        <v>988</v>
      </c>
      <c r="H81" s="317" t="s">
        <v>988</v>
      </c>
      <c r="I81" s="606" t="s">
        <v>988</v>
      </c>
      <c r="J81" s="317" t="s">
        <v>988</v>
      </c>
      <c r="K81" s="317" t="s">
        <v>988</v>
      </c>
      <c r="L81" s="317" t="s">
        <v>988</v>
      </c>
      <c r="M81" s="317" t="s">
        <v>988</v>
      </c>
      <c r="N81" s="317" t="s">
        <v>988</v>
      </c>
      <c r="O81" s="317"/>
      <c r="P81" s="317"/>
    </row>
    <row r="82" spans="1:16" x14ac:dyDescent="0.3">
      <c r="A82" s="314" t="str">
        <f>'Agihan &amp; Belanja'!B87</f>
        <v>MRG-2023-IMR-11</v>
      </c>
      <c r="B82" s="73" t="s">
        <v>563</v>
      </c>
      <c r="C82" s="316"/>
      <c r="D82" s="317" t="s">
        <v>988</v>
      </c>
      <c r="E82" s="317" t="s">
        <v>988</v>
      </c>
      <c r="F82" s="317" t="s">
        <v>988</v>
      </c>
      <c r="G82" s="317" t="s">
        <v>988</v>
      </c>
      <c r="H82" s="317" t="s">
        <v>988</v>
      </c>
      <c r="I82" s="606" t="s">
        <v>988</v>
      </c>
      <c r="J82" s="317" t="s">
        <v>988</v>
      </c>
      <c r="K82" s="317" t="s">
        <v>988</v>
      </c>
      <c r="L82" s="317" t="s">
        <v>988</v>
      </c>
      <c r="M82" s="317" t="s">
        <v>988</v>
      </c>
      <c r="N82" s="317" t="s">
        <v>988</v>
      </c>
      <c r="O82" s="317"/>
      <c r="P82" s="317"/>
    </row>
    <row r="83" spans="1:16" x14ac:dyDescent="0.3">
      <c r="A83" s="314" t="str">
        <f>'Agihan &amp; Belanja'!B88</f>
        <v>MRG-2023-IMR-12</v>
      </c>
      <c r="B83" s="73" t="s">
        <v>578</v>
      </c>
      <c r="C83" s="316"/>
      <c r="D83" s="317" t="s">
        <v>988</v>
      </c>
      <c r="E83" s="317" t="s">
        <v>988</v>
      </c>
      <c r="F83" s="317" t="s">
        <v>988</v>
      </c>
      <c r="G83" s="317" t="s">
        <v>988</v>
      </c>
      <c r="H83" s="317" t="s">
        <v>988</v>
      </c>
      <c r="I83" s="606" t="s">
        <v>988</v>
      </c>
      <c r="J83" s="317" t="s">
        <v>988</v>
      </c>
      <c r="K83" s="317" t="s">
        <v>988</v>
      </c>
      <c r="L83" s="317" t="s">
        <v>988</v>
      </c>
      <c r="M83" s="317" t="s">
        <v>988</v>
      </c>
      <c r="N83" s="317" t="s">
        <v>988</v>
      </c>
      <c r="O83" s="317"/>
      <c r="P83" s="317"/>
    </row>
    <row r="84" spans="1:16" x14ac:dyDescent="0.3">
      <c r="A84" s="314" t="str">
        <f>'Agihan &amp; Belanja'!B89</f>
        <v>MRG-2023-IMR-13</v>
      </c>
      <c r="B84" s="73" t="s">
        <v>582</v>
      </c>
      <c r="C84" s="316"/>
      <c r="D84" s="317" t="s">
        <v>988</v>
      </c>
      <c r="E84" s="317" t="s">
        <v>988</v>
      </c>
      <c r="F84" s="317" t="s">
        <v>988</v>
      </c>
      <c r="G84" s="317" t="s">
        <v>988</v>
      </c>
      <c r="H84" s="317" t="s">
        <v>988</v>
      </c>
      <c r="I84" s="606" t="s">
        <v>988</v>
      </c>
      <c r="J84" s="317" t="s">
        <v>988</v>
      </c>
      <c r="K84" s="317" t="s">
        <v>988</v>
      </c>
      <c r="L84" s="317" t="s">
        <v>988</v>
      </c>
      <c r="M84" s="317" t="s">
        <v>988</v>
      </c>
      <c r="N84" s="317" t="s">
        <v>988</v>
      </c>
      <c r="O84" s="317"/>
      <c r="P84" s="317"/>
    </row>
    <row r="85" spans="1:16" x14ac:dyDescent="0.3">
      <c r="A85" s="314" t="str">
        <f>'Agihan &amp; Belanja'!B90</f>
        <v>MRG-2023-IMR-14</v>
      </c>
      <c r="B85" s="419" t="s">
        <v>1078</v>
      </c>
      <c r="C85" s="316"/>
      <c r="D85" s="316"/>
      <c r="E85" s="316"/>
      <c r="F85" s="316"/>
      <c r="G85" s="317" t="s">
        <v>988</v>
      </c>
      <c r="H85" s="317" t="s">
        <v>988</v>
      </c>
      <c r="I85" s="606" t="s">
        <v>988</v>
      </c>
      <c r="J85" s="317" t="s">
        <v>988</v>
      </c>
      <c r="K85" s="317" t="s">
        <v>988</v>
      </c>
      <c r="L85" s="317" t="s">
        <v>988</v>
      </c>
      <c r="M85" s="317" t="s">
        <v>988</v>
      </c>
      <c r="N85" s="317" t="s">
        <v>988</v>
      </c>
      <c r="O85" s="317"/>
      <c r="P85" s="317"/>
    </row>
    <row r="86" spans="1:16" x14ac:dyDescent="0.3">
      <c r="A86" s="314" t="str">
        <f>'Agihan &amp; Belanja'!B91</f>
        <v>MRG-2023-IMR-15</v>
      </c>
      <c r="B86" s="419" t="s">
        <v>1082</v>
      </c>
      <c r="C86" s="316"/>
      <c r="D86" s="316"/>
      <c r="E86" s="316"/>
      <c r="F86" s="316"/>
      <c r="G86" s="317" t="s">
        <v>988</v>
      </c>
      <c r="H86" s="317" t="s">
        <v>988</v>
      </c>
      <c r="I86" s="606" t="s">
        <v>988</v>
      </c>
      <c r="J86" s="317" t="s">
        <v>988</v>
      </c>
      <c r="K86" s="317" t="s">
        <v>988</v>
      </c>
      <c r="L86" s="317" t="s">
        <v>988</v>
      </c>
      <c r="M86" s="317" t="s">
        <v>988</v>
      </c>
      <c r="N86" s="317" t="s">
        <v>988</v>
      </c>
      <c r="O86" s="317"/>
      <c r="P86" s="317"/>
    </row>
    <row r="87" spans="1:16" x14ac:dyDescent="0.3">
      <c r="A87" s="314" t="str">
        <f>'Agihan &amp; Belanja'!B92</f>
        <v>MRG-2023-IMR-16</v>
      </c>
      <c r="B87" s="419" t="s">
        <v>1092</v>
      </c>
      <c r="C87" s="316"/>
      <c r="D87" s="316"/>
      <c r="E87" s="316"/>
      <c r="F87" s="316"/>
      <c r="G87" s="317" t="s">
        <v>988</v>
      </c>
      <c r="H87" s="317" t="s">
        <v>988</v>
      </c>
      <c r="I87" s="606" t="s">
        <v>988</v>
      </c>
      <c r="J87" s="317" t="s">
        <v>988</v>
      </c>
      <c r="K87" s="317" t="s">
        <v>988</v>
      </c>
      <c r="L87" s="317" t="s">
        <v>988</v>
      </c>
      <c r="M87" s="317" t="s">
        <v>988</v>
      </c>
      <c r="N87" s="317" t="s">
        <v>988</v>
      </c>
      <c r="O87" s="317"/>
      <c r="P87" s="317"/>
    </row>
    <row r="88" spans="1:16" x14ac:dyDescent="0.3">
      <c r="A88" s="314" t="str">
        <f>'Agihan &amp; Belanja'!B93</f>
        <v>MRG-2023-IMR-17</v>
      </c>
      <c r="B88" s="419" t="s">
        <v>1094</v>
      </c>
      <c r="C88" s="316"/>
      <c r="D88" s="316"/>
      <c r="E88" s="316"/>
      <c r="F88" s="316"/>
      <c r="G88" s="317" t="s">
        <v>988</v>
      </c>
      <c r="H88" s="317" t="s">
        <v>988</v>
      </c>
      <c r="I88" s="606" t="s">
        <v>988</v>
      </c>
      <c r="J88" s="317" t="s">
        <v>988</v>
      </c>
      <c r="K88" s="317" t="s">
        <v>988</v>
      </c>
      <c r="L88" s="317" t="s">
        <v>988</v>
      </c>
      <c r="M88" s="317" t="s">
        <v>988</v>
      </c>
      <c r="N88" s="317" t="s">
        <v>988</v>
      </c>
      <c r="O88" s="317"/>
      <c r="P88" s="317"/>
    </row>
    <row r="89" spans="1:16" x14ac:dyDescent="0.3">
      <c r="A89" s="314" t="str">
        <f>'Agihan &amp; Belanja'!B94</f>
        <v>MRG-2023-IMR-18</v>
      </c>
      <c r="B89" s="419" t="s">
        <v>1097</v>
      </c>
      <c r="C89" s="316"/>
      <c r="D89" s="316"/>
      <c r="E89" s="316"/>
      <c r="F89" s="316"/>
      <c r="G89" s="317" t="s">
        <v>988</v>
      </c>
      <c r="H89" s="317" t="s">
        <v>988</v>
      </c>
      <c r="I89" s="606" t="s">
        <v>988</v>
      </c>
      <c r="J89" s="317" t="s">
        <v>988</v>
      </c>
      <c r="K89" s="317" t="s">
        <v>988</v>
      </c>
      <c r="L89" s="317" t="s">
        <v>988</v>
      </c>
      <c r="M89" s="317" t="s">
        <v>988</v>
      </c>
      <c r="N89" s="317" t="s">
        <v>988</v>
      </c>
      <c r="O89" s="317"/>
      <c r="P89" s="317"/>
    </row>
    <row r="90" spans="1:16" x14ac:dyDescent="0.3">
      <c r="A90" s="314" t="str">
        <f>'Agihan &amp; Belanja'!B95</f>
        <v>MRG-2023-IMR-19</v>
      </c>
      <c r="B90" s="419" t="s">
        <v>1103</v>
      </c>
      <c r="C90" s="316"/>
      <c r="D90" s="316"/>
      <c r="E90" s="316"/>
      <c r="F90" s="316"/>
      <c r="G90" s="317" t="s">
        <v>988</v>
      </c>
      <c r="H90" s="317" t="s">
        <v>988</v>
      </c>
      <c r="I90" s="606" t="s">
        <v>988</v>
      </c>
      <c r="J90" s="317" t="s">
        <v>988</v>
      </c>
      <c r="K90" s="317" t="s">
        <v>988</v>
      </c>
      <c r="L90" s="317" t="s">
        <v>988</v>
      </c>
      <c r="M90" s="317" t="s">
        <v>988</v>
      </c>
      <c r="N90" s="317" t="s">
        <v>988</v>
      </c>
      <c r="O90" s="317"/>
      <c r="P90" s="317"/>
    </row>
    <row r="91" spans="1:16" x14ac:dyDescent="0.3">
      <c r="A91" s="314" t="str">
        <f>'Agihan &amp; Belanja'!B96</f>
        <v>MRG-2023-IMR-20</v>
      </c>
      <c r="B91" s="419" t="s">
        <v>1108</v>
      </c>
      <c r="C91" s="316"/>
      <c r="D91" s="316"/>
      <c r="E91" s="316"/>
      <c r="F91" s="316"/>
      <c r="G91" s="317" t="s">
        <v>988</v>
      </c>
      <c r="H91" s="317" t="s">
        <v>988</v>
      </c>
      <c r="I91" s="606"/>
      <c r="J91" s="317" t="s">
        <v>988</v>
      </c>
      <c r="K91" s="317" t="s">
        <v>988</v>
      </c>
      <c r="L91" s="317" t="s">
        <v>988</v>
      </c>
      <c r="M91" s="317" t="s">
        <v>988</v>
      </c>
      <c r="N91" s="317" t="s">
        <v>988</v>
      </c>
      <c r="O91" s="317"/>
      <c r="P91" s="317"/>
    </row>
    <row r="92" spans="1:16" x14ac:dyDescent="0.3">
      <c r="A92" s="314" t="str">
        <f>'Agihan &amp; Belanja'!B97</f>
        <v>MRG-2023-IMR-21</v>
      </c>
      <c r="B92" s="419" t="s">
        <v>1116</v>
      </c>
      <c r="C92" s="316"/>
      <c r="D92" s="317"/>
      <c r="E92" s="317"/>
      <c r="F92" s="317"/>
      <c r="G92" s="317"/>
      <c r="H92" s="317"/>
      <c r="I92" s="606"/>
      <c r="J92" s="317"/>
      <c r="K92" s="317"/>
      <c r="L92" s="317"/>
      <c r="M92" s="317"/>
      <c r="N92" s="317"/>
      <c r="O92" s="317"/>
      <c r="P92" s="317"/>
    </row>
    <row r="93" spans="1:16" x14ac:dyDescent="0.3">
      <c r="A93" s="314" t="str">
        <f>'Agihan &amp; Belanja'!B98</f>
        <v>MRG-2023-IMR-22</v>
      </c>
      <c r="B93" s="419" t="s">
        <v>1213</v>
      </c>
      <c r="C93" s="316"/>
      <c r="D93" s="316"/>
      <c r="E93" s="316"/>
      <c r="F93" s="316"/>
      <c r="G93" s="316"/>
      <c r="H93" s="316"/>
      <c r="I93" s="606"/>
      <c r="J93" s="317" t="s">
        <v>988</v>
      </c>
      <c r="K93" s="317" t="s">
        <v>988</v>
      </c>
      <c r="L93" s="317" t="s">
        <v>988</v>
      </c>
      <c r="M93" s="317" t="s">
        <v>988</v>
      </c>
      <c r="N93" s="317" t="s">
        <v>988</v>
      </c>
      <c r="O93" s="317"/>
      <c r="P93" s="317"/>
    </row>
    <row r="94" spans="1:16" x14ac:dyDescent="0.3">
      <c r="A94" s="314" t="str">
        <f>'Agihan &amp; Belanja'!B99</f>
        <v>MRG-2023-IMR-23</v>
      </c>
      <c r="B94" s="419" t="s">
        <v>1251</v>
      </c>
      <c r="C94" s="316"/>
      <c r="D94" s="316"/>
      <c r="E94" s="316"/>
      <c r="F94" s="316"/>
      <c r="G94" s="316"/>
      <c r="H94" s="316"/>
      <c r="I94" s="606"/>
      <c r="J94" s="317" t="s">
        <v>988</v>
      </c>
      <c r="K94" s="317" t="s">
        <v>988</v>
      </c>
      <c r="L94" s="317" t="s">
        <v>988</v>
      </c>
      <c r="M94" s="317" t="s">
        <v>988</v>
      </c>
      <c r="N94" s="317" t="s">
        <v>988</v>
      </c>
      <c r="O94" s="317"/>
      <c r="P94" s="317"/>
    </row>
    <row r="95" spans="1:16" x14ac:dyDescent="0.3">
      <c r="A95" s="314" t="str">
        <f>'Agihan &amp; Belanja'!B100</f>
        <v>MRG-2023-IMR-24</v>
      </c>
      <c r="B95" s="419" t="s">
        <v>1253</v>
      </c>
      <c r="C95" s="316"/>
      <c r="D95" s="316"/>
      <c r="E95" s="316"/>
      <c r="F95" s="316"/>
      <c r="G95" s="316"/>
      <c r="H95" s="316"/>
      <c r="I95" s="606"/>
      <c r="J95" s="317" t="s">
        <v>988</v>
      </c>
      <c r="K95" s="317" t="s">
        <v>988</v>
      </c>
      <c r="L95" s="317" t="s">
        <v>988</v>
      </c>
      <c r="M95" s="317" t="s">
        <v>988</v>
      </c>
      <c r="N95" s="317" t="s">
        <v>988</v>
      </c>
      <c r="O95" s="317"/>
      <c r="P95" s="317"/>
    </row>
    <row r="96" spans="1:16" x14ac:dyDescent="0.3">
      <c r="A96" s="314" t="e">
        <f>'Agihan &amp; Belanja'!#REF!</f>
        <v>#REF!</v>
      </c>
      <c r="B96" s="419" t="s">
        <v>1260</v>
      </c>
      <c r="C96" s="316"/>
      <c r="D96" s="317"/>
      <c r="E96" s="317"/>
      <c r="F96" s="317"/>
      <c r="G96" s="317"/>
      <c r="H96" s="317"/>
      <c r="I96" s="606"/>
      <c r="J96" s="317"/>
      <c r="K96" s="317"/>
      <c r="L96" s="317"/>
      <c r="M96" s="317"/>
      <c r="N96" s="317"/>
      <c r="O96" s="317"/>
      <c r="P96" s="317"/>
    </row>
    <row r="97" spans="1:16" x14ac:dyDescent="0.3">
      <c r="A97" s="314" t="str">
        <f>'Agihan &amp; Belanja'!B101</f>
        <v>MRG-2023-IMR-26</v>
      </c>
      <c r="B97" s="419" t="s">
        <v>1263</v>
      </c>
      <c r="C97" s="316"/>
      <c r="D97" s="316"/>
      <c r="E97" s="316"/>
      <c r="F97" s="316"/>
      <c r="G97" s="316"/>
      <c r="H97" s="316"/>
      <c r="I97" s="606"/>
      <c r="J97" s="317" t="s">
        <v>988</v>
      </c>
      <c r="K97" s="317" t="s">
        <v>988</v>
      </c>
      <c r="L97" s="317" t="s">
        <v>988</v>
      </c>
      <c r="M97" s="317" t="s">
        <v>988</v>
      </c>
      <c r="N97" s="317" t="s">
        <v>988</v>
      </c>
      <c r="O97" s="317"/>
      <c r="P97" s="317"/>
    </row>
    <row r="98" spans="1:16" x14ac:dyDescent="0.3">
      <c r="A98" s="314" t="str">
        <f>'Agihan &amp; Belanja'!B102</f>
        <v>MRG-2023-IMR-27</v>
      </c>
      <c r="B98" s="419" t="s">
        <v>1270</v>
      </c>
      <c r="C98" s="316"/>
      <c r="D98" s="316"/>
      <c r="E98" s="316"/>
      <c r="F98" s="316"/>
      <c r="G98" s="316"/>
      <c r="H98" s="316"/>
      <c r="I98" s="606"/>
      <c r="J98" s="317"/>
      <c r="K98" s="317" t="s">
        <v>988</v>
      </c>
      <c r="L98" s="317" t="s">
        <v>988</v>
      </c>
      <c r="M98" s="317" t="s">
        <v>988</v>
      </c>
      <c r="N98" s="317" t="s">
        <v>988</v>
      </c>
      <c r="O98" s="317"/>
      <c r="P98" s="317"/>
    </row>
    <row r="99" spans="1:16" x14ac:dyDescent="0.3">
      <c r="A99" s="314" t="str">
        <f>'Agihan &amp; Belanja'!$B$103</f>
        <v>MRG-2023-IMR-28</v>
      </c>
      <c r="B99" s="73" t="s">
        <v>1373</v>
      </c>
      <c r="C99" s="316"/>
      <c r="D99" s="316"/>
      <c r="E99" s="316"/>
      <c r="F99" s="316"/>
      <c r="G99" s="316"/>
      <c r="H99" s="316"/>
      <c r="I99" s="606"/>
      <c r="J99" s="317"/>
      <c r="K99" s="317" t="s">
        <v>988</v>
      </c>
      <c r="L99" s="317" t="s">
        <v>988</v>
      </c>
      <c r="M99" s="317" t="s">
        <v>988</v>
      </c>
      <c r="N99" s="317" t="s">
        <v>988</v>
      </c>
      <c r="O99" s="317"/>
      <c r="P99" s="317"/>
    </row>
    <row r="100" spans="1:16" x14ac:dyDescent="0.3">
      <c r="A100" s="314" t="str">
        <f>'Agihan &amp; Belanja'!$B$104</f>
        <v>MRG-2023-IMR-29</v>
      </c>
      <c r="B100" s="419" t="s">
        <v>1378</v>
      </c>
      <c r="C100" s="316"/>
      <c r="D100" s="316"/>
      <c r="E100" s="316"/>
      <c r="F100" s="316"/>
      <c r="G100" s="316"/>
      <c r="H100" s="316"/>
      <c r="I100" s="606"/>
      <c r="J100" s="317"/>
      <c r="K100" s="317" t="s">
        <v>988</v>
      </c>
      <c r="L100" s="317" t="s">
        <v>988</v>
      </c>
      <c r="M100" s="317" t="s">
        <v>988</v>
      </c>
      <c r="N100" s="317" t="s">
        <v>988</v>
      </c>
      <c r="O100" s="317"/>
      <c r="P100" s="317"/>
    </row>
    <row r="101" spans="1:16" x14ac:dyDescent="0.3">
      <c r="A101" s="314" t="str">
        <f>'Agihan &amp; Belanja'!$B$105</f>
        <v>MRG-2023-IMR-30</v>
      </c>
      <c r="B101" s="419" t="s">
        <v>1381</v>
      </c>
      <c r="C101" s="316"/>
      <c r="D101" s="316"/>
      <c r="E101" s="316"/>
      <c r="F101" s="316"/>
      <c r="G101" s="316"/>
      <c r="H101" s="316"/>
      <c r="I101" s="606"/>
      <c r="J101" s="317"/>
      <c r="K101" s="317" t="s">
        <v>988</v>
      </c>
      <c r="L101" s="317" t="s">
        <v>988</v>
      </c>
      <c r="M101" s="317" t="s">
        <v>988</v>
      </c>
      <c r="N101" s="317" t="s">
        <v>988</v>
      </c>
      <c r="O101" s="317"/>
      <c r="P101" s="317"/>
    </row>
    <row r="102" spans="1:16" x14ac:dyDescent="0.3">
      <c r="A102" s="314" t="str">
        <f>'Agihan &amp; Belanja'!B106</f>
        <v>MRG-2023-IMR-31</v>
      </c>
      <c r="B102" s="419" t="s">
        <v>1400</v>
      </c>
      <c r="C102" s="316"/>
      <c r="D102" s="316"/>
      <c r="E102" s="316"/>
      <c r="F102" s="316"/>
      <c r="G102" s="316"/>
      <c r="H102" s="316"/>
      <c r="I102" s="606"/>
      <c r="J102" s="316"/>
      <c r="K102" s="316"/>
      <c r="L102" s="317" t="s">
        <v>988</v>
      </c>
      <c r="M102" s="317" t="s">
        <v>988</v>
      </c>
      <c r="N102" s="317" t="s">
        <v>988</v>
      </c>
      <c r="O102" s="317"/>
      <c r="P102" s="317"/>
    </row>
    <row r="103" spans="1:16" x14ac:dyDescent="0.3">
      <c r="A103" s="314" t="str">
        <f>'Agihan &amp; Belanja'!B107</f>
        <v>MRG-2023-IMR-32</v>
      </c>
      <c r="B103" s="419" t="s">
        <v>1401</v>
      </c>
      <c r="C103" s="316"/>
      <c r="D103" s="316"/>
      <c r="E103" s="316"/>
      <c r="F103" s="316"/>
      <c r="G103" s="316"/>
      <c r="H103" s="316"/>
      <c r="I103" s="606"/>
      <c r="J103" s="316"/>
      <c r="K103" s="316"/>
      <c r="L103" s="317" t="s">
        <v>988</v>
      </c>
      <c r="M103" s="317" t="s">
        <v>988</v>
      </c>
      <c r="N103" s="317" t="s">
        <v>988</v>
      </c>
      <c r="O103" s="317"/>
      <c r="P103" s="317"/>
    </row>
    <row r="104" spans="1:16" x14ac:dyDescent="0.3">
      <c r="A104" s="314" t="str">
        <f>'Agihan &amp; Belanja'!B108</f>
        <v>MRG-2023-IMR-33</v>
      </c>
      <c r="B104" s="419" t="s">
        <v>1460</v>
      </c>
      <c r="C104" s="316"/>
      <c r="D104" s="316"/>
      <c r="E104" s="316"/>
      <c r="F104" s="316"/>
      <c r="G104" s="316"/>
      <c r="H104" s="316"/>
      <c r="I104" s="606"/>
      <c r="J104" s="317"/>
      <c r="K104" s="317"/>
      <c r="L104" s="317" t="s">
        <v>988</v>
      </c>
      <c r="M104" s="317" t="s">
        <v>988</v>
      </c>
      <c r="N104" s="317" t="s">
        <v>988</v>
      </c>
      <c r="O104" s="317"/>
      <c r="P104" s="317"/>
    </row>
    <row r="105" spans="1:16" x14ac:dyDescent="0.3">
      <c r="A105" s="314" t="str">
        <f>'Agihan &amp; Belanja'!B109</f>
        <v>MRG-2023-P.PENGURUS-01</v>
      </c>
      <c r="B105" s="623" t="s">
        <v>1410</v>
      </c>
      <c r="C105" s="316"/>
      <c r="D105" s="316"/>
      <c r="E105" s="316"/>
      <c r="F105" s="316"/>
      <c r="G105" s="316"/>
      <c r="H105" s="316"/>
      <c r="I105" s="606"/>
      <c r="J105" s="316"/>
      <c r="K105" s="316"/>
      <c r="L105" s="317"/>
      <c r="M105" s="317"/>
      <c r="N105" s="317" t="s">
        <v>988</v>
      </c>
      <c r="O105" s="317"/>
      <c r="P105" s="317"/>
    </row>
    <row r="106" spans="1:16" x14ac:dyDescent="0.3">
      <c r="A106" s="314" t="str">
        <f>'Agihan &amp; Belanja'!B110</f>
        <v>MRG-2023-MOH-01</v>
      </c>
      <c r="B106" s="247" t="s">
        <v>461</v>
      </c>
      <c r="C106" s="316"/>
      <c r="D106" s="317"/>
      <c r="E106" s="317" t="s">
        <v>988</v>
      </c>
      <c r="F106" s="317" t="s">
        <v>988</v>
      </c>
      <c r="G106" s="317" t="s">
        <v>988</v>
      </c>
      <c r="H106" s="317" t="s">
        <v>988</v>
      </c>
      <c r="I106" s="606" t="s">
        <v>988</v>
      </c>
      <c r="J106" s="317" t="s">
        <v>988</v>
      </c>
      <c r="K106" s="317" t="s">
        <v>988</v>
      </c>
      <c r="L106" s="317"/>
      <c r="M106" s="317"/>
      <c r="N106" s="317"/>
      <c r="O106" s="317"/>
      <c r="P106" s="317"/>
    </row>
    <row r="107" spans="1:16" x14ac:dyDescent="0.3">
      <c r="A107" s="314" t="str">
        <f>'Agihan &amp; Belanja'!B111</f>
        <v>MRG-2023-MOH-02</v>
      </c>
      <c r="B107" s="73" t="s">
        <v>463</v>
      </c>
      <c r="C107" s="316"/>
      <c r="D107" s="317"/>
      <c r="E107" s="317"/>
      <c r="F107" s="317"/>
      <c r="G107" s="317"/>
      <c r="H107" s="317"/>
      <c r="I107" s="606"/>
      <c r="J107" s="317"/>
      <c r="K107" s="317"/>
      <c r="L107" s="317"/>
      <c r="M107" s="317"/>
      <c r="N107" s="317" t="s">
        <v>988</v>
      </c>
      <c r="O107" s="317"/>
      <c r="P107" s="317"/>
    </row>
    <row r="108" spans="1:16" x14ac:dyDescent="0.3">
      <c r="A108" s="314" t="str">
        <f>'Agihan &amp; Belanja'!B112</f>
        <v>MRG-2023-MOH-03</v>
      </c>
      <c r="B108" s="62" t="s">
        <v>465</v>
      </c>
      <c r="C108" s="316"/>
      <c r="D108" s="316"/>
      <c r="E108" s="316"/>
      <c r="F108" s="317"/>
      <c r="G108" s="317"/>
      <c r="H108" s="317"/>
      <c r="I108" s="606"/>
      <c r="J108" s="317"/>
      <c r="K108" s="317"/>
      <c r="L108" s="317"/>
      <c r="M108" s="317"/>
      <c r="N108" s="317"/>
      <c r="O108" s="317"/>
      <c r="P108" s="317"/>
    </row>
    <row r="109" spans="1:16" x14ac:dyDescent="0.3">
      <c r="A109" s="314" t="str">
        <f>'Agihan &amp; Belanja'!B113</f>
        <v>MRG-2023-MOH-04</v>
      </c>
      <c r="B109" s="245" t="s">
        <v>467</v>
      </c>
      <c r="C109" s="316"/>
      <c r="D109" s="317"/>
      <c r="E109" s="317"/>
      <c r="F109" s="317"/>
      <c r="G109" s="317"/>
      <c r="H109" s="317"/>
      <c r="I109" s="606"/>
      <c r="J109" s="317"/>
      <c r="K109" s="317"/>
      <c r="L109" s="317"/>
      <c r="M109" s="317"/>
      <c r="N109" s="317"/>
      <c r="O109" s="317"/>
      <c r="P109" s="317"/>
    </row>
    <row r="110" spans="1:16" x14ac:dyDescent="0.3">
      <c r="A110" s="314" t="str">
        <f>'Agihan &amp; Belanja'!B114</f>
        <v>MRG-2023-MOH-05</v>
      </c>
      <c r="B110" s="62" t="s">
        <v>475</v>
      </c>
      <c r="C110" s="316"/>
      <c r="D110" s="317"/>
      <c r="E110" s="317" t="s">
        <v>988</v>
      </c>
      <c r="F110" s="317" t="s">
        <v>988</v>
      </c>
      <c r="G110" s="317" t="s">
        <v>988</v>
      </c>
      <c r="H110" s="317" t="s">
        <v>988</v>
      </c>
      <c r="I110" s="606" t="s">
        <v>988</v>
      </c>
      <c r="J110" s="317" t="s">
        <v>988</v>
      </c>
      <c r="K110" s="317"/>
      <c r="L110" s="317"/>
      <c r="M110" s="317"/>
      <c r="N110" s="317"/>
      <c r="O110" s="317"/>
      <c r="P110" s="317"/>
    </row>
    <row r="111" spans="1:16" x14ac:dyDescent="0.3">
      <c r="A111" s="314" t="str">
        <f>'Agihan &amp; Belanja'!B115</f>
        <v>MRG-2023-MOH-06</v>
      </c>
      <c r="B111" s="62" t="s">
        <v>477</v>
      </c>
      <c r="C111" s="321"/>
      <c r="D111" s="317" t="s">
        <v>988</v>
      </c>
      <c r="E111" s="317" t="s">
        <v>988</v>
      </c>
      <c r="F111" s="317" t="s">
        <v>988</v>
      </c>
      <c r="G111" s="317" t="s">
        <v>988</v>
      </c>
      <c r="H111" s="317" t="s">
        <v>988</v>
      </c>
      <c r="I111" s="606" t="s">
        <v>988</v>
      </c>
      <c r="J111" s="317" t="s">
        <v>988</v>
      </c>
      <c r="K111" s="317" t="s">
        <v>988</v>
      </c>
      <c r="L111" s="317" t="s">
        <v>988</v>
      </c>
      <c r="M111" s="317" t="s">
        <v>988</v>
      </c>
      <c r="N111" s="317"/>
      <c r="O111" s="317"/>
      <c r="P111" s="317"/>
    </row>
    <row r="112" spans="1:16" x14ac:dyDescent="0.3">
      <c r="A112" s="314" t="str">
        <f>'Agihan &amp; Belanja'!B116</f>
        <v>MRG-2023-MOH-07</v>
      </c>
      <c r="B112" s="7" t="s">
        <v>487</v>
      </c>
      <c r="C112" s="321"/>
      <c r="D112" s="323"/>
      <c r="E112" s="317"/>
      <c r="F112" s="317"/>
      <c r="G112" s="317" t="s">
        <v>988</v>
      </c>
      <c r="H112" s="317" t="s">
        <v>988</v>
      </c>
      <c r="I112" s="606" t="s">
        <v>988</v>
      </c>
      <c r="J112" s="317" t="s">
        <v>988</v>
      </c>
      <c r="K112" s="317"/>
      <c r="L112" s="317"/>
      <c r="M112" s="317"/>
      <c r="N112" s="317"/>
      <c r="O112" s="317"/>
      <c r="P112" s="317"/>
    </row>
    <row r="113" spans="1:17" x14ac:dyDescent="0.3">
      <c r="A113" s="314" t="str">
        <f>'Agihan &amp; Belanja'!B117</f>
        <v>MRG-2023-MOH-08</v>
      </c>
      <c r="B113" s="322" t="s">
        <v>593</v>
      </c>
      <c r="C113" s="316"/>
      <c r="D113" s="316"/>
      <c r="E113" s="316"/>
      <c r="F113" s="317" t="s">
        <v>988</v>
      </c>
      <c r="G113" s="317" t="s">
        <v>988</v>
      </c>
      <c r="H113" s="317"/>
      <c r="I113" s="606"/>
      <c r="J113" s="317" t="s">
        <v>988</v>
      </c>
      <c r="K113" s="317"/>
      <c r="L113" s="317" t="s">
        <v>988</v>
      </c>
      <c r="M113" s="317"/>
      <c r="N113" s="317"/>
      <c r="O113" s="317"/>
      <c r="P113" s="317"/>
    </row>
    <row r="114" spans="1:17" x14ac:dyDescent="0.3">
      <c r="A114" s="314" t="e">
        <f>'Agihan &amp; Belanja'!#REF!</f>
        <v>#REF!</v>
      </c>
      <c r="B114" s="581" t="s">
        <v>1223</v>
      </c>
      <c r="C114" s="316"/>
      <c r="D114" s="317"/>
      <c r="E114" s="317"/>
      <c r="F114" s="317"/>
      <c r="G114" s="317"/>
      <c r="H114" s="317"/>
      <c r="I114" s="606"/>
      <c r="J114" s="317"/>
      <c r="K114" s="317"/>
      <c r="L114" s="317"/>
      <c r="M114" s="317"/>
      <c r="N114" s="317"/>
      <c r="O114" s="317"/>
      <c r="P114" s="317"/>
    </row>
    <row r="115" spans="1:17" x14ac:dyDescent="0.3">
      <c r="A115" s="314" t="str">
        <f>'Agihan &amp; Belanja'!B118</f>
        <v>MRG-2023-MOH-11</v>
      </c>
      <c r="B115" s="581" t="s">
        <v>1227</v>
      </c>
      <c r="C115" s="316"/>
      <c r="D115" s="316"/>
      <c r="E115" s="316"/>
      <c r="F115" s="316"/>
      <c r="G115" s="316"/>
      <c r="H115" s="316"/>
      <c r="I115" s="606"/>
      <c r="J115" s="317"/>
      <c r="K115" s="317" t="s">
        <v>988</v>
      </c>
      <c r="L115" s="317" t="s">
        <v>988</v>
      </c>
      <c r="M115" s="317" t="s">
        <v>988</v>
      </c>
      <c r="N115" s="317" t="s">
        <v>988</v>
      </c>
      <c r="O115" s="317"/>
      <c r="P115" s="317"/>
    </row>
    <row r="116" spans="1:17" x14ac:dyDescent="0.3">
      <c r="A116" s="314" t="str">
        <f>'Agihan &amp; Belanja'!B119</f>
        <v>MRG-2023-MOH-12</v>
      </c>
      <c r="B116" s="581" t="s">
        <v>1230</v>
      </c>
      <c r="C116" s="316"/>
      <c r="D116" s="316"/>
      <c r="E116" s="316"/>
      <c r="F116" s="316"/>
      <c r="G116" s="316"/>
      <c r="H116" s="316"/>
      <c r="I116" s="606"/>
      <c r="J116" s="317"/>
      <c r="K116" s="317" t="s">
        <v>988</v>
      </c>
      <c r="L116" s="317" t="s">
        <v>988</v>
      </c>
      <c r="M116" s="317" t="s">
        <v>988</v>
      </c>
      <c r="N116" s="317"/>
      <c r="O116" s="317"/>
      <c r="P116" s="317"/>
    </row>
    <row r="117" spans="1:17" x14ac:dyDescent="0.3">
      <c r="A117" s="314" t="str">
        <f>'Agihan &amp; Belanja'!B120</f>
        <v>MRG-2023-MOH-13</v>
      </c>
      <c r="B117" s="581" t="s">
        <v>1233</v>
      </c>
      <c r="C117" s="316"/>
      <c r="D117" s="316"/>
      <c r="E117" s="316"/>
      <c r="F117" s="316"/>
      <c r="G117" s="316"/>
      <c r="H117" s="316"/>
      <c r="I117" s="606"/>
      <c r="J117" s="317" t="s">
        <v>988</v>
      </c>
      <c r="K117" s="317" t="s">
        <v>988</v>
      </c>
      <c r="L117" s="317" t="s">
        <v>988</v>
      </c>
      <c r="M117" s="317" t="s">
        <v>988</v>
      </c>
      <c r="N117" s="317" t="s">
        <v>988</v>
      </c>
      <c r="O117" s="317"/>
      <c r="P117" s="317"/>
    </row>
    <row r="118" spans="1:17" x14ac:dyDescent="0.3">
      <c r="A118" s="314" t="str">
        <f>'Agihan &amp; Belanja'!B123</f>
        <v>MRG-2023-MOH-14</v>
      </c>
      <c r="B118" s="581" t="s">
        <v>1236</v>
      </c>
      <c r="C118" s="316"/>
      <c r="D118" s="316"/>
      <c r="E118" s="316"/>
      <c r="F118" s="316"/>
      <c r="G118" s="316"/>
      <c r="H118" s="316"/>
      <c r="I118" s="606"/>
      <c r="J118" s="317"/>
      <c r="K118" s="317" t="s">
        <v>988</v>
      </c>
      <c r="L118" s="317" t="s">
        <v>988</v>
      </c>
      <c r="M118" s="317" t="s">
        <v>988</v>
      </c>
      <c r="N118" s="317" t="s">
        <v>988</v>
      </c>
      <c r="O118" s="317" t="s">
        <v>988</v>
      </c>
      <c r="P118" s="317"/>
    </row>
    <row r="119" spans="1:17" x14ac:dyDescent="0.3">
      <c r="A119" s="314" t="str">
        <f>'Agihan &amp; Belanja'!B124</f>
        <v>MRG-2023-MOH-15</v>
      </c>
      <c r="B119" s="581" t="s">
        <v>1258</v>
      </c>
      <c r="C119" s="316"/>
      <c r="D119" s="316"/>
      <c r="E119" s="316"/>
      <c r="F119" s="316"/>
      <c r="G119" s="316"/>
      <c r="H119" s="316"/>
      <c r="I119" s="606"/>
      <c r="J119" s="317" t="s">
        <v>988</v>
      </c>
      <c r="K119" s="317" t="s">
        <v>988</v>
      </c>
      <c r="L119" s="317" t="s">
        <v>988</v>
      </c>
      <c r="M119" s="317" t="s">
        <v>988</v>
      </c>
      <c r="N119" s="317" t="s">
        <v>988</v>
      </c>
      <c r="O119" s="317"/>
      <c r="P119" s="317"/>
    </row>
    <row r="120" spans="1:17" x14ac:dyDescent="0.3">
      <c r="A120" s="314" t="str">
        <f>'Agihan &amp; Belanja'!B125</f>
        <v>MRG-2023-MOH-16</v>
      </c>
      <c r="B120" s="581" t="s">
        <v>1264</v>
      </c>
      <c r="C120" s="316"/>
      <c r="D120" s="316"/>
      <c r="E120" s="316"/>
      <c r="F120" s="316"/>
      <c r="G120" s="316"/>
      <c r="H120" s="316"/>
      <c r="I120" s="606"/>
      <c r="J120" s="317"/>
      <c r="K120" s="317"/>
      <c r="L120" s="317" t="s">
        <v>988</v>
      </c>
      <c r="M120" s="317" t="s">
        <v>988</v>
      </c>
      <c r="N120" s="317" t="s">
        <v>988</v>
      </c>
      <c r="O120" s="317"/>
      <c r="P120" s="317"/>
    </row>
    <row r="121" spans="1:17" x14ac:dyDescent="0.3">
      <c r="A121" s="314" t="str">
        <f>'Agihan &amp; Belanja'!B126</f>
        <v>MRG-2023-MOH-17</v>
      </c>
      <c r="B121" s="581" t="str">
        <f>'Agihan &amp; Belanja'!A126</f>
        <v>NMRR ID-23-00732-DGR</v>
      </c>
      <c r="C121" s="316"/>
      <c r="D121" s="316"/>
      <c r="E121" s="316"/>
      <c r="F121" s="316"/>
      <c r="G121" s="316"/>
      <c r="H121" s="316"/>
      <c r="I121" s="606"/>
      <c r="J121" s="316"/>
      <c r="K121" s="316"/>
      <c r="L121" s="317"/>
      <c r="M121" s="317"/>
      <c r="N121" s="317"/>
      <c r="O121" s="317"/>
      <c r="P121" s="317"/>
    </row>
    <row r="122" spans="1:17" x14ac:dyDescent="0.3">
      <c r="A122" s="648" t="str">
        <f>'Agihan &amp; Belanja'!B127</f>
        <v>MRG-2023-ICR-01</v>
      </c>
      <c r="B122" s="62" t="s">
        <v>491</v>
      </c>
      <c r="C122" s="316"/>
      <c r="D122" s="316"/>
      <c r="E122" s="316"/>
      <c r="F122" s="317" t="s">
        <v>988</v>
      </c>
      <c r="G122" s="317"/>
      <c r="H122" s="317"/>
      <c r="I122" s="606" t="s">
        <v>988</v>
      </c>
      <c r="J122" s="317" t="s">
        <v>988</v>
      </c>
      <c r="K122" s="317" t="s">
        <v>988</v>
      </c>
      <c r="L122" s="317"/>
      <c r="M122" s="317" t="s">
        <v>988</v>
      </c>
      <c r="N122" s="317" t="s">
        <v>988</v>
      </c>
      <c r="O122" s="823"/>
      <c r="P122" s="317"/>
      <c r="Q122" s="822" t="s">
        <v>1536</v>
      </c>
    </row>
    <row r="123" spans="1:17" x14ac:dyDescent="0.3">
      <c r="A123" s="648" t="str">
        <f>'Agihan &amp; Belanja'!B128</f>
        <v>MRG-2023-ICR-02</v>
      </c>
      <c r="B123" s="680" t="s">
        <v>493</v>
      </c>
      <c r="C123" s="316"/>
      <c r="D123" s="317" t="s">
        <v>988</v>
      </c>
      <c r="E123" s="317" t="s">
        <v>988</v>
      </c>
      <c r="F123" s="317" t="s">
        <v>988</v>
      </c>
      <c r="G123" s="317" t="s">
        <v>988</v>
      </c>
      <c r="H123" s="317" t="s">
        <v>988</v>
      </c>
      <c r="I123" s="606" t="s">
        <v>988</v>
      </c>
      <c r="J123" s="317" t="s">
        <v>988</v>
      </c>
      <c r="K123" s="317" t="s">
        <v>988</v>
      </c>
      <c r="L123" s="317" t="s">
        <v>988</v>
      </c>
      <c r="M123" s="317"/>
      <c r="N123" s="317" t="s">
        <v>988</v>
      </c>
      <c r="O123" s="317"/>
      <c r="P123" s="317"/>
    </row>
    <row r="124" spans="1:17" x14ac:dyDescent="0.3">
      <c r="A124" s="648" t="str">
        <f>'Agihan &amp; Belanja'!B129</f>
        <v>MRG-2023-ICR-03</v>
      </c>
      <c r="B124" s="560" t="s">
        <v>1244</v>
      </c>
      <c r="C124" s="316"/>
      <c r="D124" s="316"/>
      <c r="E124" s="316"/>
      <c r="F124" s="316"/>
      <c r="G124" s="316"/>
      <c r="H124" s="316"/>
      <c r="I124" s="606"/>
      <c r="J124" s="317" t="s">
        <v>988</v>
      </c>
      <c r="K124" s="317" t="s">
        <v>988</v>
      </c>
      <c r="L124" s="317" t="s">
        <v>988</v>
      </c>
      <c r="M124" s="317"/>
      <c r="N124" s="317" t="s">
        <v>988</v>
      </c>
      <c r="O124" s="317"/>
      <c r="P124" s="317"/>
    </row>
    <row r="125" spans="1:17" x14ac:dyDescent="0.3">
      <c r="A125" s="648" t="str">
        <f>'Agihan &amp; Belanja'!B130</f>
        <v>MRG-2023-ICR-04</v>
      </c>
      <c r="B125" s="422" t="s">
        <v>1247</v>
      </c>
      <c r="C125" s="316"/>
      <c r="D125" s="316"/>
      <c r="E125" s="316"/>
      <c r="F125" s="316"/>
      <c r="G125" s="316"/>
      <c r="H125" s="316"/>
      <c r="I125" s="606"/>
      <c r="J125" s="317"/>
      <c r="K125" s="317" t="s">
        <v>988</v>
      </c>
      <c r="L125" s="317"/>
      <c r="M125" s="317" t="s">
        <v>988</v>
      </c>
      <c r="N125" s="317" t="s">
        <v>988</v>
      </c>
      <c r="O125" s="317"/>
      <c r="P125" s="317"/>
    </row>
    <row r="126" spans="1:17" x14ac:dyDescent="0.3">
      <c r="A126" s="648" t="str">
        <f>'Agihan &amp; Belanja'!B131</f>
        <v>MRG-2023-ICR-05</v>
      </c>
      <c r="B126" s="245" t="s">
        <v>1088</v>
      </c>
      <c r="C126" s="316"/>
      <c r="D126" s="316"/>
      <c r="E126" s="316"/>
      <c r="F126" s="316"/>
      <c r="G126" s="317" t="s">
        <v>988</v>
      </c>
      <c r="H126" s="317"/>
      <c r="I126" s="606"/>
      <c r="J126" s="317"/>
      <c r="K126" s="317"/>
      <c r="L126" s="317"/>
      <c r="M126" s="317"/>
      <c r="N126" s="317"/>
      <c r="O126" s="317"/>
      <c r="P126" s="317"/>
    </row>
    <row r="127" spans="1:17" x14ac:dyDescent="0.3">
      <c r="A127" s="648" t="str">
        <f>'Agihan &amp; Belanja'!B132</f>
        <v>MRG-2023-IKU-01</v>
      </c>
      <c r="B127" s="66" t="s">
        <v>501</v>
      </c>
      <c r="C127" s="316"/>
      <c r="D127" s="317" t="s">
        <v>988</v>
      </c>
      <c r="E127" s="317" t="s">
        <v>988</v>
      </c>
      <c r="F127" s="317" t="s">
        <v>988</v>
      </c>
      <c r="G127" s="317" t="s">
        <v>988</v>
      </c>
      <c r="H127" s="317" t="s">
        <v>988</v>
      </c>
      <c r="I127" s="606"/>
      <c r="J127" s="317" t="s">
        <v>988</v>
      </c>
      <c r="K127" s="317" t="s">
        <v>988</v>
      </c>
      <c r="L127" s="317"/>
      <c r="M127" s="317" t="s">
        <v>988</v>
      </c>
      <c r="N127" s="317" t="s">
        <v>988</v>
      </c>
      <c r="O127" s="317"/>
      <c r="P127" s="317"/>
    </row>
    <row r="128" spans="1:17" x14ac:dyDescent="0.3">
      <c r="A128" s="648" t="str">
        <f>'Agihan &amp; Belanja'!B133</f>
        <v>MRG-2023-IKU-02</v>
      </c>
      <c r="B128" s="421" t="s">
        <v>1085</v>
      </c>
      <c r="C128" s="316"/>
      <c r="D128" s="316"/>
      <c r="E128" s="316"/>
      <c r="F128" s="317"/>
      <c r="G128" s="317"/>
      <c r="H128" s="317"/>
      <c r="I128" s="606" t="s">
        <v>988</v>
      </c>
      <c r="J128" s="317" t="s">
        <v>988</v>
      </c>
      <c r="K128" s="317" t="s">
        <v>988</v>
      </c>
      <c r="L128" s="317"/>
      <c r="M128" s="317" t="s">
        <v>988</v>
      </c>
      <c r="N128" s="317" t="s">
        <v>988</v>
      </c>
      <c r="O128" s="317"/>
      <c r="P128" s="317"/>
    </row>
    <row r="129" spans="1:16" x14ac:dyDescent="0.3">
      <c r="A129" s="648" t="str">
        <f>'Agihan &amp; Belanja'!B134</f>
        <v>MRG-2023-IKU-03</v>
      </c>
      <c r="B129" s="421" t="s">
        <v>1241</v>
      </c>
      <c r="C129" s="316"/>
      <c r="D129" s="316"/>
      <c r="E129" s="316"/>
      <c r="F129" s="316"/>
      <c r="G129" s="316"/>
      <c r="H129" s="316"/>
      <c r="I129" s="606"/>
      <c r="J129" s="317"/>
      <c r="K129" s="317" t="s">
        <v>988</v>
      </c>
      <c r="L129" s="317"/>
      <c r="M129" s="317" t="s">
        <v>988</v>
      </c>
      <c r="N129" s="317" t="s">
        <v>988</v>
      </c>
      <c r="O129" s="317"/>
      <c r="P129" s="317"/>
    </row>
    <row r="130" spans="1:16" x14ac:dyDescent="0.3">
      <c r="A130" s="648" t="str">
        <f>'Agihan &amp; Belanja'!B135</f>
        <v>MRG-2023-IKU-04</v>
      </c>
      <c r="B130" s="421" t="s">
        <v>1368</v>
      </c>
      <c r="C130" s="316"/>
      <c r="D130" s="316"/>
      <c r="E130" s="316"/>
      <c r="F130" s="316"/>
      <c r="G130" s="316"/>
      <c r="H130" s="316"/>
      <c r="I130" s="606"/>
      <c r="J130" s="317"/>
      <c r="K130" s="317" t="s">
        <v>988</v>
      </c>
      <c r="L130" s="317"/>
      <c r="M130" s="317" t="s">
        <v>988</v>
      </c>
      <c r="N130" s="317" t="s">
        <v>988</v>
      </c>
      <c r="O130" s="317"/>
      <c r="P130" s="317"/>
    </row>
    <row r="131" spans="1:16" x14ac:dyDescent="0.3">
      <c r="A131" s="314" t="str">
        <f>'Agihan &amp; Belanja'!B136</f>
        <v>MRG-2023-IPSK-01</v>
      </c>
      <c r="B131" s="62" t="s">
        <v>509</v>
      </c>
      <c r="C131" s="316"/>
      <c r="D131" s="317" t="s">
        <v>988</v>
      </c>
      <c r="E131" s="317" t="s">
        <v>988</v>
      </c>
      <c r="F131" s="317" t="s">
        <v>988</v>
      </c>
      <c r="G131" s="317" t="s">
        <v>988</v>
      </c>
      <c r="H131" s="317" t="s">
        <v>988</v>
      </c>
      <c r="I131" s="606" t="s">
        <v>988</v>
      </c>
      <c r="J131" s="317" t="s">
        <v>988</v>
      </c>
      <c r="K131" s="317" t="s">
        <v>988</v>
      </c>
      <c r="L131" s="317" t="s">
        <v>988</v>
      </c>
      <c r="M131" s="317" t="s">
        <v>988</v>
      </c>
      <c r="N131" s="317"/>
      <c r="O131" s="317" t="s">
        <v>988</v>
      </c>
      <c r="P131" s="317" t="s">
        <v>988</v>
      </c>
    </row>
    <row r="132" spans="1:16" x14ac:dyDescent="0.3">
      <c r="A132" s="314" t="str">
        <f>'Agihan &amp; Belanja'!B137</f>
        <v>MRG-2023-IPSK-02</v>
      </c>
      <c r="B132" s="245" t="s">
        <v>1112</v>
      </c>
      <c r="C132" s="316"/>
      <c r="D132" s="316"/>
      <c r="E132" s="316"/>
      <c r="F132" s="316"/>
      <c r="G132" s="317"/>
      <c r="H132" s="317"/>
      <c r="I132" s="606"/>
      <c r="J132" s="317" t="s">
        <v>988</v>
      </c>
      <c r="K132" s="317" t="s">
        <v>988</v>
      </c>
      <c r="L132" s="317"/>
      <c r="M132" s="317" t="s">
        <v>988</v>
      </c>
      <c r="N132" s="317"/>
      <c r="O132" s="317"/>
      <c r="P132" s="317"/>
    </row>
    <row r="133" spans="1:16" x14ac:dyDescent="0.3">
      <c r="A133" s="314" t="str">
        <f>'Agihan &amp; Belanja'!B138</f>
        <v>MRG-2023-IPSK-03</v>
      </c>
      <c r="B133" s="588" t="s">
        <v>1113</v>
      </c>
      <c r="C133" s="316"/>
      <c r="D133" s="316"/>
      <c r="E133" s="316"/>
      <c r="F133" s="316"/>
      <c r="G133" s="317" t="s">
        <v>988</v>
      </c>
      <c r="H133" s="317" t="s">
        <v>988</v>
      </c>
      <c r="I133" s="606"/>
      <c r="J133" s="317"/>
      <c r="K133" s="317" t="s">
        <v>988</v>
      </c>
      <c r="L133" s="317" t="s">
        <v>988</v>
      </c>
      <c r="M133" s="317" t="s">
        <v>988</v>
      </c>
      <c r="N133" s="317" t="s">
        <v>988</v>
      </c>
      <c r="O133" s="317"/>
      <c r="P133" s="317"/>
    </row>
    <row r="134" spans="1:16" x14ac:dyDescent="0.3">
      <c r="A134" s="314" t="str">
        <f>'Agihan &amp; Belanja'!B139</f>
        <v>MRG-2023-IPSK-04</v>
      </c>
      <c r="B134" s="581" t="s">
        <v>1220</v>
      </c>
      <c r="C134" s="316"/>
      <c r="D134" s="316"/>
      <c r="E134" s="316"/>
      <c r="F134" s="316"/>
      <c r="G134" s="316"/>
      <c r="H134" s="316"/>
      <c r="I134" s="606"/>
      <c r="J134" s="317" t="s">
        <v>988</v>
      </c>
      <c r="K134" s="317" t="s">
        <v>988</v>
      </c>
      <c r="L134" s="317" t="s">
        <v>988</v>
      </c>
      <c r="M134" s="317" t="s">
        <v>988</v>
      </c>
      <c r="N134" s="317" t="s">
        <v>988</v>
      </c>
      <c r="O134" s="317" t="s">
        <v>988</v>
      </c>
      <c r="P134" s="317"/>
    </row>
    <row r="135" spans="1:16" x14ac:dyDescent="0.3">
      <c r="A135" s="314" t="str">
        <f>'Agihan &amp; Belanja'!B140</f>
        <v>MRG-2023-IPSK-05</v>
      </c>
      <c r="B135" s="581" t="s">
        <v>1471</v>
      </c>
      <c r="C135" s="316"/>
      <c r="D135" s="316"/>
      <c r="E135" s="316"/>
      <c r="F135" s="316"/>
      <c r="G135" s="316"/>
      <c r="H135" s="316"/>
      <c r="I135" s="606"/>
      <c r="J135" s="316"/>
      <c r="K135" s="316"/>
      <c r="L135" s="316"/>
      <c r="M135" s="317"/>
      <c r="N135" s="317"/>
      <c r="O135" s="317"/>
      <c r="P135" s="317"/>
    </row>
    <row r="136" spans="1:16" x14ac:dyDescent="0.3">
      <c r="A136" s="314" t="str">
        <f>'Agihan &amp; Belanja'!B141</f>
        <v>MRG-2023-MOH-09</v>
      </c>
      <c r="B136" s="581" t="s">
        <v>1217</v>
      </c>
      <c r="C136" s="316"/>
      <c r="D136" s="316"/>
      <c r="E136" s="316"/>
      <c r="F136" s="316"/>
      <c r="G136" s="316"/>
      <c r="H136" s="316"/>
      <c r="I136" s="606"/>
      <c r="J136" s="317" t="s">
        <v>988</v>
      </c>
      <c r="K136" s="317" t="s">
        <v>988</v>
      </c>
      <c r="L136" s="317" t="s">
        <v>988</v>
      </c>
      <c r="M136" s="317" t="s">
        <v>988</v>
      </c>
      <c r="N136" s="317" t="s">
        <v>988</v>
      </c>
      <c r="O136" s="317"/>
      <c r="P136" s="317"/>
    </row>
    <row r="137" spans="1:16" x14ac:dyDescent="0.3">
      <c r="A137" s="314" t="str">
        <f>'Agihan &amp; Belanja'!B142</f>
        <v>MRG-2023-IPK-01</v>
      </c>
      <c r="B137" s="62" t="s">
        <v>511</v>
      </c>
      <c r="C137" s="316"/>
      <c r="D137" s="317" t="s">
        <v>988</v>
      </c>
      <c r="E137" s="317" t="s">
        <v>988</v>
      </c>
      <c r="F137" s="317" t="s">
        <v>988</v>
      </c>
      <c r="G137" s="317" t="s">
        <v>988</v>
      </c>
      <c r="H137" s="317" t="s">
        <v>988</v>
      </c>
      <c r="I137" s="606" t="s">
        <v>988</v>
      </c>
      <c r="J137" s="317" t="s">
        <v>988</v>
      </c>
      <c r="K137" s="317" t="s">
        <v>988</v>
      </c>
      <c r="L137" s="317" t="s">
        <v>988</v>
      </c>
      <c r="M137" s="317"/>
      <c r="N137" s="317" t="s">
        <v>988</v>
      </c>
      <c r="O137" s="317"/>
      <c r="P137" s="317"/>
    </row>
    <row r="138" spans="1:16" x14ac:dyDescent="0.3">
      <c r="A138" s="314" t="str">
        <f>'Agihan &amp; Belanja'!B143</f>
        <v>MRG-2023-IPTK-01</v>
      </c>
      <c r="B138" s="251" t="s">
        <v>521</v>
      </c>
      <c r="C138" s="316"/>
      <c r="D138" s="317"/>
      <c r="E138" s="317" t="s">
        <v>988</v>
      </c>
      <c r="F138" s="317" t="s">
        <v>988</v>
      </c>
      <c r="G138" s="317" t="s">
        <v>988</v>
      </c>
      <c r="H138" s="317" t="s">
        <v>988</v>
      </c>
      <c r="I138" s="606" t="s">
        <v>988</v>
      </c>
      <c r="J138" s="317" t="s">
        <v>988</v>
      </c>
      <c r="K138" s="317" t="s">
        <v>988</v>
      </c>
      <c r="L138" s="317" t="s">
        <v>988</v>
      </c>
      <c r="M138" s="317" t="s">
        <v>988</v>
      </c>
      <c r="N138" s="317"/>
      <c r="O138" s="317"/>
      <c r="P138" s="317"/>
    </row>
    <row r="139" spans="1:16" x14ac:dyDescent="0.3">
      <c r="A139" s="314" t="str">
        <f>'Agihan &amp; Belanja'!B144</f>
        <v>MRG-2023-IPTK-02</v>
      </c>
      <c r="B139" s="422" t="s">
        <v>1256</v>
      </c>
      <c r="C139" s="316"/>
      <c r="D139" s="316"/>
      <c r="E139" s="316"/>
      <c r="F139" s="316"/>
      <c r="G139" s="316"/>
      <c r="H139" s="316"/>
      <c r="I139" s="606"/>
      <c r="J139" s="317" t="s">
        <v>988</v>
      </c>
      <c r="K139" s="317" t="s">
        <v>988</v>
      </c>
      <c r="L139" s="317" t="s">
        <v>988</v>
      </c>
      <c r="M139" s="317" t="s">
        <v>988</v>
      </c>
      <c r="N139" s="317" t="s">
        <v>988</v>
      </c>
      <c r="O139" s="317" t="s">
        <v>988</v>
      </c>
      <c r="P139" s="317"/>
    </row>
    <row r="147" spans="1:1" x14ac:dyDescent="0.3">
      <c r="A147" s="312"/>
    </row>
    <row r="180" spans="3:3" x14ac:dyDescent="0.3">
      <c r="C180" s="320"/>
    </row>
  </sheetData>
  <autoFilter ref="A1:A180" xr:uid="{41201FBA-559C-4671-9AFB-940278FB032C}"/>
  <phoneticPr fontId="11" type="noConversion"/>
  <conditionalFormatting sqref="B31">
    <cfRule type="duplicateValues" dxfId="2" priority="1"/>
  </conditionalFormatting>
  <pageMargins left="0.7" right="0.7" top="0.75" bottom="0.75" header="0.3" footer="0.3"/>
  <pageSetup paperSize="9" scale="20" fitToWidth="0" fitToHeight="0"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6766A-5DDA-446F-9047-D943401FB1C0}">
  <dimension ref="A1:T94"/>
  <sheetViews>
    <sheetView topLeftCell="D40" workbookViewId="0">
      <selection activeCell="T73" sqref="T73"/>
    </sheetView>
  </sheetViews>
  <sheetFormatPr defaultColWidth="9.109375" defaultRowHeight="12.6" x14ac:dyDescent="0.25"/>
  <cols>
    <col min="1" max="1" width="9.44140625" style="85" bestFit="1" customWidth="1"/>
    <col min="2" max="2" width="20.5546875" style="85" customWidth="1"/>
    <col min="3" max="3" width="19.109375" style="85" customWidth="1"/>
    <col min="4" max="4" width="40.109375" style="85" customWidth="1"/>
    <col min="5" max="5" width="17.109375" style="85" customWidth="1"/>
    <col min="6" max="6" width="14.44140625" style="85" customWidth="1"/>
    <col min="7" max="7" width="16" style="85" customWidth="1"/>
    <col min="8" max="8" width="12.44140625" style="85" customWidth="1"/>
    <col min="9" max="9" width="15.88671875" style="85" customWidth="1"/>
    <col min="10" max="10" width="14.33203125" style="85" customWidth="1"/>
    <col min="11" max="11" width="13.33203125" style="85" customWidth="1"/>
    <col min="12" max="12" width="17.5546875" style="85" customWidth="1"/>
    <col min="13" max="13" width="17" style="85" customWidth="1"/>
    <col min="14" max="14" width="17.109375" style="85" customWidth="1"/>
    <col min="15" max="15" width="16.5546875" style="85" customWidth="1"/>
    <col min="16" max="16" width="13.5546875" style="85" customWidth="1"/>
    <col min="17" max="17" width="15" style="85" customWidth="1"/>
    <col min="18" max="16384" width="9.109375" style="85"/>
  </cols>
  <sheetData>
    <row r="1" spans="1:20" x14ac:dyDescent="0.25">
      <c r="A1" s="83"/>
      <c r="B1" s="84" t="s">
        <v>621</v>
      </c>
      <c r="D1" s="83"/>
      <c r="E1" s="86"/>
      <c r="F1" s="83"/>
      <c r="Q1" s="84"/>
    </row>
    <row r="2" spans="1:20" x14ac:dyDescent="0.25">
      <c r="A2" s="83"/>
      <c r="B2" s="87" t="s">
        <v>622</v>
      </c>
      <c r="C2" s="87" t="s">
        <v>623</v>
      </c>
      <c r="D2" s="869" t="s">
        <v>624</v>
      </c>
      <c r="E2" s="869"/>
      <c r="F2" s="869" t="s">
        <v>625</v>
      </c>
      <c r="G2" s="869"/>
      <c r="H2" s="869" t="s">
        <v>626</v>
      </c>
      <c r="I2" s="869"/>
      <c r="J2" s="869" t="s">
        <v>627</v>
      </c>
      <c r="K2" s="869"/>
      <c r="L2" s="869" t="s">
        <v>628</v>
      </c>
      <c r="M2" s="869"/>
      <c r="N2" s="88" t="s">
        <v>629</v>
      </c>
      <c r="O2" s="89" t="s">
        <v>630</v>
      </c>
      <c r="P2" s="87"/>
      <c r="Q2" s="84" t="s">
        <v>624</v>
      </c>
      <c r="R2" s="84" t="s">
        <v>625</v>
      </c>
      <c r="S2" s="84" t="s">
        <v>626</v>
      </c>
      <c r="T2" s="84" t="s">
        <v>627</v>
      </c>
    </row>
    <row r="3" spans="1:20" x14ac:dyDescent="0.25">
      <c r="A3" s="83"/>
      <c r="B3" s="90">
        <v>2014</v>
      </c>
      <c r="C3" s="83">
        <v>5762190</v>
      </c>
      <c r="D3" s="91">
        <v>-218307</v>
      </c>
      <c r="E3" s="86">
        <v>5543883</v>
      </c>
      <c r="F3" s="91">
        <v>-566500</v>
      </c>
      <c r="G3" s="92">
        <v>4977383</v>
      </c>
      <c r="H3" s="83"/>
      <c r="I3" s="92">
        <v>4977383</v>
      </c>
      <c r="J3" s="83"/>
      <c r="K3" s="92">
        <v>4977383</v>
      </c>
      <c r="L3" s="85">
        <v>153482</v>
      </c>
      <c r="M3" s="85">
        <v>4823901</v>
      </c>
      <c r="N3" s="93" t="s">
        <v>631</v>
      </c>
      <c r="O3" s="94" t="s">
        <v>632</v>
      </c>
      <c r="P3" s="95"/>
      <c r="Q3" s="96" t="s">
        <v>633</v>
      </c>
      <c r="R3" s="96" t="s">
        <v>634</v>
      </c>
      <c r="S3" s="96"/>
    </row>
    <row r="4" spans="1:20" x14ac:dyDescent="0.25">
      <c r="A4" s="83"/>
      <c r="B4" s="90">
        <v>2015</v>
      </c>
      <c r="C4" s="83">
        <v>3762591</v>
      </c>
      <c r="D4" s="91">
        <v>351000</v>
      </c>
      <c r="E4" s="86">
        <v>4113591</v>
      </c>
      <c r="F4" s="91">
        <v>244230</v>
      </c>
      <c r="G4" s="92">
        <v>4357821</v>
      </c>
      <c r="I4" s="92">
        <v>4357821</v>
      </c>
      <c r="J4" s="83"/>
      <c r="K4" s="92">
        <v>4357821</v>
      </c>
      <c r="M4" s="85">
        <v>4357821</v>
      </c>
      <c r="N4" s="88" t="s">
        <v>635</v>
      </c>
      <c r="O4" s="94" t="s">
        <v>636</v>
      </c>
      <c r="P4" s="95"/>
      <c r="Q4" s="96" t="s">
        <v>637</v>
      </c>
      <c r="R4" s="96"/>
      <c r="S4" s="96"/>
    </row>
    <row r="5" spans="1:20" x14ac:dyDescent="0.25">
      <c r="A5" s="83"/>
      <c r="B5" s="90">
        <v>2016</v>
      </c>
      <c r="C5" s="83">
        <v>3562009</v>
      </c>
      <c r="D5" s="91">
        <v>218307</v>
      </c>
      <c r="E5" s="86">
        <v>3780316</v>
      </c>
      <c r="F5" s="91">
        <v>566500</v>
      </c>
      <c r="G5" s="92">
        <v>4346816</v>
      </c>
      <c r="I5" s="92">
        <v>4346816</v>
      </c>
      <c r="J5" s="83"/>
      <c r="K5" s="92">
        <v>4346816</v>
      </c>
      <c r="M5" s="85">
        <v>4346816</v>
      </c>
      <c r="N5" s="88" t="s">
        <v>638</v>
      </c>
      <c r="O5" s="96" t="s">
        <v>639</v>
      </c>
      <c r="P5" s="95"/>
      <c r="Q5" s="96" t="s">
        <v>640</v>
      </c>
      <c r="R5" s="96"/>
      <c r="S5" s="96"/>
    </row>
    <row r="6" spans="1:20" ht="67.5" customHeight="1" x14ac:dyDescent="0.25">
      <c r="A6" s="83"/>
      <c r="B6" s="83">
        <v>2017</v>
      </c>
      <c r="C6" s="83">
        <v>4021836</v>
      </c>
      <c r="D6" s="91">
        <v>-351000</v>
      </c>
      <c r="E6" s="92">
        <v>3670836</v>
      </c>
      <c r="F6" s="91">
        <v>-244230</v>
      </c>
      <c r="G6" s="92">
        <v>3426606</v>
      </c>
      <c r="H6" s="91">
        <v>166849</v>
      </c>
      <c r="I6" s="92">
        <v>3593455</v>
      </c>
      <c r="J6" s="91">
        <v>780643</v>
      </c>
      <c r="K6" s="92">
        <v>4374098</v>
      </c>
      <c r="L6" s="85">
        <v>-3013683</v>
      </c>
      <c r="M6" s="85">
        <v>7387781</v>
      </c>
      <c r="N6" s="97" t="s">
        <v>641</v>
      </c>
      <c r="O6" s="90"/>
      <c r="P6" s="95"/>
      <c r="Q6" s="98" t="s">
        <v>642</v>
      </c>
      <c r="R6" s="96" t="s">
        <v>643</v>
      </c>
      <c r="S6" s="96"/>
    </row>
    <row r="7" spans="1:20" ht="25.2" x14ac:dyDescent="0.25">
      <c r="A7" s="83"/>
      <c r="B7" s="90">
        <v>2017</v>
      </c>
      <c r="C7" s="83">
        <v>1214467</v>
      </c>
      <c r="D7" s="83"/>
      <c r="E7" s="92">
        <v>1214467</v>
      </c>
      <c r="F7" s="83"/>
      <c r="G7" s="92">
        <v>1214467</v>
      </c>
      <c r="I7" s="92">
        <v>1214467</v>
      </c>
      <c r="J7" s="91">
        <v>-225532</v>
      </c>
      <c r="K7" s="92">
        <v>988935</v>
      </c>
      <c r="L7" s="85">
        <v>988935</v>
      </c>
      <c r="M7" s="85">
        <v>0</v>
      </c>
      <c r="N7" s="99" t="s">
        <v>644</v>
      </c>
      <c r="O7" s="90"/>
      <c r="P7" s="95"/>
      <c r="Q7" s="100"/>
      <c r="R7" s="100"/>
      <c r="S7" s="100"/>
    </row>
    <row r="8" spans="1:20" x14ac:dyDescent="0.25">
      <c r="A8" s="83"/>
      <c r="B8" s="90">
        <v>2018</v>
      </c>
      <c r="C8" s="83">
        <v>3605100</v>
      </c>
      <c r="D8" s="83"/>
      <c r="E8" s="92">
        <v>3605100</v>
      </c>
      <c r="F8" s="83"/>
      <c r="G8" s="92">
        <v>3605100</v>
      </c>
      <c r="I8" s="92">
        <v>3605100</v>
      </c>
      <c r="J8" s="83"/>
      <c r="K8" s="92">
        <v>3605100</v>
      </c>
      <c r="L8" s="85">
        <v>1391688</v>
      </c>
      <c r="M8" s="85">
        <v>2213412</v>
      </c>
      <c r="N8" s="101" t="s">
        <v>645</v>
      </c>
      <c r="O8" s="90"/>
      <c r="P8" s="95"/>
      <c r="Q8" s="100"/>
      <c r="R8" s="100"/>
      <c r="S8" s="100"/>
    </row>
    <row r="9" spans="1:20" ht="25.2" x14ac:dyDescent="0.25">
      <c r="A9" s="83"/>
      <c r="B9" s="90">
        <v>2018</v>
      </c>
      <c r="C9" s="83">
        <v>555111</v>
      </c>
      <c r="D9" s="83"/>
      <c r="E9" s="92">
        <v>555111</v>
      </c>
      <c r="F9" s="83"/>
      <c r="G9" s="92">
        <v>555111</v>
      </c>
      <c r="I9" s="92">
        <v>555111</v>
      </c>
      <c r="J9" s="91">
        <v>-555111</v>
      </c>
      <c r="K9" s="92">
        <v>0</v>
      </c>
      <c r="M9" s="85">
        <v>0</v>
      </c>
      <c r="N9" s="99" t="s">
        <v>646</v>
      </c>
      <c r="O9" s="90"/>
      <c r="P9" s="95"/>
      <c r="Q9" s="100"/>
      <c r="R9" s="100"/>
      <c r="S9" s="100"/>
      <c r="T9" s="96" t="s">
        <v>647</v>
      </c>
    </row>
    <row r="10" spans="1:20" x14ac:dyDescent="0.25">
      <c r="A10" s="83"/>
      <c r="B10" s="90">
        <v>2018</v>
      </c>
      <c r="C10" s="83">
        <v>2557100</v>
      </c>
      <c r="D10" s="83"/>
      <c r="E10" s="92">
        <v>2557100</v>
      </c>
      <c r="F10" s="83"/>
      <c r="G10" s="92">
        <v>2557100</v>
      </c>
      <c r="H10" s="91">
        <v>-166849</v>
      </c>
      <c r="I10" s="92">
        <v>2390251</v>
      </c>
      <c r="J10" s="83"/>
      <c r="K10" s="92">
        <v>2390251</v>
      </c>
      <c r="L10" s="85">
        <v>479578</v>
      </c>
      <c r="M10" s="85">
        <v>1910673</v>
      </c>
      <c r="N10" s="88" t="s">
        <v>648</v>
      </c>
      <c r="O10" s="90"/>
      <c r="P10" s="95"/>
      <c r="Q10" s="100"/>
      <c r="R10" s="100"/>
      <c r="S10" s="100" t="s">
        <v>649</v>
      </c>
    </row>
    <row r="11" spans="1:20" x14ac:dyDescent="0.25">
      <c r="A11" s="83"/>
      <c r="B11" s="90"/>
      <c r="C11" s="83"/>
      <c r="D11" s="83"/>
      <c r="E11" s="86"/>
      <c r="F11" s="83"/>
      <c r="G11" s="102"/>
      <c r="I11" s="86"/>
      <c r="K11" s="86"/>
      <c r="L11" s="90"/>
      <c r="M11" s="90"/>
      <c r="N11" s="90"/>
      <c r="O11" s="90"/>
      <c r="Q11" s="100"/>
      <c r="R11" s="100"/>
    </row>
    <row r="12" spans="1:20" ht="13.2" thickBot="1" x14ac:dyDescent="0.3">
      <c r="A12" s="83"/>
      <c r="C12" s="103">
        <v>25040404</v>
      </c>
      <c r="D12" s="83"/>
      <c r="E12" s="104">
        <v>25040404</v>
      </c>
      <c r="F12" s="83"/>
      <c r="G12" s="105">
        <v>25040404</v>
      </c>
      <c r="I12" s="104">
        <v>25040404</v>
      </c>
      <c r="J12" s="87"/>
      <c r="K12" s="86">
        <v>25040404</v>
      </c>
      <c r="M12" s="85">
        <v>25040404</v>
      </c>
      <c r="Q12" s="84"/>
    </row>
    <row r="13" spans="1:20" ht="13.2" thickTop="1" x14ac:dyDescent="0.25">
      <c r="C13" s="87"/>
    </row>
    <row r="14" spans="1:20" x14ac:dyDescent="0.25">
      <c r="B14" s="84" t="s">
        <v>650</v>
      </c>
      <c r="C14" s="87"/>
    </row>
    <row r="15" spans="1:20" x14ac:dyDescent="0.25">
      <c r="A15" s="106" t="s">
        <v>651</v>
      </c>
      <c r="B15" s="107" t="s">
        <v>629</v>
      </c>
      <c r="C15" s="107" t="s">
        <v>652</v>
      </c>
      <c r="D15" s="107" t="s">
        <v>653</v>
      </c>
      <c r="E15" s="107" t="s">
        <v>47</v>
      </c>
      <c r="F15" s="108" t="s">
        <v>654</v>
      </c>
      <c r="G15" s="106"/>
      <c r="H15" s="106"/>
      <c r="I15" s="106"/>
      <c r="J15" s="106"/>
      <c r="K15" s="106"/>
      <c r="L15" s="106"/>
      <c r="M15" s="106"/>
      <c r="N15" s="106"/>
      <c r="O15" s="106"/>
      <c r="P15" s="109"/>
    </row>
    <row r="16" spans="1:20" x14ac:dyDescent="0.25">
      <c r="A16" s="83">
        <v>1</v>
      </c>
      <c r="B16" s="110" t="s">
        <v>655</v>
      </c>
      <c r="C16" s="111">
        <v>4823901</v>
      </c>
      <c r="D16" s="111">
        <v>4829601</v>
      </c>
      <c r="E16" s="111">
        <v>-5700</v>
      </c>
      <c r="F16" s="111">
        <v>12</v>
      </c>
      <c r="N16" s="100"/>
      <c r="O16" s="112"/>
    </row>
    <row r="17" spans="1:19" x14ac:dyDescent="0.25">
      <c r="A17" s="83">
        <v>2</v>
      </c>
      <c r="B17" s="110" t="s">
        <v>635</v>
      </c>
      <c r="C17" s="111">
        <v>4357821</v>
      </c>
      <c r="D17" s="111">
        <v>4357821</v>
      </c>
      <c r="E17" s="111">
        <v>0</v>
      </c>
      <c r="F17" s="111">
        <v>1</v>
      </c>
      <c r="N17" s="100"/>
      <c r="O17" s="112"/>
    </row>
    <row r="18" spans="1:19" x14ac:dyDescent="0.25">
      <c r="A18" s="83">
        <v>3</v>
      </c>
      <c r="B18" s="110" t="s">
        <v>638</v>
      </c>
      <c r="C18" s="111">
        <v>4346816</v>
      </c>
      <c r="D18" s="111">
        <v>4346816</v>
      </c>
      <c r="E18" s="111">
        <v>0</v>
      </c>
      <c r="F18" s="111">
        <v>2</v>
      </c>
      <c r="N18" s="100"/>
      <c r="O18" s="112"/>
    </row>
    <row r="19" spans="1:19" x14ac:dyDescent="0.25">
      <c r="A19" s="83">
        <v>4</v>
      </c>
      <c r="B19" s="110" t="s">
        <v>656</v>
      </c>
      <c r="C19" s="111">
        <v>7387781</v>
      </c>
      <c r="D19" s="111">
        <v>7387781</v>
      </c>
      <c r="E19" s="111">
        <v>0</v>
      </c>
      <c r="F19" s="111">
        <v>20</v>
      </c>
      <c r="N19" s="100"/>
      <c r="O19" s="112"/>
    </row>
    <row r="20" spans="1:19" x14ac:dyDescent="0.25">
      <c r="A20" s="83">
        <v>5</v>
      </c>
      <c r="B20" s="113" t="s">
        <v>657</v>
      </c>
      <c r="C20" s="111">
        <v>0</v>
      </c>
      <c r="D20" s="111">
        <v>0</v>
      </c>
      <c r="E20" s="111">
        <v>0</v>
      </c>
      <c r="F20" s="111"/>
      <c r="N20" s="100"/>
      <c r="O20" s="112"/>
    </row>
    <row r="21" spans="1:19" x14ac:dyDescent="0.25">
      <c r="A21" s="83">
        <v>6</v>
      </c>
      <c r="B21" s="113" t="s">
        <v>658</v>
      </c>
      <c r="C21" s="111">
        <v>2213412</v>
      </c>
      <c r="D21" s="111">
        <v>2213412</v>
      </c>
      <c r="E21" s="111">
        <v>0</v>
      </c>
      <c r="F21" s="111">
        <v>1</v>
      </c>
      <c r="N21" s="100"/>
      <c r="O21" s="112"/>
    </row>
    <row r="22" spans="1:19" x14ac:dyDescent="0.25">
      <c r="A22" s="83">
        <v>7</v>
      </c>
      <c r="B22" s="113" t="s">
        <v>659</v>
      </c>
      <c r="C22" s="111">
        <v>1910673</v>
      </c>
      <c r="D22" s="111">
        <v>1887787.6</v>
      </c>
      <c r="E22" s="111">
        <v>22885.399999999907</v>
      </c>
      <c r="F22" s="114" t="s">
        <v>660</v>
      </c>
      <c r="N22" s="100"/>
      <c r="O22" s="112"/>
    </row>
    <row r="23" spans="1:19" x14ac:dyDescent="0.25">
      <c r="A23" s="83"/>
      <c r="B23" s="113"/>
      <c r="C23" s="115"/>
      <c r="D23" s="111"/>
      <c r="E23" s="111"/>
      <c r="F23" s="111"/>
      <c r="N23" s="100"/>
      <c r="O23" s="112"/>
    </row>
    <row r="24" spans="1:19" ht="13.2" thickBot="1" x14ac:dyDescent="0.3">
      <c r="A24" s="88"/>
      <c r="B24" s="116"/>
      <c r="C24" s="117">
        <v>25040404</v>
      </c>
      <c r="D24" s="117">
        <v>25023218.600000001</v>
      </c>
      <c r="E24" s="117">
        <v>17185.399999999907</v>
      </c>
      <c r="F24" s="117">
        <v>36</v>
      </c>
      <c r="G24" s="87"/>
      <c r="H24" s="87"/>
      <c r="I24" s="87"/>
      <c r="J24" s="87"/>
      <c r="K24" s="87"/>
      <c r="L24" s="87"/>
      <c r="M24" s="87"/>
      <c r="N24" s="89"/>
      <c r="O24" s="112"/>
      <c r="P24" s="87"/>
    </row>
    <row r="25" spans="1:19" ht="13.2" thickTop="1" x14ac:dyDescent="0.25"/>
    <row r="26" spans="1:19" x14ac:dyDescent="0.25">
      <c r="D26" s="83"/>
    </row>
    <row r="27" spans="1:19" x14ac:dyDescent="0.25">
      <c r="B27" s="87"/>
      <c r="C27" s="87"/>
      <c r="D27" s="88"/>
    </row>
    <row r="28" spans="1:19" x14ac:dyDescent="0.25">
      <c r="A28" s="118"/>
      <c r="B28" s="88" t="s">
        <v>1489</v>
      </c>
      <c r="C28" s="119" t="s">
        <v>4</v>
      </c>
      <c r="D28" s="119" t="s">
        <v>661</v>
      </c>
      <c r="E28" s="119" t="s">
        <v>662</v>
      </c>
      <c r="F28" s="119" t="s">
        <v>663</v>
      </c>
      <c r="G28" s="119" t="s">
        <v>664</v>
      </c>
      <c r="H28" s="119" t="s">
        <v>665</v>
      </c>
      <c r="I28" s="119" t="s">
        <v>666</v>
      </c>
      <c r="J28" s="119" t="s">
        <v>667</v>
      </c>
      <c r="K28" s="120" t="s">
        <v>668</v>
      </c>
      <c r="L28" s="120" t="s">
        <v>669</v>
      </c>
      <c r="M28" s="120" t="s">
        <v>670</v>
      </c>
      <c r="N28" s="120" t="s">
        <v>671</v>
      </c>
      <c r="O28" s="121" t="s">
        <v>672</v>
      </c>
      <c r="P28" s="122" t="s">
        <v>47</v>
      </c>
      <c r="Q28" s="119" t="s">
        <v>673</v>
      </c>
    </row>
    <row r="29" spans="1:19" x14ac:dyDescent="0.25">
      <c r="A29" s="118"/>
      <c r="C29" s="119"/>
      <c r="D29" s="119" t="s">
        <v>655</v>
      </c>
      <c r="E29" s="119"/>
      <c r="F29" s="119"/>
      <c r="G29" s="119"/>
      <c r="H29" s="119"/>
      <c r="I29" s="119"/>
      <c r="J29" s="123"/>
      <c r="K29" s="120"/>
      <c r="L29" s="120"/>
      <c r="M29" s="120"/>
      <c r="N29" s="120"/>
      <c r="O29" s="121"/>
      <c r="P29" s="122"/>
      <c r="Q29" s="124"/>
    </row>
    <row r="30" spans="1:19" x14ac:dyDescent="0.25">
      <c r="A30" s="125">
        <v>1</v>
      </c>
      <c r="B30" s="85" t="s">
        <v>1490</v>
      </c>
      <c r="C30" s="126" t="s">
        <v>674</v>
      </c>
      <c r="D30" s="127" t="s">
        <v>675</v>
      </c>
      <c r="E30" s="127" t="s">
        <v>676</v>
      </c>
      <c r="F30" s="442">
        <v>881860</v>
      </c>
      <c r="G30" s="126">
        <v>881860</v>
      </c>
      <c r="H30" s="126"/>
      <c r="I30" s="126"/>
      <c r="J30" s="128"/>
      <c r="K30" s="126"/>
      <c r="L30" s="126"/>
      <c r="M30" s="126"/>
      <c r="N30" s="126"/>
      <c r="O30" s="129"/>
      <c r="P30" s="436"/>
      <c r="Q30" s="124" t="s">
        <v>677</v>
      </c>
      <c r="R30" s="130" t="s">
        <v>678</v>
      </c>
      <c r="S30" s="85" t="s">
        <v>46</v>
      </c>
    </row>
    <row r="31" spans="1:19" x14ac:dyDescent="0.25">
      <c r="A31" s="125">
        <v>2</v>
      </c>
      <c r="B31" s="85" t="s">
        <v>1491</v>
      </c>
      <c r="C31" s="140" t="s">
        <v>679</v>
      </c>
      <c r="D31" s="127" t="s">
        <v>680</v>
      </c>
      <c r="E31" s="126" t="s">
        <v>193</v>
      </c>
      <c r="F31" s="442">
        <v>118900</v>
      </c>
      <c r="G31" s="126"/>
      <c r="H31" s="126"/>
      <c r="I31" s="126">
        <v>118900</v>
      </c>
      <c r="J31" s="128"/>
      <c r="K31" s="126"/>
      <c r="L31" s="126"/>
      <c r="M31" s="126"/>
      <c r="N31" s="126"/>
      <c r="O31" s="445">
        <v>118895.52</v>
      </c>
      <c r="P31" s="436">
        <f>F31-O31</f>
        <v>4.4799999999959255</v>
      </c>
      <c r="Q31" s="124" t="s">
        <v>677</v>
      </c>
      <c r="R31" s="130" t="s">
        <v>681</v>
      </c>
      <c r="S31" s="85" t="s">
        <v>46</v>
      </c>
    </row>
    <row r="32" spans="1:19" x14ac:dyDescent="0.25">
      <c r="A32" s="125">
        <v>3</v>
      </c>
      <c r="B32" s="85" t="s">
        <v>1492</v>
      </c>
      <c r="C32" s="140" t="s">
        <v>682</v>
      </c>
      <c r="D32" s="127" t="s">
        <v>683</v>
      </c>
      <c r="E32" s="126" t="s">
        <v>193</v>
      </c>
      <c r="F32" s="442">
        <v>414500</v>
      </c>
      <c r="G32" s="126"/>
      <c r="H32" s="126"/>
      <c r="I32" s="126">
        <v>414500</v>
      </c>
      <c r="J32" s="128"/>
      <c r="K32" s="126"/>
      <c r="L32" s="126"/>
      <c r="M32" s="126"/>
      <c r="N32" s="126"/>
      <c r="O32" s="445">
        <v>414325.24</v>
      </c>
      <c r="P32" s="436">
        <f t="shared" ref="P32:P94" si="0">F32-O32</f>
        <v>174.76000000000931</v>
      </c>
      <c r="Q32" s="124" t="s">
        <v>677</v>
      </c>
      <c r="R32" s="130" t="s">
        <v>684</v>
      </c>
      <c r="S32" s="85" t="s">
        <v>46</v>
      </c>
    </row>
    <row r="33" spans="1:19" x14ac:dyDescent="0.25">
      <c r="A33" s="125">
        <v>4</v>
      </c>
      <c r="B33" s="85" t="s">
        <v>1493</v>
      </c>
      <c r="C33" s="140" t="s">
        <v>685</v>
      </c>
      <c r="D33" s="127" t="s">
        <v>686</v>
      </c>
      <c r="E33" s="126" t="s">
        <v>193</v>
      </c>
      <c r="F33" s="442">
        <v>277000</v>
      </c>
      <c r="G33" s="126"/>
      <c r="H33" s="126"/>
      <c r="I33" s="126">
        <v>139000</v>
      </c>
      <c r="J33" s="128">
        <v>138000</v>
      </c>
      <c r="K33" s="126"/>
      <c r="L33" s="126"/>
      <c r="M33" s="126"/>
      <c r="N33" s="126"/>
      <c r="O33" s="445">
        <v>276319.24</v>
      </c>
      <c r="P33" s="436">
        <f t="shared" si="0"/>
        <v>680.76000000000931</v>
      </c>
      <c r="Q33" s="124" t="s">
        <v>677</v>
      </c>
      <c r="R33" s="130" t="s">
        <v>687</v>
      </c>
      <c r="S33" s="85" t="s">
        <v>46</v>
      </c>
    </row>
    <row r="34" spans="1:19" x14ac:dyDescent="0.25">
      <c r="A34" s="125">
        <v>5</v>
      </c>
      <c r="B34" s="85" t="s">
        <v>1494</v>
      </c>
      <c r="C34" s="140" t="s">
        <v>688</v>
      </c>
      <c r="D34" s="127" t="s">
        <v>689</v>
      </c>
      <c r="E34" s="126" t="s">
        <v>193</v>
      </c>
      <c r="F34" s="442">
        <v>187540</v>
      </c>
      <c r="G34" s="126"/>
      <c r="H34" s="126"/>
      <c r="I34" s="126">
        <v>120000</v>
      </c>
      <c r="J34" s="128">
        <v>65600</v>
      </c>
      <c r="K34" s="126"/>
      <c r="L34" s="126"/>
      <c r="M34" s="126"/>
      <c r="N34" s="126"/>
      <c r="O34" s="445">
        <v>187530.06</v>
      </c>
      <c r="P34" s="436">
        <f t="shared" si="0"/>
        <v>9.9400000000023283</v>
      </c>
      <c r="Q34" s="124" t="s">
        <v>677</v>
      </c>
      <c r="R34" s="130" t="s">
        <v>690</v>
      </c>
      <c r="S34" s="85" t="s">
        <v>46</v>
      </c>
    </row>
    <row r="35" spans="1:19" x14ac:dyDescent="0.25">
      <c r="A35" s="125"/>
      <c r="C35" s="126"/>
      <c r="D35" s="127" t="s">
        <v>691</v>
      </c>
      <c r="E35" s="126" t="s">
        <v>193</v>
      </c>
      <c r="F35" s="442">
        <v>24000</v>
      </c>
      <c r="G35" s="126"/>
      <c r="H35" s="126"/>
      <c r="I35" s="126">
        <v>24000</v>
      </c>
      <c r="J35" s="128"/>
      <c r="K35" s="126"/>
      <c r="L35" s="126"/>
      <c r="M35" s="126"/>
      <c r="N35" s="126"/>
      <c r="O35" s="445">
        <v>24000</v>
      </c>
      <c r="P35" s="436">
        <f t="shared" si="0"/>
        <v>0</v>
      </c>
      <c r="Q35" s="131"/>
      <c r="R35" s="132"/>
    </row>
    <row r="36" spans="1:19" x14ac:dyDescent="0.25">
      <c r="A36" s="125">
        <v>6</v>
      </c>
      <c r="B36" s="85" t="s">
        <v>1495</v>
      </c>
      <c r="C36" s="140" t="s">
        <v>692</v>
      </c>
      <c r="D36" s="133" t="s">
        <v>693</v>
      </c>
      <c r="E36" s="126" t="s">
        <v>193</v>
      </c>
      <c r="F36" s="442">
        <v>652200</v>
      </c>
      <c r="G36" s="126"/>
      <c r="H36" s="126"/>
      <c r="I36" s="134"/>
      <c r="J36" s="128">
        <v>303600</v>
      </c>
      <c r="K36" s="126">
        <v>348600</v>
      </c>
      <c r="L36" s="126"/>
      <c r="M36" s="126"/>
      <c r="N36" s="126"/>
      <c r="O36" s="445">
        <v>652196.97</v>
      </c>
      <c r="P36" s="436">
        <f t="shared" si="0"/>
        <v>3.0300000000279397</v>
      </c>
      <c r="Q36" s="124" t="s">
        <v>677</v>
      </c>
      <c r="R36" s="130" t="s">
        <v>694</v>
      </c>
      <c r="S36" s="85" t="s">
        <v>46</v>
      </c>
    </row>
    <row r="37" spans="1:19" ht="14.4" x14ac:dyDescent="0.3">
      <c r="A37" s="135">
        <v>7</v>
      </c>
      <c r="B37" s="85" t="s">
        <v>1496</v>
      </c>
      <c r="C37" s="136" t="s">
        <v>695</v>
      </c>
      <c r="D37" s="133" t="s">
        <v>696</v>
      </c>
      <c r="E37" s="136" t="s">
        <v>193</v>
      </c>
      <c r="F37" s="442">
        <v>615116</v>
      </c>
      <c r="G37" s="136"/>
      <c r="H37" s="136"/>
      <c r="I37" s="136"/>
      <c r="J37" s="137">
        <v>314380</v>
      </c>
      <c r="K37" s="136">
        <v>300736</v>
      </c>
      <c r="L37" s="136"/>
      <c r="M37" s="136"/>
      <c r="N37" s="136"/>
      <c r="O37" s="445">
        <v>615088.86</v>
      </c>
      <c r="P37" s="450">
        <f t="shared" si="0"/>
        <v>27.14000000001397</v>
      </c>
      <c r="Q37" s="138" t="s">
        <v>677</v>
      </c>
      <c r="R37" s="139" t="s">
        <v>697</v>
      </c>
    </row>
    <row r="38" spans="1:19" ht="14.4" x14ac:dyDescent="0.3">
      <c r="A38" s="135">
        <v>8</v>
      </c>
      <c r="B38" s="85" t="s">
        <v>1497</v>
      </c>
      <c r="C38" s="136" t="s">
        <v>698</v>
      </c>
      <c r="D38" s="133" t="s">
        <v>699</v>
      </c>
      <c r="E38" s="136" t="s">
        <v>193</v>
      </c>
      <c r="F38" s="442">
        <v>213331</v>
      </c>
      <c r="G38" s="136"/>
      <c r="H38" s="136"/>
      <c r="I38" s="136"/>
      <c r="J38" s="136"/>
      <c r="K38" s="136">
        <v>145818</v>
      </c>
      <c r="L38" s="140">
        <v>67513</v>
      </c>
      <c r="M38" s="136"/>
      <c r="N38" s="136"/>
      <c r="O38" s="445">
        <v>219029.64</v>
      </c>
      <c r="P38" s="450">
        <f t="shared" si="0"/>
        <v>-5698.640000000014</v>
      </c>
      <c r="Q38" s="138" t="s">
        <v>677</v>
      </c>
      <c r="R38" s="139" t="s">
        <v>787</v>
      </c>
    </row>
    <row r="39" spans="1:19" x14ac:dyDescent="0.25">
      <c r="A39" s="135"/>
      <c r="C39" s="136" t="s">
        <v>698</v>
      </c>
      <c r="D39" s="133" t="s">
        <v>701</v>
      </c>
      <c r="E39" s="136" t="s">
        <v>193</v>
      </c>
      <c r="F39" s="442">
        <v>5700</v>
      </c>
      <c r="G39" s="136"/>
      <c r="H39" s="136"/>
      <c r="I39" s="136"/>
      <c r="J39" s="136"/>
      <c r="K39" s="136"/>
      <c r="L39" s="140"/>
      <c r="M39" s="136">
        <v>5700</v>
      </c>
      <c r="N39" s="136"/>
      <c r="O39" s="445"/>
      <c r="P39" s="450">
        <f t="shared" si="0"/>
        <v>5700</v>
      </c>
      <c r="Q39" s="131"/>
    </row>
    <row r="40" spans="1:19" ht="14.4" x14ac:dyDescent="0.3">
      <c r="A40" s="135">
        <v>9</v>
      </c>
      <c r="B40" s="85" t="s">
        <v>1498</v>
      </c>
      <c r="C40" s="136" t="s">
        <v>702</v>
      </c>
      <c r="D40" s="133" t="s">
        <v>703</v>
      </c>
      <c r="E40" s="136" t="s">
        <v>193</v>
      </c>
      <c r="F40" s="442">
        <v>275000</v>
      </c>
      <c r="G40" s="136"/>
      <c r="H40" s="136"/>
      <c r="I40" s="136"/>
      <c r="J40" s="136"/>
      <c r="K40" s="136">
        <v>90000</v>
      </c>
      <c r="L40" s="140">
        <v>185000</v>
      </c>
      <c r="M40" s="136"/>
      <c r="N40" s="136"/>
      <c r="O40" s="445">
        <v>274998</v>
      </c>
      <c r="P40" s="450">
        <f t="shared" si="0"/>
        <v>2</v>
      </c>
      <c r="Q40" s="138" t="s">
        <v>677</v>
      </c>
      <c r="R40" s="139" t="s">
        <v>786</v>
      </c>
    </row>
    <row r="41" spans="1:19" ht="14.4" x14ac:dyDescent="0.3">
      <c r="A41" s="135">
        <v>10</v>
      </c>
      <c r="B41" s="85" t="s">
        <v>1499</v>
      </c>
      <c r="C41" s="136" t="s">
        <v>704</v>
      </c>
      <c r="D41" s="133" t="s">
        <v>705</v>
      </c>
      <c r="E41" s="136" t="s">
        <v>193</v>
      </c>
      <c r="F41" s="442">
        <v>295000</v>
      </c>
      <c r="G41" s="136"/>
      <c r="H41" s="136"/>
      <c r="I41" s="136"/>
      <c r="J41" s="136"/>
      <c r="K41" s="136">
        <v>199660</v>
      </c>
      <c r="L41" s="140">
        <v>95340</v>
      </c>
      <c r="M41" s="136"/>
      <c r="N41" s="136"/>
      <c r="O41" s="445">
        <v>292285.68</v>
      </c>
      <c r="P41" s="450">
        <f t="shared" si="0"/>
        <v>2714.320000000007</v>
      </c>
      <c r="Q41" s="138" t="s">
        <v>677</v>
      </c>
      <c r="R41" s="139" t="s">
        <v>706</v>
      </c>
    </row>
    <row r="42" spans="1:19" x14ac:dyDescent="0.25">
      <c r="A42" s="135"/>
      <c r="C42" s="136"/>
      <c r="D42" s="133" t="s">
        <v>707</v>
      </c>
      <c r="E42" s="136" t="s">
        <v>193</v>
      </c>
      <c r="F42" s="442">
        <v>374434</v>
      </c>
      <c r="G42" s="136"/>
      <c r="H42" s="136"/>
      <c r="I42" s="136"/>
      <c r="J42" s="136"/>
      <c r="K42" s="136">
        <v>204034</v>
      </c>
      <c r="L42" s="136">
        <v>170400</v>
      </c>
      <c r="M42" s="136"/>
      <c r="N42" s="136"/>
      <c r="O42" s="445"/>
      <c r="P42" s="450">
        <f t="shared" si="0"/>
        <v>374434</v>
      </c>
      <c r="Q42" s="131"/>
    </row>
    <row r="43" spans="1:19" ht="14.4" x14ac:dyDescent="0.3">
      <c r="A43" s="135">
        <v>11</v>
      </c>
      <c r="B43" s="85" t="s">
        <v>1500</v>
      </c>
      <c r="C43" s="136" t="s">
        <v>708</v>
      </c>
      <c r="D43" s="133" t="s">
        <v>709</v>
      </c>
      <c r="E43" s="136" t="s">
        <v>193</v>
      </c>
      <c r="F43" s="442">
        <v>181800</v>
      </c>
      <c r="G43" s="136"/>
      <c r="H43" s="136"/>
      <c r="I43" s="136"/>
      <c r="J43" s="136"/>
      <c r="K43" s="136"/>
      <c r="L43" s="136">
        <v>181800</v>
      </c>
      <c r="M43" s="141"/>
      <c r="N43" s="142"/>
      <c r="O43" s="445">
        <v>179796</v>
      </c>
      <c r="P43" s="450">
        <f t="shared" si="0"/>
        <v>2004</v>
      </c>
      <c r="Q43" s="138" t="s">
        <v>677</v>
      </c>
      <c r="R43" s="139" t="s">
        <v>1524</v>
      </c>
    </row>
    <row r="44" spans="1:19" ht="13.5" customHeight="1" x14ac:dyDescent="0.25">
      <c r="A44" s="135">
        <v>12</v>
      </c>
      <c r="B44" s="85" t="s">
        <v>1501</v>
      </c>
      <c r="C44" s="136" t="s">
        <v>710</v>
      </c>
      <c r="D44" s="440" t="s">
        <v>1528</v>
      </c>
      <c r="E44" s="136" t="s">
        <v>193</v>
      </c>
      <c r="F44" s="442">
        <v>315160</v>
      </c>
      <c r="G44" s="136"/>
      <c r="H44" s="136"/>
      <c r="I44" s="136"/>
      <c r="J44" s="136"/>
      <c r="K44" s="136"/>
      <c r="L44" s="136">
        <v>315160</v>
      </c>
      <c r="M44" s="141"/>
      <c r="N44" s="142"/>
      <c r="O44" s="445">
        <v>313960.28999999998</v>
      </c>
      <c r="P44" s="450">
        <f t="shared" si="0"/>
        <v>1199.710000000021</v>
      </c>
      <c r="Q44" s="138" t="s">
        <v>700</v>
      </c>
    </row>
    <row r="45" spans="1:19" ht="13.5" customHeight="1" x14ac:dyDescent="0.25">
      <c r="A45" s="135"/>
      <c r="B45" s="85" t="s">
        <v>1115</v>
      </c>
      <c r="C45" s="136" t="s">
        <v>1190</v>
      </c>
      <c r="D45" s="440" t="s">
        <v>1192</v>
      </c>
      <c r="E45" s="136" t="s">
        <v>193</v>
      </c>
      <c r="F45" s="443">
        <v>138635.1</v>
      </c>
      <c r="G45" s="136"/>
      <c r="H45" s="136"/>
      <c r="I45" s="136"/>
      <c r="J45" s="136"/>
      <c r="K45" s="136"/>
      <c r="L45" s="136"/>
      <c r="M45" s="141"/>
      <c r="N45" s="142"/>
      <c r="O45" s="445"/>
      <c r="P45" s="450">
        <f t="shared" si="0"/>
        <v>138635.1</v>
      </c>
      <c r="Q45" s="145"/>
    </row>
    <row r="46" spans="1:19" ht="13.2" thickBot="1" x14ac:dyDescent="0.3">
      <c r="A46" s="135"/>
      <c r="C46" s="143"/>
      <c r="D46" s="143"/>
      <c r="E46" s="136"/>
      <c r="F46" s="444">
        <v>4829601</v>
      </c>
      <c r="G46" s="136"/>
      <c r="H46" s="144"/>
      <c r="I46" s="136"/>
      <c r="J46" s="136"/>
      <c r="K46" s="136"/>
      <c r="L46" s="136"/>
      <c r="M46" s="141"/>
      <c r="N46" s="142"/>
      <c r="O46" s="445"/>
      <c r="P46" s="450">
        <f t="shared" si="0"/>
        <v>4829601</v>
      </c>
      <c r="Q46" s="145"/>
    </row>
    <row r="47" spans="1:19" ht="13.2" thickTop="1" x14ac:dyDescent="0.25">
      <c r="A47" s="135"/>
      <c r="C47" s="143"/>
      <c r="D47" s="146" t="s">
        <v>635</v>
      </c>
      <c r="E47" s="136"/>
      <c r="F47" s="147"/>
      <c r="G47" s="136"/>
      <c r="H47" s="144"/>
      <c r="I47" s="136"/>
      <c r="J47" s="136"/>
      <c r="K47" s="136"/>
      <c r="L47" s="136"/>
      <c r="M47" s="141"/>
      <c r="N47" s="142"/>
      <c r="O47" s="445"/>
      <c r="P47" s="450">
        <f t="shared" si="0"/>
        <v>0</v>
      </c>
      <c r="Q47" s="148"/>
    </row>
    <row r="48" spans="1:19" s="156" customFormat="1" ht="15.75" customHeight="1" x14ac:dyDescent="0.25">
      <c r="A48" s="149">
        <v>13</v>
      </c>
      <c r="B48" s="156" t="s">
        <v>1502</v>
      </c>
      <c r="C48" s="150" t="s">
        <v>711</v>
      </c>
      <c r="D48" s="151" t="s">
        <v>712</v>
      </c>
      <c r="E48" s="152" t="s">
        <v>713</v>
      </c>
      <c r="F48" s="153">
        <v>4357821</v>
      </c>
      <c r="G48" s="153"/>
      <c r="H48" s="153">
        <v>1511551</v>
      </c>
      <c r="I48" s="153">
        <v>2251040</v>
      </c>
      <c r="J48" s="153">
        <v>351000</v>
      </c>
      <c r="K48" s="153">
        <v>244230</v>
      </c>
      <c r="L48" s="153"/>
      <c r="M48" s="154"/>
      <c r="N48" s="154"/>
      <c r="O48" s="446"/>
      <c r="P48" s="450">
        <f t="shared" si="0"/>
        <v>4357821</v>
      </c>
      <c r="Q48" s="155"/>
    </row>
    <row r="49" spans="1:19" x14ac:dyDescent="0.25">
      <c r="A49" s="125"/>
      <c r="C49" s="157"/>
      <c r="D49" s="157"/>
      <c r="E49" s="152"/>
      <c r="F49" s="158">
        <v>4357821</v>
      </c>
      <c r="G49" s="152"/>
      <c r="H49" s="152"/>
      <c r="I49" s="152"/>
      <c r="J49" s="152"/>
      <c r="K49" s="152"/>
      <c r="L49" s="159"/>
      <c r="M49" s="152"/>
      <c r="N49" s="152"/>
      <c r="O49" s="445"/>
      <c r="P49" s="450">
        <f t="shared" si="0"/>
        <v>4357821</v>
      </c>
      <c r="Q49" s="145"/>
      <c r="R49" s="132"/>
    </row>
    <row r="50" spans="1:19" x14ac:dyDescent="0.25">
      <c r="A50" s="125"/>
      <c r="C50" s="157"/>
      <c r="D50" s="146" t="s">
        <v>638</v>
      </c>
      <c r="E50" s="152"/>
      <c r="F50" s="146"/>
      <c r="G50" s="152"/>
      <c r="H50" s="152"/>
      <c r="I50" s="152"/>
      <c r="J50" s="152"/>
      <c r="K50" s="152"/>
      <c r="L50" s="159"/>
      <c r="M50" s="160"/>
      <c r="N50" s="160"/>
      <c r="O50" s="445"/>
      <c r="P50" s="450">
        <f t="shared" si="0"/>
        <v>0</v>
      </c>
      <c r="Q50" s="148"/>
      <c r="R50" s="132"/>
    </row>
    <row r="51" spans="1:19" x14ac:dyDescent="0.25">
      <c r="A51" s="125">
        <v>2245752.52</v>
      </c>
      <c r="B51" s="85" t="s">
        <v>1503</v>
      </c>
      <c r="C51" s="437" t="s">
        <v>714</v>
      </c>
      <c r="D51" s="162" t="s">
        <v>715</v>
      </c>
      <c r="E51" s="161" t="s">
        <v>195</v>
      </c>
      <c r="F51" s="161">
        <v>2245752.52</v>
      </c>
      <c r="G51" s="161"/>
      <c r="H51" s="163"/>
      <c r="I51" s="161">
        <v>1686485</v>
      </c>
      <c r="J51" s="161">
        <v>1686486</v>
      </c>
      <c r="K51" s="161">
        <v>247345</v>
      </c>
      <c r="L51" s="161"/>
      <c r="M51" s="161"/>
      <c r="N51" s="161"/>
      <c r="O51" s="445">
        <v>2163072.9300000002</v>
      </c>
      <c r="P51" s="445">
        <f t="shared" si="0"/>
        <v>82679.589999999851</v>
      </c>
      <c r="Q51" s="138" t="s">
        <v>677</v>
      </c>
      <c r="R51" s="130" t="s">
        <v>716</v>
      </c>
      <c r="S51" s="85" t="s">
        <v>1194</v>
      </c>
    </row>
    <row r="52" spans="1:19" x14ac:dyDescent="0.25">
      <c r="A52" s="125">
        <v>15</v>
      </c>
      <c r="B52" s="85" t="s">
        <v>1504</v>
      </c>
      <c r="C52" s="161" t="s">
        <v>717</v>
      </c>
      <c r="D52" s="164" t="s">
        <v>718</v>
      </c>
      <c r="E52" s="161" t="s">
        <v>46</v>
      </c>
      <c r="F52" s="165">
        <v>561500</v>
      </c>
      <c r="G52" s="161"/>
      <c r="H52" s="163"/>
      <c r="I52" s="161"/>
      <c r="J52" s="161"/>
      <c r="K52" s="166">
        <v>561500</v>
      </c>
      <c r="L52" s="161"/>
      <c r="M52" s="161"/>
      <c r="N52" s="161"/>
      <c r="O52" s="445"/>
      <c r="P52" s="450">
        <f t="shared" si="0"/>
        <v>561500</v>
      </c>
      <c r="Q52" s="138" t="s">
        <v>677</v>
      </c>
      <c r="R52" s="130" t="s">
        <v>719</v>
      </c>
      <c r="S52" s="85" t="s">
        <v>46</v>
      </c>
    </row>
    <row r="53" spans="1:19" x14ac:dyDescent="0.25">
      <c r="A53" s="125"/>
      <c r="C53" s="161"/>
      <c r="D53" s="164" t="s">
        <v>720</v>
      </c>
      <c r="E53" s="161" t="s">
        <v>721</v>
      </c>
      <c r="F53" s="165">
        <v>165000</v>
      </c>
      <c r="G53" s="161"/>
      <c r="H53" s="163"/>
      <c r="I53" s="161"/>
      <c r="J53" s="161"/>
      <c r="K53" s="167"/>
      <c r="L53" s="166">
        <v>165000</v>
      </c>
      <c r="M53" s="161"/>
      <c r="N53" s="161"/>
      <c r="O53" s="447"/>
      <c r="P53" s="450">
        <f t="shared" si="0"/>
        <v>165000</v>
      </c>
      <c r="Q53" s="145"/>
      <c r="R53" s="132"/>
    </row>
    <row r="54" spans="1:19" ht="13.2" thickBot="1" x14ac:dyDescent="0.3">
      <c r="A54" s="125"/>
      <c r="C54" s="161"/>
      <c r="D54" s="164"/>
      <c r="E54" s="161"/>
      <c r="F54" s="168">
        <v>4346816</v>
      </c>
      <c r="G54" s="161"/>
      <c r="H54" s="163"/>
      <c r="I54" s="161"/>
      <c r="J54" s="161"/>
      <c r="K54" s="166"/>
      <c r="L54" s="161"/>
      <c r="M54" s="161"/>
      <c r="N54" s="161"/>
      <c r="O54" s="445"/>
      <c r="P54" s="450">
        <f t="shared" si="0"/>
        <v>4346816</v>
      </c>
      <c r="Q54" s="169"/>
      <c r="R54" s="132"/>
    </row>
    <row r="55" spans="1:19" ht="13.2" thickTop="1" x14ac:dyDescent="0.25">
      <c r="A55" s="125"/>
      <c r="C55" s="161"/>
      <c r="D55" s="170" t="s">
        <v>722</v>
      </c>
      <c r="E55" s="161"/>
      <c r="F55" s="171"/>
      <c r="G55" s="161"/>
      <c r="H55" s="163"/>
      <c r="I55" s="161"/>
      <c r="J55" s="161"/>
      <c r="K55" s="166"/>
      <c r="L55" s="161"/>
      <c r="M55" s="161"/>
      <c r="N55" s="161"/>
      <c r="O55" s="445"/>
      <c r="P55" s="450">
        <f t="shared" si="0"/>
        <v>0</v>
      </c>
      <c r="Q55" s="148"/>
      <c r="R55" s="132"/>
    </row>
    <row r="56" spans="1:19" x14ac:dyDescent="0.25">
      <c r="A56" s="125">
        <v>16</v>
      </c>
      <c r="B56" s="85" t="s">
        <v>1505</v>
      </c>
      <c r="C56" s="441" t="s">
        <v>723</v>
      </c>
      <c r="D56" s="118" t="s">
        <v>724</v>
      </c>
      <c r="E56" s="118" t="s">
        <v>193</v>
      </c>
      <c r="F56" s="172">
        <v>299902.71999999997</v>
      </c>
      <c r="G56" s="118"/>
      <c r="H56" s="173"/>
      <c r="I56" s="174">
        <v>99340</v>
      </c>
      <c r="J56" s="174">
        <v>198960</v>
      </c>
      <c r="K56" s="175"/>
      <c r="L56" s="174"/>
      <c r="M56" s="174"/>
      <c r="N56" s="174"/>
      <c r="O56" s="445">
        <v>243947.21</v>
      </c>
      <c r="P56" s="445">
        <f t="shared" si="0"/>
        <v>55955.50999999998</v>
      </c>
      <c r="Q56" s="138" t="s">
        <v>677</v>
      </c>
      <c r="R56" s="130" t="s">
        <v>725</v>
      </c>
      <c r="S56" s="85" t="s">
        <v>1194</v>
      </c>
    </row>
    <row r="57" spans="1:19" s="451" customFormat="1" x14ac:dyDescent="0.25">
      <c r="A57" s="135">
        <v>17</v>
      </c>
      <c r="B57" s="451" t="s">
        <v>1506</v>
      </c>
      <c r="C57" s="176" t="s">
        <v>726</v>
      </c>
      <c r="D57" s="176" t="s">
        <v>727</v>
      </c>
      <c r="E57" s="176" t="s">
        <v>195</v>
      </c>
      <c r="F57" s="189">
        <v>421768</v>
      </c>
      <c r="G57" s="176"/>
      <c r="H57" s="201"/>
      <c r="I57" s="176">
        <v>209903</v>
      </c>
      <c r="J57" s="176">
        <v>211865</v>
      </c>
      <c r="K57" s="203"/>
      <c r="L57" s="174"/>
      <c r="M57" s="174"/>
      <c r="N57" s="174"/>
      <c r="O57" s="450"/>
      <c r="P57" s="450">
        <f t="shared" si="0"/>
        <v>421768</v>
      </c>
      <c r="Q57" s="196" t="s">
        <v>728</v>
      </c>
      <c r="R57" s="451" t="s">
        <v>729</v>
      </c>
    </row>
    <row r="58" spans="1:19" x14ac:dyDescent="0.25">
      <c r="A58" s="125"/>
      <c r="C58" s="118"/>
      <c r="D58" s="177" t="s">
        <v>730</v>
      </c>
      <c r="E58" s="118"/>
      <c r="F58" s="178"/>
      <c r="G58" s="118"/>
      <c r="H58" s="179"/>
      <c r="I58" s="118"/>
      <c r="J58" s="118"/>
      <c r="K58" s="180"/>
      <c r="L58" s="118"/>
      <c r="M58" s="118"/>
      <c r="N58" s="118"/>
      <c r="O58" s="448"/>
      <c r="P58" s="450">
        <f t="shared" si="0"/>
        <v>0</v>
      </c>
      <c r="Q58" s="131"/>
      <c r="R58" s="181"/>
    </row>
    <row r="59" spans="1:19" ht="14.4" x14ac:dyDescent="0.3">
      <c r="A59" s="135">
        <v>18</v>
      </c>
      <c r="B59" s="85" t="s">
        <v>1507</v>
      </c>
      <c r="C59" s="118" t="s">
        <v>731</v>
      </c>
      <c r="D59" s="182" t="s">
        <v>732</v>
      </c>
      <c r="E59" s="174" t="s">
        <v>193</v>
      </c>
      <c r="F59" s="172">
        <v>369960</v>
      </c>
      <c r="G59" s="118"/>
      <c r="H59" s="173"/>
      <c r="I59" s="118"/>
      <c r="J59" s="118"/>
      <c r="K59" s="118"/>
      <c r="L59" s="118">
        <v>325880</v>
      </c>
      <c r="M59" s="118">
        <v>44080</v>
      </c>
      <c r="N59" s="118"/>
      <c r="O59" s="445">
        <v>369959.74</v>
      </c>
      <c r="P59" s="450">
        <f t="shared" si="0"/>
        <v>0.26000000000931323</v>
      </c>
      <c r="Q59" s="138" t="s">
        <v>677</v>
      </c>
      <c r="R59" s="139" t="s">
        <v>788</v>
      </c>
    </row>
    <row r="60" spans="1:19" ht="14.4" x14ac:dyDescent="0.3">
      <c r="A60" s="135">
        <v>19</v>
      </c>
      <c r="B60" s="85" t="s">
        <v>1508</v>
      </c>
      <c r="C60" s="118" t="s">
        <v>733</v>
      </c>
      <c r="D60" s="182" t="s">
        <v>734</v>
      </c>
      <c r="E60" s="174" t="s">
        <v>193</v>
      </c>
      <c r="F60" s="172">
        <v>370390</v>
      </c>
      <c r="G60" s="118"/>
      <c r="H60" s="173"/>
      <c r="I60" s="118"/>
      <c r="J60" s="118"/>
      <c r="K60" s="118"/>
      <c r="L60" s="118">
        <v>336310</v>
      </c>
      <c r="M60" s="118">
        <v>34080</v>
      </c>
      <c r="N60" s="118"/>
      <c r="O60" s="129">
        <v>370390</v>
      </c>
      <c r="P60" s="450">
        <f t="shared" si="0"/>
        <v>0</v>
      </c>
      <c r="Q60" s="138" t="s">
        <v>677</v>
      </c>
      <c r="R60" s="139" t="s">
        <v>1070</v>
      </c>
    </row>
    <row r="61" spans="1:19" ht="14.4" x14ac:dyDescent="0.3">
      <c r="A61" s="135">
        <v>20</v>
      </c>
      <c r="B61" s="85" t="s">
        <v>1509</v>
      </c>
      <c r="C61" s="118" t="s">
        <v>735</v>
      </c>
      <c r="D61" s="182" t="s">
        <v>736</v>
      </c>
      <c r="E61" s="174" t="s">
        <v>193</v>
      </c>
      <c r="F61" s="172">
        <v>186370</v>
      </c>
      <c r="G61" s="118"/>
      <c r="H61" s="173"/>
      <c r="I61" s="118"/>
      <c r="J61" s="118"/>
      <c r="K61" s="118"/>
      <c r="L61" s="118">
        <v>133240</v>
      </c>
      <c r="M61" s="118">
        <v>53130</v>
      </c>
      <c r="N61" s="118"/>
      <c r="O61" s="129">
        <v>186198.76</v>
      </c>
      <c r="P61" s="450">
        <f t="shared" si="0"/>
        <v>171.23999999999069</v>
      </c>
      <c r="Q61" s="138" t="s">
        <v>677</v>
      </c>
      <c r="R61" s="139" t="s">
        <v>737</v>
      </c>
    </row>
    <row r="62" spans="1:19" ht="14.4" x14ac:dyDescent="0.3">
      <c r="A62" s="135">
        <v>21</v>
      </c>
      <c r="B62" s="85" t="s">
        <v>1510</v>
      </c>
      <c r="C62" s="118" t="s">
        <v>738</v>
      </c>
      <c r="D62" s="174" t="s">
        <v>739</v>
      </c>
      <c r="E62" s="174" t="s">
        <v>193</v>
      </c>
      <c r="F62" s="172">
        <v>199329</v>
      </c>
      <c r="G62" s="118"/>
      <c r="H62" s="173"/>
      <c r="I62" s="118"/>
      <c r="J62" s="118"/>
      <c r="K62" s="118"/>
      <c r="L62" s="118">
        <v>175047</v>
      </c>
      <c r="M62" s="118">
        <v>24282</v>
      </c>
      <c r="N62" s="118"/>
      <c r="O62" s="129">
        <v>199328.31</v>
      </c>
      <c r="P62" s="450">
        <f t="shared" si="0"/>
        <v>0.69000000000232831</v>
      </c>
      <c r="Q62" s="809" t="s">
        <v>677</v>
      </c>
      <c r="R62" s="139" t="s">
        <v>1525</v>
      </c>
    </row>
    <row r="63" spans="1:19" x14ac:dyDescent="0.25">
      <c r="A63" s="135">
        <v>22</v>
      </c>
      <c r="B63" s="85" t="s">
        <v>1511</v>
      </c>
      <c r="C63" s="441" t="s">
        <v>740</v>
      </c>
      <c r="D63" s="174" t="s">
        <v>741</v>
      </c>
      <c r="E63" s="174" t="s">
        <v>193</v>
      </c>
      <c r="F63" s="449">
        <v>127852.62</v>
      </c>
      <c r="G63" s="118"/>
      <c r="H63" s="173"/>
      <c r="I63" s="118"/>
      <c r="J63" s="118"/>
      <c r="K63" s="118"/>
      <c r="L63" s="118">
        <v>99865</v>
      </c>
      <c r="M63" s="118">
        <v>25165</v>
      </c>
      <c r="N63" s="118"/>
      <c r="O63" s="129">
        <v>125537.57</v>
      </c>
      <c r="P63" s="436">
        <f t="shared" si="0"/>
        <v>2315.0499999999884</v>
      </c>
      <c r="Q63" s="138" t="s">
        <v>677</v>
      </c>
      <c r="R63" s="130" t="s">
        <v>742</v>
      </c>
      <c r="S63" s="85" t="s">
        <v>46</v>
      </c>
    </row>
    <row r="64" spans="1:19" ht="14.4" x14ac:dyDescent="0.3">
      <c r="A64" s="135">
        <v>23</v>
      </c>
      <c r="B64" s="85" t="s">
        <v>1512</v>
      </c>
      <c r="C64" s="118" t="s">
        <v>743</v>
      </c>
      <c r="D64" s="174" t="s">
        <v>744</v>
      </c>
      <c r="E64" s="174" t="s">
        <v>193</v>
      </c>
      <c r="F64" s="172">
        <v>322000</v>
      </c>
      <c r="G64" s="118"/>
      <c r="H64" s="173"/>
      <c r="I64" s="118"/>
      <c r="J64" s="118"/>
      <c r="K64" s="118"/>
      <c r="L64" s="118">
        <v>76300</v>
      </c>
      <c r="M64" s="118">
        <v>175000</v>
      </c>
      <c r="N64" s="118">
        <v>70700</v>
      </c>
      <c r="O64" s="129">
        <v>322000</v>
      </c>
      <c r="P64" s="450">
        <f t="shared" si="0"/>
        <v>0</v>
      </c>
      <c r="Q64" s="138" t="s">
        <v>677</v>
      </c>
      <c r="R64" s="139" t="s">
        <v>789</v>
      </c>
    </row>
    <row r="65" spans="1:19" x14ac:dyDescent="0.25">
      <c r="A65" s="135">
        <v>24</v>
      </c>
      <c r="B65" s="85" t="s">
        <v>1513</v>
      </c>
      <c r="C65" s="83" t="s">
        <v>745</v>
      </c>
      <c r="D65" s="183" t="s">
        <v>746</v>
      </c>
      <c r="E65" s="174" t="s">
        <v>193</v>
      </c>
      <c r="F65" s="172">
        <v>457851</v>
      </c>
      <c r="G65" s="172"/>
      <c r="H65" s="172"/>
      <c r="I65" s="172"/>
      <c r="J65" s="118"/>
      <c r="K65" s="118"/>
      <c r="L65" s="174">
        <v>181588</v>
      </c>
      <c r="M65" s="184">
        <v>276263</v>
      </c>
      <c r="N65" s="172"/>
      <c r="O65" s="129">
        <v>457846.99</v>
      </c>
      <c r="P65" s="450">
        <f t="shared" si="0"/>
        <v>4.0100000000093132</v>
      </c>
      <c r="Q65" s="138" t="s">
        <v>700</v>
      </c>
      <c r="R65" s="84"/>
    </row>
    <row r="66" spans="1:19" ht="14.4" x14ac:dyDescent="0.3">
      <c r="A66" s="135">
        <v>25</v>
      </c>
      <c r="B66" s="85" t="s">
        <v>1514</v>
      </c>
      <c r="C66" s="118" t="s">
        <v>747</v>
      </c>
      <c r="D66" s="96" t="s">
        <v>748</v>
      </c>
      <c r="E66" s="174" t="s">
        <v>193</v>
      </c>
      <c r="F66" s="172">
        <v>253500</v>
      </c>
      <c r="G66" s="172"/>
      <c r="H66" s="172"/>
      <c r="I66" s="172"/>
      <c r="J66" s="118"/>
      <c r="K66" s="118"/>
      <c r="L66" s="118">
        <v>253500</v>
      </c>
      <c r="M66" s="184"/>
      <c r="N66" s="172"/>
      <c r="O66" s="129">
        <v>239467</v>
      </c>
      <c r="P66" s="450">
        <f t="shared" si="0"/>
        <v>14033</v>
      </c>
      <c r="Q66" s="138" t="s">
        <v>677</v>
      </c>
      <c r="R66" s="139" t="s">
        <v>749</v>
      </c>
    </row>
    <row r="67" spans="1:19" ht="14.4" x14ac:dyDescent="0.3">
      <c r="A67" s="135">
        <v>26</v>
      </c>
      <c r="B67" s="85" t="s">
        <v>1515</v>
      </c>
      <c r="C67" s="118" t="s">
        <v>750</v>
      </c>
      <c r="D67" s="185" t="s">
        <v>751</v>
      </c>
      <c r="E67" s="174" t="s">
        <v>193</v>
      </c>
      <c r="F67" s="172">
        <v>373377</v>
      </c>
      <c r="G67" s="172"/>
      <c r="H67" s="186"/>
      <c r="I67" s="172"/>
      <c r="J67" s="118"/>
      <c r="K67" s="184"/>
      <c r="L67" s="184">
        <v>119624</v>
      </c>
      <c r="M67" s="184">
        <v>250910</v>
      </c>
      <c r="N67" s="172">
        <v>2843</v>
      </c>
      <c r="O67" s="129">
        <v>373588.28</v>
      </c>
      <c r="P67" s="450">
        <f t="shared" si="0"/>
        <v>-211.28000000002794</v>
      </c>
      <c r="Q67" s="138" t="s">
        <v>677</v>
      </c>
      <c r="R67" s="139" t="s">
        <v>1538</v>
      </c>
    </row>
    <row r="68" spans="1:19" ht="14.4" x14ac:dyDescent="0.3">
      <c r="A68" s="135">
        <v>27</v>
      </c>
      <c r="B68" s="85" t="s">
        <v>1516</v>
      </c>
      <c r="C68" s="118" t="s">
        <v>752</v>
      </c>
      <c r="D68" s="185" t="s">
        <v>753</v>
      </c>
      <c r="E68" s="174" t="s">
        <v>193</v>
      </c>
      <c r="F68" s="172">
        <v>234870</v>
      </c>
      <c r="G68" s="172"/>
      <c r="H68" s="186"/>
      <c r="I68" s="172"/>
      <c r="J68" s="118"/>
      <c r="K68" s="184"/>
      <c r="L68" s="184"/>
      <c r="M68" s="184">
        <v>212830</v>
      </c>
      <c r="N68" s="172">
        <v>22040</v>
      </c>
      <c r="O68" s="129">
        <v>234862.51</v>
      </c>
      <c r="P68" s="450">
        <f t="shared" si="0"/>
        <v>7.4899999999906868</v>
      </c>
      <c r="Q68" s="138" t="s">
        <v>677</v>
      </c>
      <c r="R68" s="139" t="s">
        <v>754</v>
      </c>
    </row>
    <row r="69" spans="1:19" ht="14.4" x14ac:dyDescent="0.3">
      <c r="A69" s="135">
        <v>28</v>
      </c>
      <c r="B69" s="85" t="s">
        <v>1517</v>
      </c>
      <c r="C69" s="187" t="s">
        <v>755</v>
      </c>
      <c r="D69" s="188" t="s">
        <v>756</v>
      </c>
      <c r="E69" s="174" t="s">
        <v>193</v>
      </c>
      <c r="F69" s="172">
        <v>128715</v>
      </c>
      <c r="G69" s="172"/>
      <c r="H69" s="186"/>
      <c r="I69" s="172"/>
      <c r="J69" s="118"/>
      <c r="K69" s="184"/>
      <c r="L69" s="184"/>
      <c r="M69" s="184">
        <v>128715</v>
      </c>
      <c r="N69" s="172"/>
      <c r="O69" s="129">
        <v>122157.28</v>
      </c>
      <c r="P69" s="450">
        <f t="shared" si="0"/>
        <v>6557.7200000000012</v>
      </c>
      <c r="Q69" s="138" t="s">
        <v>677</v>
      </c>
      <c r="R69" s="139" t="s">
        <v>790</v>
      </c>
    </row>
    <row r="70" spans="1:19" x14ac:dyDescent="0.25">
      <c r="A70" s="135">
        <v>29</v>
      </c>
      <c r="B70" s="85" t="s">
        <v>1518</v>
      </c>
      <c r="C70" s="118" t="s">
        <v>757</v>
      </c>
      <c r="D70" s="185" t="s">
        <v>758</v>
      </c>
      <c r="E70" s="174" t="s">
        <v>193</v>
      </c>
      <c r="F70" s="172">
        <v>506000</v>
      </c>
      <c r="G70" s="172"/>
      <c r="H70" s="186"/>
      <c r="I70" s="172"/>
      <c r="J70" s="118"/>
      <c r="K70" s="184"/>
      <c r="L70" s="184"/>
      <c r="M70" s="184">
        <v>387635</v>
      </c>
      <c r="N70" s="172">
        <v>118365</v>
      </c>
      <c r="O70" s="129">
        <v>495975.8</v>
      </c>
      <c r="P70" s="450">
        <f t="shared" si="0"/>
        <v>10024.200000000012</v>
      </c>
      <c r="Q70" s="138" t="s">
        <v>700</v>
      </c>
      <c r="R70" s="84"/>
    </row>
    <row r="71" spans="1:19" x14ac:dyDescent="0.25">
      <c r="A71" s="135">
        <v>30</v>
      </c>
      <c r="B71" s="85" t="s">
        <v>1144</v>
      </c>
      <c r="C71" s="118" t="s">
        <v>759</v>
      </c>
      <c r="D71" s="185" t="s">
        <v>760</v>
      </c>
      <c r="E71" s="174" t="s">
        <v>193</v>
      </c>
      <c r="F71" s="172">
        <v>1874110</v>
      </c>
      <c r="G71" s="172"/>
      <c r="H71" s="186"/>
      <c r="I71" s="172"/>
      <c r="J71" s="118"/>
      <c r="K71" s="184"/>
      <c r="L71" s="184"/>
      <c r="M71" s="184">
        <v>1740030</v>
      </c>
      <c r="N71" s="172">
        <v>134080</v>
      </c>
      <c r="O71" s="129">
        <v>1874110</v>
      </c>
      <c r="P71" s="450">
        <f t="shared" si="0"/>
        <v>0</v>
      </c>
      <c r="Q71" s="138" t="s">
        <v>700</v>
      </c>
      <c r="R71" s="84"/>
    </row>
    <row r="72" spans="1:19" x14ac:dyDescent="0.25">
      <c r="A72" s="135"/>
      <c r="C72" s="118"/>
      <c r="D72" s="177" t="s">
        <v>761</v>
      </c>
      <c r="E72" s="189"/>
      <c r="F72" s="118"/>
      <c r="G72" s="172"/>
      <c r="H72" s="186"/>
      <c r="I72" s="172"/>
      <c r="J72" s="118"/>
      <c r="K72" s="184"/>
      <c r="L72" s="184"/>
      <c r="M72" s="184"/>
      <c r="N72" s="172"/>
      <c r="O72" s="129"/>
      <c r="P72" s="450">
        <f t="shared" si="0"/>
        <v>0</v>
      </c>
      <c r="Q72" s="131"/>
      <c r="R72" s="132"/>
    </row>
    <row r="73" spans="1:19" x14ac:dyDescent="0.25">
      <c r="A73" s="135">
        <v>31</v>
      </c>
      <c r="B73" s="85" t="s">
        <v>1519</v>
      </c>
      <c r="C73" s="441" t="s">
        <v>762</v>
      </c>
      <c r="D73" s="185" t="s">
        <v>763</v>
      </c>
      <c r="E73" s="189" t="s">
        <v>195</v>
      </c>
      <c r="F73" s="118">
        <v>587196.22</v>
      </c>
      <c r="G73" s="189"/>
      <c r="H73" s="190"/>
      <c r="I73" s="189"/>
      <c r="J73" s="174">
        <v>363550</v>
      </c>
      <c r="K73" s="191">
        <v>171660</v>
      </c>
      <c r="L73" s="191"/>
      <c r="M73" s="191"/>
      <c r="N73" s="189"/>
      <c r="O73" s="129">
        <v>587192.31000000006</v>
      </c>
      <c r="P73" s="436">
        <f t="shared" si="0"/>
        <v>3.909999999916181</v>
      </c>
      <c r="Q73" s="192" t="s">
        <v>677</v>
      </c>
      <c r="R73" s="130" t="s">
        <v>764</v>
      </c>
      <c r="S73" s="85" t="s">
        <v>46</v>
      </c>
    </row>
    <row r="74" spans="1:19" x14ac:dyDescent="0.25">
      <c r="A74" s="193"/>
      <c r="C74" s="174"/>
      <c r="D74" s="177" t="s">
        <v>765</v>
      </c>
      <c r="E74" s="194"/>
      <c r="F74" s="118"/>
      <c r="G74" s="189"/>
      <c r="H74" s="190"/>
      <c r="I74" s="189"/>
      <c r="J74" s="174"/>
      <c r="K74" s="191"/>
      <c r="L74" s="191"/>
      <c r="M74" s="191"/>
      <c r="N74" s="189"/>
      <c r="O74" s="129"/>
      <c r="P74" s="450">
        <f t="shared" si="0"/>
        <v>0</v>
      </c>
      <c r="Q74" s="131"/>
      <c r="R74" s="132"/>
    </row>
    <row r="75" spans="1:19" x14ac:dyDescent="0.25">
      <c r="A75" s="193">
        <v>32</v>
      </c>
      <c r="B75" s="85" t="s">
        <v>1520</v>
      </c>
      <c r="C75" s="441" t="s">
        <v>766</v>
      </c>
      <c r="D75" s="185" t="s">
        <v>767</v>
      </c>
      <c r="E75" s="176" t="s">
        <v>523</v>
      </c>
      <c r="F75" s="118">
        <v>62461</v>
      </c>
      <c r="G75" s="174"/>
      <c r="H75" s="195"/>
      <c r="I75" s="174"/>
      <c r="J75" s="174"/>
      <c r="K75" s="175">
        <v>16600</v>
      </c>
      <c r="L75" s="191"/>
      <c r="M75" s="191"/>
      <c r="N75" s="189"/>
      <c r="O75" s="129">
        <v>61886.05</v>
      </c>
      <c r="P75" s="436">
        <f t="shared" si="0"/>
        <v>574.94999999999709</v>
      </c>
      <c r="Q75" s="192" t="s">
        <v>677</v>
      </c>
      <c r="R75" s="130" t="s">
        <v>768</v>
      </c>
      <c r="S75" s="85" t="s">
        <v>46</v>
      </c>
    </row>
    <row r="76" spans="1:19" ht="14.4" x14ac:dyDescent="0.3">
      <c r="A76" s="135">
        <v>33</v>
      </c>
      <c r="B76" s="85" t="s">
        <v>1521</v>
      </c>
      <c r="C76" s="174" t="s">
        <v>769</v>
      </c>
      <c r="D76" s="185" t="s">
        <v>770</v>
      </c>
      <c r="E76" s="174" t="s">
        <v>195</v>
      </c>
      <c r="F76" s="118">
        <v>37550</v>
      </c>
      <c r="G76" s="174"/>
      <c r="H76" s="195"/>
      <c r="I76" s="174"/>
      <c r="J76" s="174"/>
      <c r="K76" s="175">
        <v>37550</v>
      </c>
      <c r="L76" s="191"/>
      <c r="M76" s="191"/>
      <c r="N76" s="189"/>
      <c r="O76" s="129"/>
      <c r="P76" s="450">
        <f t="shared" si="0"/>
        <v>37550</v>
      </c>
      <c r="Q76" s="810" t="s">
        <v>677</v>
      </c>
      <c r="R76" s="139" t="s">
        <v>1526</v>
      </c>
    </row>
    <row r="77" spans="1:19" ht="15" customHeight="1" x14ac:dyDescent="0.25">
      <c r="A77" s="135"/>
      <c r="B77" s="85" t="s">
        <v>52</v>
      </c>
      <c r="C77" s="174" t="s">
        <v>119</v>
      </c>
      <c r="D77" s="435" t="s">
        <v>1527</v>
      </c>
      <c r="E77" s="174" t="s">
        <v>195</v>
      </c>
      <c r="F77" s="118">
        <v>1897773.82</v>
      </c>
      <c r="G77" s="174"/>
      <c r="H77" s="195"/>
      <c r="I77" s="174"/>
      <c r="J77" s="174"/>
      <c r="K77" s="175"/>
      <c r="L77" s="191"/>
      <c r="M77" s="191"/>
      <c r="N77" s="189"/>
      <c r="O77" s="129">
        <v>1897773</v>
      </c>
      <c r="P77" s="450">
        <f t="shared" si="0"/>
        <v>0.82000000006519258</v>
      </c>
      <c r="Q77" s="197"/>
    </row>
    <row r="78" spans="1:19" x14ac:dyDescent="0.25">
      <c r="A78" s="135"/>
      <c r="C78" s="174"/>
      <c r="D78" s="177" t="s">
        <v>771</v>
      </c>
      <c r="E78" s="174"/>
      <c r="F78" s="118"/>
      <c r="G78" s="174"/>
      <c r="H78" s="195"/>
      <c r="I78" s="174"/>
      <c r="J78" s="174"/>
      <c r="K78" s="175"/>
      <c r="L78" s="191"/>
      <c r="M78" s="191"/>
      <c r="N78" s="189"/>
      <c r="O78" s="129"/>
      <c r="P78" s="450">
        <f t="shared" si="0"/>
        <v>0</v>
      </c>
      <c r="Q78" s="197"/>
    </row>
    <row r="79" spans="1:19" x14ac:dyDescent="0.25">
      <c r="A79" s="135">
        <v>34</v>
      </c>
      <c r="B79" s="85" t="s">
        <v>1522</v>
      </c>
      <c r="C79" s="174" t="s">
        <v>772</v>
      </c>
      <c r="D79" s="185" t="s">
        <v>773</v>
      </c>
      <c r="E79" s="174" t="s">
        <v>193</v>
      </c>
      <c r="F79" s="118">
        <v>251836</v>
      </c>
      <c r="G79" s="174"/>
      <c r="H79" s="195"/>
      <c r="I79" s="174"/>
      <c r="J79" s="174"/>
      <c r="K79" s="175"/>
      <c r="L79" s="191">
        <v>188033</v>
      </c>
      <c r="M79" s="191">
        <v>63803</v>
      </c>
      <c r="N79" s="189"/>
      <c r="O79" s="129">
        <v>251836</v>
      </c>
      <c r="P79" s="450">
        <f t="shared" si="0"/>
        <v>0</v>
      </c>
      <c r="Q79" s="196" t="s">
        <v>700</v>
      </c>
      <c r="R79" s="198"/>
    </row>
    <row r="80" spans="1:19" ht="14.4" x14ac:dyDescent="0.3">
      <c r="A80" s="135">
        <v>35</v>
      </c>
      <c r="B80" s="85" t="s">
        <v>1523</v>
      </c>
      <c r="C80" s="174" t="s">
        <v>774</v>
      </c>
      <c r="D80" s="185" t="s">
        <v>775</v>
      </c>
      <c r="E80" s="174" t="s">
        <v>193</v>
      </c>
      <c r="F80" s="118">
        <v>379674</v>
      </c>
      <c r="G80" s="174"/>
      <c r="H80" s="195"/>
      <c r="I80" s="174"/>
      <c r="J80" s="174"/>
      <c r="K80" s="175"/>
      <c r="L80" s="191">
        <v>210707</v>
      </c>
      <c r="M80" s="191">
        <v>168967</v>
      </c>
      <c r="N80" s="189"/>
      <c r="O80" s="129">
        <v>379674</v>
      </c>
      <c r="P80" s="450">
        <f t="shared" si="0"/>
        <v>0</v>
      </c>
      <c r="Q80" s="196" t="s">
        <v>677</v>
      </c>
      <c r="R80" s="139" t="s">
        <v>1537</v>
      </c>
    </row>
    <row r="81" spans="1:18" ht="13.2" thickBot="1" x14ac:dyDescent="0.3">
      <c r="A81" s="135"/>
      <c r="C81" s="174"/>
      <c r="D81" s="199"/>
      <c r="E81" s="176"/>
      <c r="F81" s="200">
        <v>7387781</v>
      </c>
      <c r="G81" s="176"/>
      <c r="H81" s="201"/>
      <c r="I81" s="176"/>
      <c r="J81" s="202"/>
      <c r="K81" s="203"/>
      <c r="L81" s="204"/>
      <c r="M81" s="204"/>
      <c r="N81" s="194"/>
      <c r="O81" s="129"/>
      <c r="P81" s="450">
        <f t="shared" si="0"/>
        <v>7387781</v>
      </c>
      <c r="Q81" s="205"/>
    </row>
    <row r="82" spans="1:18" ht="13.2" thickTop="1" x14ac:dyDescent="0.25">
      <c r="A82" s="135"/>
      <c r="C82" s="174"/>
      <c r="D82" s="177" t="s">
        <v>776</v>
      </c>
      <c r="E82" s="174"/>
      <c r="F82" s="206"/>
      <c r="G82" s="176"/>
      <c r="H82" s="201"/>
      <c r="I82" s="176"/>
      <c r="J82" s="174"/>
      <c r="K82" s="174"/>
      <c r="L82" s="174"/>
      <c r="M82" s="174"/>
      <c r="N82" s="174"/>
      <c r="O82" s="129"/>
      <c r="P82" s="450">
        <f t="shared" si="0"/>
        <v>0</v>
      </c>
      <c r="Q82" s="205"/>
    </row>
    <row r="83" spans="1:18" ht="17.25" customHeight="1" x14ac:dyDescent="0.25">
      <c r="A83" s="135">
        <v>36</v>
      </c>
      <c r="C83" s="802" t="s">
        <v>777</v>
      </c>
      <c r="D83" s="803" t="s">
        <v>778</v>
      </c>
      <c r="E83" s="804" t="s">
        <v>779</v>
      </c>
      <c r="F83" s="805">
        <v>2216242</v>
      </c>
      <c r="G83" s="804"/>
      <c r="H83" s="806"/>
      <c r="I83" s="804"/>
      <c r="J83" s="804"/>
      <c r="K83" s="804"/>
      <c r="L83" s="804">
        <v>2213412</v>
      </c>
      <c r="M83" s="804"/>
      <c r="N83" s="804"/>
      <c r="O83" s="807">
        <v>318468.18</v>
      </c>
      <c r="P83" s="808">
        <f t="shared" si="0"/>
        <v>1897773.82</v>
      </c>
      <c r="Q83" s="208" t="s">
        <v>700</v>
      </c>
      <c r="R83" s="85" t="s">
        <v>1195</v>
      </c>
    </row>
    <row r="84" spans="1:18" ht="13.2" thickBot="1" x14ac:dyDescent="0.3">
      <c r="A84" s="135"/>
      <c r="C84" s="209"/>
      <c r="D84" s="210"/>
      <c r="E84" s="211"/>
      <c r="F84" s="212">
        <f>SUM(F83)</f>
        <v>2216242</v>
      </c>
      <c r="G84" s="211"/>
      <c r="H84" s="213"/>
      <c r="I84" s="211"/>
      <c r="J84" s="207"/>
      <c r="K84" s="214"/>
      <c r="L84" s="214"/>
      <c r="M84" s="214"/>
      <c r="N84" s="211"/>
      <c r="O84" s="129"/>
      <c r="P84" s="450">
        <f t="shared" si="0"/>
        <v>2216242</v>
      </c>
      <c r="Q84" s="215"/>
    </row>
    <row r="85" spans="1:18" ht="13.2" thickTop="1" x14ac:dyDescent="0.25">
      <c r="A85" s="135"/>
      <c r="C85" s="207"/>
      <c r="D85" s="216" t="s">
        <v>657</v>
      </c>
      <c r="E85" s="207"/>
      <c r="F85" s="217"/>
      <c r="G85" s="211"/>
      <c r="H85" s="213"/>
      <c r="I85" s="211"/>
      <c r="J85" s="209"/>
      <c r="K85" s="214"/>
      <c r="L85" s="214"/>
      <c r="M85" s="214"/>
      <c r="N85" s="211"/>
      <c r="O85" s="129"/>
      <c r="P85" s="450">
        <f t="shared" si="0"/>
        <v>0</v>
      </c>
      <c r="Q85" s="205"/>
    </row>
    <row r="86" spans="1:18" x14ac:dyDescent="0.25">
      <c r="A86" s="218"/>
      <c r="C86" s="219"/>
      <c r="D86" s="220"/>
      <c r="E86" s="221"/>
      <c r="F86" s="222"/>
      <c r="G86" s="221"/>
      <c r="H86" s="223"/>
      <c r="I86" s="221"/>
      <c r="J86" s="221"/>
      <c r="K86" s="224"/>
      <c r="L86" s="219"/>
      <c r="M86" s="219"/>
      <c r="N86" s="225"/>
      <c r="O86" s="226"/>
      <c r="P86" s="450">
        <f t="shared" si="0"/>
        <v>0</v>
      </c>
      <c r="Q86" s="227"/>
    </row>
    <row r="87" spans="1:18" x14ac:dyDescent="0.25">
      <c r="A87" s="135"/>
      <c r="C87" s="202"/>
      <c r="D87" s="206" t="s">
        <v>780</v>
      </c>
      <c r="E87" s="174"/>
      <c r="F87" s="83"/>
      <c r="G87" s="174"/>
      <c r="H87" s="223"/>
      <c r="I87" s="174"/>
      <c r="J87" s="174"/>
      <c r="K87" s="228"/>
      <c r="L87" s="191"/>
      <c r="M87" s="191"/>
      <c r="N87" s="189"/>
      <c r="O87" s="129"/>
      <c r="P87" s="450">
        <f t="shared" si="0"/>
        <v>0</v>
      </c>
      <c r="Q87" s="205"/>
    </row>
    <row r="88" spans="1:18" ht="15" customHeight="1" x14ac:dyDescent="0.25">
      <c r="A88" s="135"/>
      <c r="C88" s="229"/>
      <c r="D88" s="438" t="s">
        <v>781</v>
      </c>
      <c r="E88" s="174" t="s">
        <v>782</v>
      </c>
      <c r="F88" s="118">
        <v>573090</v>
      </c>
      <c r="G88" s="174"/>
      <c r="H88" s="195"/>
      <c r="I88" s="174"/>
      <c r="J88" s="174"/>
      <c r="K88" s="175">
        <v>573090</v>
      </c>
      <c r="L88" s="191"/>
      <c r="M88" s="191"/>
      <c r="N88" s="189"/>
      <c r="O88" s="129"/>
      <c r="P88" s="450">
        <f t="shared" si="0"/>
        <v>573090</v>
      </c>
      <c r="Q88" s="138"/>
    </row>
    <row r="89" spans="1:18" ht="16.5" customHeight="1" x14ac:dyDescent="0.25">
      <c r="A89" s="135"/>
      <c r="C89" s="229"/>
      <c r="D89" s="438" t="s">
        <v>1191</v>
      </c>
      <c r="E89" s="174" t="s">
        <v>46</v>
      </c>
      <c r="F89" s="118">
        <v>325000</v>
      </c>
      <c r="G89" s="174"/>
      <c r="H89" s="195"/>
      <c r="I89" s="174"/>
      <c r="J89" s="174"/>
      <c r="K89" s="199"/>
      <c r="L89" s="179">
        <v>325000</v>
      </c>
      <c r="M89" s="179"/>
      <c r="N89" s="179"/>
      <c r="O89" s="129"/>
      <c r="P89" s="450">
        <f t="shared" si="0"/>
        <v>325000</v>
      </c>
      <c r="Q89" s="138"/>
    </row>
    <row r="90" spans="1:18" x14ac:dyDescent="0.25">
      <c r="A90" s="135"/>
      <c r="C90" s="229"/>
      <c r="D90" s="173" t="s">
        <v>783</v>
      </c>
      <c r="E90" s="174"/>
      <c r="F90" s="118">
        <v>912100</v>
      </c>
      <c r="G90" s="174"/>
      <c r="H90" s="195"/>
      <c r="I90" s="174"/>
      <c r="J90" s="174"/>
      <c r="K90" s="199"/>
      <c r="L90" s="179">
        <v>912100</v>
      </c>
      <c r="M90" s="179"/>
      <c r="N90" s="179"/>
      <c r="O90" s="129"/>
      <c r="P90" s="450">
        <f t="shared" si="0"/>
        <v>912100</v>
      </c>
      <c r="Q90" s="138"/>
    </row>
    <row r="91" spans="1:18" x14ac:dyDescent="0.25">
      <c r="A91" s="135"/>
      <c r="C91" s="229"/>
      <c r="D91" s="173" t="s">
        <v>784</v>
      </c>
      <c r="E91" s="174" t="s">
        <v>46</v>
      </c>
      <c r="F91" s="177">
        <v>12510</v>
      </c>
      <c r="G91" s="174"/>
      <c r="H91" s="195"/>
      <c r="I91" s="174"/>
      <c r="J91" s="174"/>
      <c r="K91" s="199"/>
      <c r="L91" s="179"/>
      <c r="M91" s="179">
        <v>12510</v>
      </c>
      <c r="N91" s="179"/>
      <c r="O91" s="230"/>
      <c r="P91" s="450">
        <f t="shared" si="0"/>
        <v>12510</v>
      </c>
      <c r="Q91" s="138"/>
    </row>
    <row r="92" spans="1:18" x14ac:dyDescent="0.25">
      <c r="A92" s="135"/>
      <c r="C92" s="229"/>
      <c r="D92" s="173" t="s">
        <v>785</v>
      </c>
      <c r="E92" s="174" t="s">
        <v>46</v>
      </c>
      <c r="F92" s="177">
        <v>65087.6</v>
      </c>
      <c r="G92" s="174"/>
      <c r="H92" s="195"/>
      <c r="I92" s="174"/>
      <c r="J92" s="174"/>
      <c r="K92" s="199"/>
      <c r="L92" s="179"/>
      <c r="M92" s="179">
        <v>65087.6</v>
      </c>
      <c r="N92" s="179"/>
      <c r="O92" s="230"/>
      <c r="P92" s="450">
        <f t="shared" si="0"/>
        <v>65087.6</v>
      </c>
      <c r="Q92" s="138"/>
    </row>
    <row r="93" spans="1:18" ht="13.2" thickBot="1" x14ac:dyDescent="0.3">
      <c r="A93" s="135"/>
      <c r="C93" s="229"/>
      <c r="D93" s="173"/>
      <c r="E93" s="174"/>
      <c r="F93" s="200">
        <v>1887787.6</v>
      </c>
      <c r="G93" s="174"/>
      <c r="H93" s="195"/>
      <c r="I93" s="174"/>
      <c r="J93" s="174"/>
      <c r="K93" s="199"/>
      <c r="L93" s="179"/>
      <c r="M93" s="179"/>
      <c r="N93" s="179"/>
      <c r="O93" s="230"/>
      <c r="P93" s="450">
        <f t="shared" si="0"/>
        <v>1887787.6</v>
      </c>
      <c r="Q93" s="138"/>
    </row>
    <row r="94" spans="1:18" ht="13.2" thickTop="1" x14ac:dyDescent="0.25">
      <c r="A94" s="125"/>
      <c r="C94" s="231"/>
      <c r="D94" s="232" t="s">
        <v>623</v>
      </c>
      <c r="E94" s="233"/>
      <c r="F94" s="439">
        <v>25023218.600000001</v>
      </c>
      <c r="G94" s="119">
        <v>881860</v>
      </c>
      <c r="H94" s="119">
        <v>1511551</v>
      </c>
      <c r="I94" s="119">
        <v>5063168</v>
      </c>
      <c r="J94" s="119">
        <v>3633441</v>
      </c>
      <c r="K94" s="234">
        <v>3186164</v>
      </c>
      <c r="L94" s="119">
        <v>6730819</v>
      </c>
      <c r="M94" s="119">
        <v>3668187.6</v>
      </c>
      <c r="N94" s="119">
        <v>348028</v>
      </c>
      <c r="O94" s="235">
        <v>25023218.600000001</v>
      </c>
      <c r="P94" s="450">
        <f t="shared" si="0"/>
        <v>0</v>
      </c>
      <c r="Q94" s="236"/>
    </row>
  </sheetData>
  <autoFilter ref="A28:R85" xr:uid="{08F6766A-5DDA-446F-9047-D943401FB1C0}"/>
  <mergeCells count="5">
    <mergeCell ref="F2:G2"/>
    <mergeCell ref="H2:I2"/>
    <mergeCell ref="J2:K2"/>
    <mergeCell ref="L2:M2"/>
    <mergeCell ref="D2:E2"/>
  </mergeCells>
  <hyperlinks>
    <hyperlink ref="R30" r:id="rId1" xr:uid="{33179479-65F6-4D42-A276-EBCB6FE87D47}"/>
    <hyperlink ref="R31" r:id="rId2" xr:uid="{6254C76F-596A-4A86-A9A5-64C51A378D06}"/>
    <hyperlink ref="R32" r:id="rId3" xr:uid="{946AA0F4-A6EB-46FB-9F53-E890F1CC5906}"/>
    <hyperlink ref="R33" r:id="rId4" xr:uid="{AB6CCB4F-074F-4B2A-A442-91B57140372E}"/>
    <hyperlink ref="R34" r:id="rId5" xr:uid="{26F6B9BF-0010-489E-89B9-78C186BA9EDB}"/>
    <hyperlink ref="R36" r:id="rId6" xr:uid="{4B410CB1-7D29-4814-88CC-AD791D20402F}"/>
    <hyperlink ref="R51" r:id="rId7" xr:uid="{CFAEEC67-0A4C-432A-B714-7BC44E810E48}"/>
    <hyperlink ref="R52" r:id="rId8" xr:uid="{87C19BA9-9141-42C3-AD98-EA636A1450A9}"/>
    <hyperlink ref="R56" r:id="rId9" xr:uid="{3C8D3304-E6BF-45A5-A70C-9CF95D2AF5C4}"/>
    <hyperlink ref="R63" r:id="rId10" xr:uid="{C5276F45-226E-460A-9EA1-0B4CC1CC7D24}"/>
    <hyperlink ref="R73" r:id="rId11" xr:uid="{AAF89DB6-989E-426F-8F73-1F55020BD009}"/>
    <hyperlink ref="R75" r:id="rId12" xr:uid="{899EA156-942F-4F78-9508-EC2D1F4FCDED}"/>
    <hyperlink ref="R37" r:id="rId13" xr:uid="{C1EAD5C9-9416-4730-82FF-36C36D5AB10C}"/>
    <hyperlink ref="R66" r:id="rId14" xr:uid="{7A0CA136-FCD9-4139-850F-C52AAF74FA54}"/>
    <hyperlink ref="R41" r:id="rId15" xr:uid="{30C53753-35AB-4C05-A100-5CF2967AAE79}"/>
    <hyperlink ref="R61" r:id="rId16" xr:uid="{52F87D59-C5E4-449C-AB1A-B5513B9F1612}"/>
    <hyperlink ref="R68" r:id="rId17" xr:uid="{697A0B86-2969-4BED-8FC5-8757D6CEDF65}"/>
    <hyperlink ref="R40" r:id="rId18" xr:uid="{10E0E48A-441A-439A-BF2D-42B3B79DE73C}"/>
    <hyperlink ref="R38" r:id="rId19" xr:uid="{9D26B544-2769-48A0-954C-8AC06A82442F}"/>
    <hyperlink ref="R59" r:id="rId20" xr:uid="{A4F68F37-6D73-4554-8D87-89BC6798D1A3}"/>
    <hyperlink ref="R64" r:id="rId21" xr:uid="{7824537E-3C2B-4EB2-8962-8C4272EB3D10}"/>
    <hyperlink ref="R69" r:id="rId22" xr:uid="{FA75037E-5C2C-4D02-814D-C46C23410710}"/>
    <hyperlink ref="R60" r:id="rId23" xr:uid="{5A89C9A6-32A4-4D8D-A873-CDD64BB36053}"/>
    <hyperlink ref="R43" r:id="rId24" xr:uid="{98819EE1-52FB-493D-933D-53F31B2B61E0}"/>
    <hyperlink ref="R62" r:id="rId25" xr:uid="{A9F85BC0-0E71-4490-9CC8-62AF7DBDDE84}"/>
    <hyperlink ref="R76" r:id="rId26" xr:uid="{729D616D-2099-4FDC-97E1-4A50012A8B11}"/>
    <hyperlink ref="R80" r:id="rId27" xr:uid="{24AD5B56-CC7E-446E-A45B-BA9F7E5C4C73}"/>
    <hyperlink ref="R67" r:id="rId28" xr:uid="{360AF8C5-B710-472D-AF89-223E1C400DF9}"/>
  </hyperlinks>
  <pageMargins left="0.7" right="0.7" top="0.75" bottom="0.75" header="0.3" footer="0.3"/>
  <pageSetup paperSize="9" orientation="portrait" verticalDpi="0"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7910E-D5B9-494E-80D5-7A368D9DE8C6}">
  <dimension ref="A1:X82"/>
  <sheetViews>
    <sheetView zoomScaleNormal="100" workbookViewId="0">
      <selection activeCell="F18" sqref="F18"/>
    </sheetView>
  </sheetViews>
  <sheetFormatPr defaultRowHeight="14.4" x14ac:dyDescent="0.3"/>
  <cols>
    <col min="1" max="1" width="21.33203125" bestFit="1" customWidth="1"/>
    <col min="2" max="2" width="18.109375" bestFit="1" customWidth="1"/>
    <col min="3" max="3" width="15.109375" style="329" bestFit="1" customWidth="1"/>
    <col min="4" max="4" width="13.33203125" bestFit="1" customWidth="1"/>
    <col min="5" max="5" width="11.88671875" bestFit="1" customWidth="1"/>
    <col min="6" max="7" width="13.6640625" bestFit="1" customWidth="1"/>
    <col min="8" max="8" width="12" bestFit="1" customWidth="1"/>
    <col min="9" max="9" width="11" bestFit="1" customWidth="1"/>
    <col min="10" max="10" width="13.33203125" bestFit="1" customWidth="1"/>
    <col min="11" max="11" width="13.6640625" bestFit="1" customWidth="1"/>
    <col min="12" max="12" width="13.109375" bestFit="1" customWidth="1"/>
    <col min="13" max="13" width="15.109375" bestFit="1" customWidth="1"/>
    <col min="14" max="15" width="13.6640625" bestFit="1" customWidth="1"/>
    <col min="16" max="17" width="14.6640625" bestFit="1" customWidth="1"/>
    <col min="18" max="21" width="13.6640625" bestFit="1" customWidth="1"/>
    <col min="22" max="22" width="12.5546875" bestFit="1" customWidth="1"/>
    <col min="23" max="23" width="11.88671875" bestFit="1" customWidth="1"/>
    <col min="24" max="25" width="12" bestFit="1" customWidth="1"/>
    <col min="26" max="184" width="16.44140625" bestFit="1" customWidth="1"/>
    <col min="185" max="185" width="19" bestFit="1" customWidth="1"/>
    <col min="186" max="186" width="16.33203125" bestFit="1" customWidth="1"/>
    <col min="187" max="187" width="20.44140625" bestFit="1" customWidth="1"/>
    <col min="188" max="188" width="15.6640625" bestFit="1" customWidth="1"/>
    <col min="189" max="189" width="20.44140625" bestFit="1" customWidth="1"/>
    <col min="190" max="190" width="17.33203125" bestFit="1" customWidth="1"/>
    <col min="191" max="191" width="20.44140625" bestFit="1" customWidth="1"/>
    <col min="192" max="192" width="17.33203125" bestFit="1" customWidth="1"/>
    <col min="193" max="193" width="20.44140625" bestFit="1" customWidth="1"/>
    <col min="194" max="194" width="17.33203125" bestFit="1" customWidth="1"/>
    <col min="195" max="195" width="20.44140625" bestFit="1" customWidth="1"/>
    <col min="196" max="196" width="17.33203125" bestFit="1" customWidth="1"/>
    <col min="197" max="197" width="20.44140625" bestFit="1" customWidth="1"/>
    <col min="198" max="198" width="17.33203125" bestFit="1" customWidth="1"/>
    <col min="199" max="199" width="20.44140625" bestFit="1" customWidth="1"/>
    <col min="200" max="200" width="17.33203125" bestFit="1" customWidth="1"/>
    <col min="201" max="201" width="20.44140625" bestFit="1" customWidth="1"/>
    <col min="202" max="202" width="17.33203125" bestFit="1" customWidth="1"/>
    <col min="203" max="203" width="21.5546875" bestFit="1" customWidth="1"/>
    <col min="204" max="204" width="17.33203125" bestFit="1" customWidth="1"/>
  </cols>
  <sheetData>
    <row r="1" spans="1:24" ht="28.8" x14ac:dyDescent="0.55000000000000004">
      <c r="A1" s="870" t="s">
        <v>1069</v>
      </c>
      <c r="B1" s="870"/>
      <c r="C1" s="870"/>
      <c r="E1" s="870" t="s">
        <v>1067</v>
      </c>
      <c r="F1" s="870"/>
      <c r="G1" s="870"/>
      <c r="H1" s="870"/>
      <c r="I1" s="870"/>
      <c r="J1" s="870"/>
      <c r="K1" s="870"/>
      <c r="L1" s="870"/>
      <c r="M1" s="870"/>
      <c r="N1" s="870"/>
      <c r="O1" s="870"/>
      <c r="P1" s="870"/>
      <c r="Q1" s="870"/>
      <c r="R1" s="870"/>
      <c r="S1" s="870"/>
      <c r="T1" s="870"/>
      <c r="U1" s="870"/>
      <c r="V1" s="870"/>
      <c r="W1" s="870"/>
    </row>
    <row r="3" spans="1:24" ht="43.2" x14ac:dyDescent="0.3">
      <c r="A3" s="371" t="s">
        <v>12</v>
      </c>
      <c r="B3" s="372" t="s">
        <v>1051</v>
      </c>
      <c r="C3" s="394" t="s">
        <v>1052</v>
      </c>
      <c r="D3" s="355"/>
      <c r="E3" s="370" t="s">
        <v>8</v>
      </c>
      <c r="F3" s="349" t="s">
        <v>1034</v>
      </c>
      <c r="G3" s="349" t="s">
        <v>1035</v>
      </c>
      <c r="H3" s="373" t="s">
        <v>1036</v>
      </c>
      <c r="I3" s="373" t="s">
        <v>1037</v>
      </c>
      <c r="J3" s="380" t="s">
        <v>1038</v>
      </c>
      <c r="K3" s="350" t="s">
        <v>1039</v>
      </c>
      <c r="L3" s="374" t="s">
        <v>1040</v>
      </c>
      <c r="M3" s="377" t="s">
        <v>1041</v>
      </c>
      <c r="N3" s="378" t="s">
        <v>1042</v>
      </c>
      <c r="O3" s="378" t="s">
        <v>1043</v>
      </c>
      <c r="P3" s="379" t="s">
        <v>1044</v>
      </c>
      <c r="Q3" s="379" t="s">
        <v>1045</v>
      </c>
      <c r="R3" s="351" t="s">
        <v>1046</v>
      </c>
      <c r="S3" s="677" t="s">
        <v>1047</v>
      </c>
      <c r="T3" s="677" t="s">
        <v>1048</v>
      </c>
      <c r="U3" s="352" t="s">
        <v>1049</v>
      </c>
      <c r="V3" s="395" t="s">
        <v>1050</v>
      </c>
      <c r="W3" s="399" t="s">
        <v>1072</v>
      </c>
      <c r="X3" s="398" t="s">
        <v>1073</v>
      </c>
    </row>
    <row r="4" spans="1:24" x14ac:dyDescent="0.3">
      <c r="A4" s="327" t="s">
        <v>315</v>
      </c>
      <c r="B4" s="328">
        <v>1236302</v>
      </c>
      <c r="C4" s="328">
        <v>1006961.8800000001</v>
      </c>
      <c r="D4" s="355"/>
      <c r="E4" s="403" t="s">
        <v>796</v>
      </c>
      <c r="F4" s="333">
        <v>5000</v>
      </c>
      <c r="G4" s="356">
        <v>0</v>
      </c>
      <c r="H4" s="334">
        <v>0</v>
      </c>
      <c r="I4" s="358">
        <v>0</v>
      </c>
      <c r="J4" s="335">
        <v>0</v>
      </c>
      <c r="K4" s="360">
        <v>0</v>
      </c>
      <c r="L4" s="375">
        <v>0</v>
      </c>
      <c r="M4" s="362">
        <v>0</v>
      </c>
      <c r="N4" s="347">
        <v>0</v>
      </c>
      <c r="O4" s="364">
        <v>0</v>
      </c>
      <c r="P4" s="336">
        <v>5000</v>
      </c>
      <c r="Q4" s="366">
        <v>0</v>
      </c>
      <c r="R4" s="337">
        <v>20000</v>
      </c>
      <c r="S4" s="338">
        <v>0</v>
      </c>
      <c r="T4" s="368">
        <v>0</v>
      </c>
      <c r="U4" s="339">
        <v>0</v>
      </c>
      <c r="V4" s="353">
        <v>0</v>
      </c>
      <c r="W4" s="396">
        <v>0</v>
      </c>
      <c r="X4" s="396">
        <v>0</v>
      </c>
    </row>
    <row r="5" spans="1:24" x14ac:dyDescent="0.3">
      <c r="A5" s="326" t="s">
        <v>195</v>
      </c>
      <c r="B5" s="328">
        <v>172327</v>
      </c>
      <c r="C5" s="328">
        <v>134466.99</v>
      </c>
      <c r="D5" s="355"/>
      <c r="E5" s="403" t="s">
        <v>1012</v>
      </c>
      <c r="F5" s="333">
        <v>94876.1</v>
      </c>
      <c r="G5" s="356">
        <v>50936.22</v>
      </c>
      <c r="H5" s="334">
        <v>4000</v>
      </c>
      <c r="I5" s="358">
        <v>3994</v>
      </c>
      <c r="J5" s="335">
        <v>0</v>
      </c>
      <c r="K5" s="360">
        <v>0</v>
      </c>
      <c r="L5" s="375">
        <v>0</v>
      </c>
      <c r="M5" s="362">
        <v>0</v>
      </c>
      <c r="N5" s="347">
        <v>0</v>
      </c>
      <c r="O5" s="364">
        <v>0</v>
      </c>
      <c r="P5" s="336">
        <v>6000</v>
      </c>
      <c r="Q5" s="366">
        <v>3839</v>
      </c>
      <c r="R5" s="337">
        <v>229385.9</v>
      </c>
      <c r="S5" s="338">
        <v>112600</v>
      </c>
      <c r="T5" s="368">
        <v>72960.12</v>
      </c>
      <c r="U5" s="339">
        <v>40975</v>
      </c>
      <c r="V5" s="353">
        <v>40698</v>
      </c>
      <c r="W5" s="396">
        <v>0</v>
      </c>
      <c r="X5" s="396">
        <v>0</v>
      </c>
    </row>
    <row r="6" spans="1:24" x14ac:dyDescent="0.3">
      <c r="A6" s="400" t="s">
        <v>310</v>
      </c>
      <c r="B6" s="328">
        <v>172327</v>
      </c>
      <c r="C6" s="328">
        <v>134466.99</v>
      </c>
      <c r="D6" s="355"/>
      <c r="E6" s="403" t="s">
        <v>195</v>
      </c>
      <c r="F6" s="333">
        <v>2240998.04</v>
      </c>
      <c r="G6" s="356">
        <v>1298892.08</v>
      </c>
      <c r="H6" s="334">
        <v>71000</v>
      </c>
      <c r="I6" s="358">
        <v>39794.99</v>
      </c>
      <c r="J6" s="335">
        <v>663800</v>
      </c>
      <c r="K6" s="360">
        <v>715920</v>
      </c>
      <c r="L6" s="375">
        <v>0</v>
      </c>
      <c r="M6" s="362">
        <v>0</v>
      </c>
      <c r="N6" s="347">
        <v>174800</v>
      </c>
      <c r="O6" s="364">
        <v>84244.28</v>
      </c>
      <c r="P6" s="336">
        <v>388410</v>
      </c>
      <c r="Q6" s="366">
        <v>572347.13</v>
      </c>
      <c r="R6" s="337">
        <v>1081341</v>
      </c>
      <c r="S6" s="338">
        <v>1709060.96</v>
      </c>
      <c r="T6" s="368">
        <v>1321074.2</v>
      </c>
      <c r="U6" s="339">
        <v>987000</v>
      </c>
      <c r="V6" s="353">
        <v>2900</v>
      </c>
      <c r="W6" s="396">
        <v>44500</v>
      </c>
      <c r="X6" s="396">
        <v>102310.06</v>
      </c>
    </row>
    <row r="7" spans="1:24" x14ac:dyDescent="0.3">
      <c r="A7" s="326" t="s">
        <v>193</v>
      </c>
      <c r="B7" s="328">
        <v>240182</v>
      </c>
      <c r="C7" s="328">
        <v>240112</v>
      </c>
      <c r="D7" s="355"/>
      <c r="E7" s="403" t="s">
        <v>193</v>
      </c>
      <c r="F7" s="333">
        <v>216570</v>
      </c>
      <c r="G7" s="356">
        <v>110522.91</v>
      </c>
      <c r="H7" s="334">
        <v>27951</v>
      </c>
      <c r="I7" s="358">
        <v>11935.11</v>
      </c>
      <c r="J7" s="335">
        <v>152054</v>
      </c>
      <c r="K7" s="360">
        <v>125816</v>
      </c>
      <c r="L7" s="375">
        <v>4752</v>
      </c>
      <c r="M7" s="362">
        <v>9602</v>
      </c>
      <c r="N7" s="347">
        <v>23160</v>
      </c>
      <c r="O7" s="364">
        <v>19342.599999999999</v>
      </c>
      <c r="P7" s="336">
        <v>12192895</v>
      </c>
      <c r="Q7" s="366">
        <v>11481072.960000001</v>
      </c>
      <c r="R7" s="337">
        <v>872019.5</v>
      </c>
      <c r="S7" s="338">
        <v>1029487.5</v>
      </c>
      <c r="T7" s="368">
        <v>1008956.89</v>
      </c>
      <c r="U7" s="339">
        <v>675729</v>
      </c>
      <c r="V7" s="353">
        <v>674769.8</v>
      </c>
      <c r="W7" s="396">
        <v>28820</v>
      </c>
      <c r="X7" s="396">
        <v>27600</v>
      </c>
    </row>
    <row r="8" spans="1:24" x14ac:dyDescent="0.3">
      <c r="A8" s="400" t="s">
        <v>310</v>
      </c>
      <c r="B8" s="328">
        <v>240182</v>
      </c>
      <c r="C8" s="328">
        <v>240112</v>
      </c>
      <c r="D8" s="355"/>
      <c r="E8" s="403" t="s">
        <v>794</v>
      </c>
      <c r="F8" s="333">
        <v>32900</v>
      </c>
      <c r="G8" s="356">
        <v>18267.63</v>
      </c>
      <c r="H8" s="334">
        <v>0</v>
      </c>
      <c r="I8" s="358">
        <v>0</v>
      </c>
      <c r="J8" s="335">
        <v>0</v>
      </c>
      <c r="K8" s="360">
        <v>0</v>
      </c>
      <c r="L8" s="375">
        <v>0</v>
      </c>
      <c r="M8" s="362">
        <v>0</v>
      </c>
      <c r="N8" s="347">
        <v>0</v>
      </c>
      <c r="O8" s="364">
        <v>0</v>
      </c>
      <c r="P8" s="336">
        <v>0</v>
      </c>
      <c r="Q8" s="366">
        <v>0</v>
      </c>
      <c r="R8" s="337">
        <v>26920</v>
      </c>
      <c r="S8" s="338">
        <v>108400</v>
      </c>
      <c r="T8" s="368">
        <v>98365.06</v>
      </c>
      <c r="U8" s="339">
        <v>9060</v>
      </c>
      <c r="V8" s="353">
        <v>8250</v>
      </c>
      <c r="W8" s="396">
        <v>0</v>
      </c>
      <c r="X8" s="396">
        <v>0</v>
      </c>
    </row>
    <row r="9" spans="1:24" x14ac:dyDescent="0.3">
      <c r="A9" s="326" t="s">
        <v>794</v>
      </c>
      <c r="B9" s="328">
        <v>97360</v>
      </c>
      <c r="C9" s="328">
        <v>88849.33</v>
      </c>
      <c r="D9" s="355"/>
      <c r="E9" s="403" t="s">
        <v>186</v>
      </c>
      <c r="F9" s="333">
        <v>591869</v>
      </c>
      <c r="G9" s="356">
        <v>374899.16</v>
      </c>
      <c r="H9" s="334">
        <v>4100</v>
      </c>
      <c r="I9" s="358">
        <v>2030</v>
      </c>
      <c r="J9" s="335">
        <v>114000</v>
      </c>
      <c r="K9" s="360">
        <v>114000</v>
      </c>
      <c r="L9" s="375">
        <v>29337</v>
      </c>
      <c r="M9" s="362">
        <v>29337</v>
      </c>
      <c r="N9" s="347">
        <v>60459.839999999997</v>
      </c>
      <c r="O9" s="364">
        <v>60459.839999999997</v>
      </c>
      <c r="P9" s="336">
        <v>1176829.28</v>
      </c>
      <c r="Q9" s="366">
        <v>1087743.42</v>
      </c>
      <c r="R9" s="337">
        <v>454231.4</v>
      </c>
      <c r="S9" s="338">
        <v>520688.23</v>
      </c>
      <c r="T9" s="368">
        <v>391529.96</v>
      </c>
      <c r="U9" s="339">
        <v>211933.25</v>
      </c>
      <c r="V9" s="353">
        <v>133755.79999999999</v>
      </c>
      <c r="W9" s="396">
        <v>11144</v>
      </c>
      <c r="X9" s="396">
        <v>2544</v>
      </c>
    </row>
    <row r="10" spans="1:24" x14ac:dyDescent="0.3">
      <c r="A10" s="400" t="s">
        <v>310</v>
      </c>
      <c r="B10" s="328">
        <v>97360</v>
      </c>
      <c r="C10" s="328">
        <v>88849.33</v>
      </c>
      <c r="D10" s="355"/>
      <c r="E10" s="403" t="s">
        <v>795</v>
      </c>
      <c r="F10" s="333">
        <v>664</v>
      </c>
      <c r="G10" s="356">
        <v>258.68</v>
      </c>
      <c r="H10" s="334">
        <v>0</v>
      </c>
      <c r="I10" s="358">
        <v>0</v>
      </c>
      <c r="J10" s="335">
        <v>0</v>
      </c>
      <c r="K10" s="360">
        <v>0</v>
      </c>
      <c r="L10" s="375">
        <v>0</v>
      </c>
      <c r="M10" s="362">
        <v>0</v>
      </c>
      <c r="N10" s="347">
        <v>0</v>
      </c>
      <c r="O10" s="364">
        <v>0</v>
      </c>
      <c r="P10" s="336">
        <v>55741</v>
      </c>
      <c r="Q10" s="366">
        <v>55741</v>
      </c>
      <c r="R10" s="337">
        <v>0</v>
      </c>
      <c r="S10" s="338">
        <v>5000</v>
      </c>
      <c r="T10" s="368">
        <v>4200</v>
      </c>
      <c r="U10" s="339">
        <v>0</v>
      </c>
      <c r="V10" s="353">
        <v>0</v>
      </c>
      <c r="W10" s="396">
        <v>0</v>
      </c>
      <c r="X10" s="396">
        <v>0</v>
      </c>
    </row>
    <row r="11" spans="1:24" ht="15" thickBot="1" x14ac:dyDescent="0.35">
      <c r="A11" s="326" t="s">
        <v>186</v>
      </c>
      <c r="B11" s="328">
        <v>726433</v>
      </c>
      <c r="C11" s="328">
        <v>543533.56000000006</v>
      </c>
      <c r="D11" s="355"/>
      <c r="E11" s="404" t="s">
        <v>1031</v>
      </c>
      <c r="F11" s="340">
        <v>3182877.14</v>
      </c>
      <c r="G11" s="357">
        <v>1853776.68</v>
      </c>
      <c r="H11" s="341">
        <v>107051</v>
      </c>
      <c r="I11" s="359">
        <v>57754.1</v>
      </c>
      <c r="J11" s="342">
        <v>929854</v>
      </c>
      <c r="K11" s="361">
        <v>955736</v>
      </c>
      <c r="L11" s="376">
        <v>34089</v>
      </c>
      <c r="M11" s="363">
        <v>38939</v>
      </c>
      <c r="N11" s="348">
        <v>258419.84</v>
      </c>
      <c r="O11" s="365">
        <v>164046.72</v>
      </c>
      <c r="P11" s="343">
        <v>13824875.279999999</v>
      </c>
      <c r="Q11" s="367">
        <v>13200743.51</v>
      </c>
      <c r="R11" s="344">
        <v>2683897.7999999998</v>
      </c>
      <c r="S11" s="345">
        <v>3485236.69</v>
      </c>
      <c r="T11" s="369">
        <v>2897086.23</v>
      </c>
      <c r="U11" s="346">
        <v>1924697.25</v>
      </c>
      <c r="V11" s="354">
        <v>860373.6</v>
      </c>
      <c r="W11" s="397">
        <v>84464</v>
      </c>
      <c r="X11" s="397">
        <v>132454.06</v>
      </c>
    </row>
    <row r="12" spans="1:24" ht="15" thickTop="1" x14ac:dyDescent="0.3">
      <c r="A12" s="400" t="s">
        <v>310</v>
      </c>
      <c r="B12" s="328">
        <v>726433</v>
      </c>
      <c r="C12" s="328">
        <v>543533.56000000006</v>
      </c>
    </row>
    <row r="13" spans="1:24" x14ac:dyDescent="0.3">
      <c r="A13" s="327" t="s">
        <v>312</v>
      </c>
      <c r="B13" s="328">
        <v>7463970</v>
      </c>
      <c r="C13" s="328">
        <v>7139667.2399999993</v>
      </c>
    </row>
    <row r="14" spans="1:24" x14ac:dyDescent="0.3">
      <c r="A14" s="326" t="s">
        <v>193</v>
      </c>
      <c r="B14" s="328">
        <v>7319353</v>
      </c>
      <c r="C14" s="328">
        <v>7030285.7599999988</v>
      </c>
    </row>
    <row r="15" spans="1:24" x14ac:dyDescent="0.3">
      <c r="A15" s="400" t="s">
        <v>310</v>
      </c>
      <c r="B15" s="328">
        <v>7319353</v>
      </c>
      <c r="C15" s="328">
        <v>7030285.7599999988</v>
      </c>
    </row>
    <row r="16" spans="1:24" ht="22.5" customHeight="1" x14ac:dyDescent="0.55000000000000004">
      <c r="A16" s="326" t="s">
        <v>186</v>
      </c>
      <c r="B16" s="328">
        <v>144617</v>
      </c>
      <c r="C16" s="328">
        <v>109381.48</v>
      </c>
      <c r="E16" s="870" t="s">
        <v>1068</v>
      </c>
      <c r="F16" s="870"/>
      <c r="G16" s="870"/>
      <c r="H16" s="870"/>
      <c r="I16" s="870"/>
      <c r="J16" s="870"/>
      <c r="K16" s="870"/>
      <c r="L16" s="870"/>
      <c r="M16" s="870"/>
      <c r="N16" s="870"/>
      <c r="O16" s="870"/>
    </row>
    <row r="17" spans="1:16" ht="16.5" customHeight="1" x14ac:dyDescent="0.3">
      <c r="A17" s="400" t="s">
        <v>310</v>
      </c>
      <c r="B17" s="328">
        <v>144617</v>
      </c>
      <c r="C17" s="328">
        <v>109381.48</v>
      </c>
    </row>
    <row r="18" spans="1:16" ht="28.8" x14ac:dyDescent="0.3">
      <c r="A18" s="327" t="s">
        <v>316</v>
      </c>
      <c r="B18" s="328">
        <v>2985581</v>
      </c>
      <c r="C18" s="328">
        <v>2210722.2900000005</v>
      </c>
      <c r="E18" s="371" t="s">
        <v>12</v>
      </c>
      <c r="F18" s="372" t="s">
        <v>1060</v>
      </c>
      <c r="G18" s="372" t="s">
        <v>1003</v>
      </c>
      <c r="H18" s="372" t="s">
        <v>1061</v>
      </c>
      <c r="I18" s="391" t="s">
        <v>1062</v>
      </c>
      <c r="J18" s="372" t="s">
        <v>1063</v>
      </c>
      <c r="K18" s="391" t="s">
        <v>1064</v>
      </c>
      <c r="L18" s="372" t="s">
        <v>1065</v>
      </c>
      <c r="M18" s="372" t="s">
        <v>1009</v>
      </c>
      <c r="N18" s="372" t="s">
        <v>1066</v>
      </c>
      <c r="O18" s="372" t="s">
        <v>1011</v>
      </c>
    </row>
    <row r="19" spans="1:16" x14ac:dyDescent="0.3">
      <c r="A19" s="326" t="s">
        <v>721</v>
      </c>
      <c r="B19" s="328">
        <v>137337</v>
      </c>
      <c r="C19" s="328">
        <v>97926.38</v>
      </c>
      <c r="E19" s="311" t="s">
        <v>315</v>
      </c>
      <c r="F19" s="328">
        <v>510090</v>
      </c>
      <c r="G19" s="328">
        <v>0</v>
      </c>
      <c r="H19" s="328">
        <v>0</v>
      </c>
      <c r="I19" s="328">
        <v>0</v>
      </c>
      <c r="J19" s="328">
        <v>0</v>
      </c>
      <c r="K19" s="328">
        <v>324655.59999999998</v>
      </c>
      <c r="L19" s="328">
        <v>0</v>
      </c>
      <c r="M19" s="328">
        <v>91840</v>
      </c>
      <c r="N19" s="328">
        <v>72200</v>
      </c>
      <c r="O19" s="328">
        <v>60549.4</v>
      </c>
      <c r="P19" s="328">
        <f>SUM(F19:O19)</f>
        <v>1059335</v>
      </c>
    </row>
    <row r="20" spans="1:16" x14ac:dyDescent="0.3">
      <c r="A20" s="400" t="s">
        <v>310</v>
      </c>
      <c r="B20" s="328">
        <v>137337</v>
      </c>
      <c r="C20" s="328">
        <v>97926.38</v>
      </c>
      <c r="E20" s="311" t="s">
        <v>312</v>
      </c>
      <c r="F20" s="328">
        <v>132491</v>
      </c>
      <c r="G20" s="328">
        <v>13420</v>
      </c>
      <c r="H20" s="328">
        <v>41610</v>
      </c>
      <c r="I20" s="328">
        <v>4652</v>
      </c>
      <c r="J20" s="328">
        <v>19910</v>
      </c>
      <c r="K20" s="328">
        <v>3634544.77</v>
      </c>
      <c r="L20" s="328">
        <v>1220</v>
      </c>
      <c r="M20" s="328">
        <v>368461.6</v>
      </c>
      <c r="N20" s="328">
        <v>423256.63</v>
      </c>
      <c r="O20" s="328">
        <v>135618</v>
      </c>
      <c r="P20" s="328">
        <f t="shared" ref="P20:P28" si="0">SUM(F20:O20)</f>
        <v>4775184</v>
      </c>
    </row>
    <row r="21" spans="1:16" x14ac:dyDescent="0.3">
      <c r="A21" s="326" t="s">
        <v>195</v>
      </c>
      <c r="B21" s="328">
        <v>46668</v>
      </c>
      <c r="C21" s="328">
        <v>31791.62</v>
      </c>
      <c r="E21" s="311" t="s">
        <v>316</v>
      </c>
      <c r="F21" s="328">
        <v>10837</v>
      </c>
      <c r="G21" s="328">
        <v>4800</v>
      </c>
      <c r="H21" s="328">
        <v>0</v>
      </c>
      <c r="I21" s="328">
        <v>100</v>
      </c>
      <c r="J21" s="328">
        <v>0</v>
      </c>
      <c r="K21" s="328">
        <v>1541178.1400000001</v>
      </c>
      <c r="L21" s="328">
        <v>12600</v>
      </c>
      <c r="M21" s="328">
        <v>138355.1</v>
      </c>
      <c r="N21" s="328">
        <v>284136.76</v>
      </c>
      <c r="O21" s="328">
        <v>224589</v>
      </c>
      <c r="P21" s="328">
        <f t="shared" si="0"/>
        <v>2216596</v>
      </c>
    </row>
    <row r="22" spans="1:16" x14ac:dyDescent="0.3">
      <c r="A22" s="400" t="s">
        <v>310</v>
      </c>
      <c r="B22" s="328">
        <v>46668</v>
      </c>
      <c r="C22" s="328">
        <v>31791.62</v>
      </c>
      <c r="E22" s="311" t="s">
        <v>317</v>
      </c>
      <c r="F22" s="328">
        <v>5000</v>
      </c>
      <c r="G22" s="328">
        <v>0</v>
      </c>
      <c r="H22" s="328">
        <v>0</v>
      </c>
      <c r="I22" s="328">
        <v>0</v>
      </c>
      <c r="J22" s="328">
        <v>0</v>
      </c>
      <c r="K22" s="328">
        <v>31000</v>
      </c>
      <c r="L22" s="328">
        <v>0</v>
      </c>
      <c r="M22" s="328">
        <v>170400</v>
      </c>
      <c r="N22" s="328">
        <v>73500</v>
      </c>
      <c r="O22" s="328">
        <v>10000</v>
      </c>
      <c r="P22" s="328">
        <f t="shared" si="0"/>
        <v>289900</v>
      </c>
    </row>
    <row r="23" spans="1:16" x14ac:dyDescent="0.3">
      <c r="A23" s="326" t="s">
        <v>193</v>
      </c>
      <c r="B23" s="328">
        <v>2587963</v>
      </c>
      <c r="C23" s="328">
        <v>2002007.8100000003</v>
      </c>
      <c r="E23" s="311" t="s">
        <v>311</v>
      </c>
      <c r="F23" s="328">
        <v>53519</v>
      </c>
      <c r="G23" s="328">
        <v>1940</v>
      </c>
      <c r="H23" s="328">
        <v>0</v>
      </c>
      <c r="I23" s="328">
        <v>27000</v>
      </c>
      <c r="J23" s="328">
        <v>0</v>
      </c>
      <c r="K23" s="328">
        <v>726574</v>
      </c>
      <c r="L23" s="328">
        <v>0</v>
      </c>
      <c r="M23" s="328">
        <v>87200</v>
      </c>
      <c r="N23" s="328">
        <v>366041</v>
      </c>
      <c r="O23" s="328">
        <v>0</v>
      </c>
      <c r="P23" s="328">
        <f t="shared" si="0"/>
        <v>1262274</v>
      </c>
    </row>
    <row r="24" spans="1:16" x14ac:dyDescent="0.3">
      <c r="A24" s="400" t="s">
        <v>310</v>
      </c>
      <c r="B24" s="328">
        <v>2346963</v>
      </c>
      <c r="C24" s="328">
        <v>2002007.8100000003</v>
      </c>
      <c r="E24" s="311" t="s">
        <v>313</v>
      </c>
      <c r="F24" s="328">
        <v>2240998.04</v>
      </c>
      <c r="G24" s="328">
        <v>71000</v>
      </c>
      <c r="H24" s="328">
        <v>663800</v>
      </c>
      <c r="I24" s="328">
        <v>0</v>
      </c>
      <c r="J24" s="328">
        <v>174800</v>
      </c>
      <c r="K24" s="328">
        <v>388410</v>
      </c>
      <c r="L24" s="328">
        <v>44500</v>
      </c>
      <c r="M24" s="328">
        <v>1081341</v>
      </c>
      <c r="N24" s="328">
        <v>1709060.96</v>
      </c>
      <c r="O24" s="328">
        <v>987000</v>
      </c>
      <c r="P24" s="328">
        <f t="shared" si="0"/>
        <v>7360910</v>
      </c>
    </row>
    <row r="25" spans="1:16" x14ac:dyDescent="0.3">
      <c r="A25" s="400" t="s">
        <v>1189</v>
      </c>
      <c r="B25" s="328">
        <v>241000</v>
      </c>
      <c r="C25" s="328">
        <v>0</v>
      </c>
      <c r="E25" s="311" t="s">
        <v>555</v>
      </c>
      <c r="F25" s="328">
        <v>0</v>
      </c>
      <c r="G25" s="328">
        <v>0</v>
      </c>
      <c r="H25" s="328">
        <v>0</v>
      </c>
      <c r="I25" s="328">
        <v>0</v>
      </c>
      <c r="J25" s="328">
        <v>0</v>
      </c>
      <c r="K25" s="328">
        <v>1940570</v>
      </c>
      <c r="L25" s="328">
        <v>15000</v>
      </c>
      <c r="M25" s="328">
        <v>46911.5</v>
      </c>
      <c r="N25" s="328">
        <v>92937.5</v>
      </c>
      <c r="O25" s="328">
        <v>18553</v>
      </c>
      <c r="P25" s="328">
        <f t="shared" si="0"/>
        <v>2113972</v>
      </c>
    </row>
    <row r="26" spans="1:16" x14ac:dyDescent="0.3">
      <c r="A26" s="326" t="s">
        <v>186</v>
      </c>
      <c r="B26" s="328">
        <v>213613</v>
      </c>
      <c r="C26" s="328">
        <v>78996.479999999996</v>
      </c>
      <c r="E26" s="311" t="s">
        <v>314</v>
      </c>
      <c r="F26" s="328">
        <v>1525</v>
      </c>
      <c r="G26" s="328">
        <v>0</v>
      </c>
      <c r="H26" s="328">
        <v>86160</v>
      </c>
      <c r="I26" s="328">
        <v>0</v>
      </c>
      <c r="J26" s="328">
        <v>0</v>
      </c>
      <c r="K26" s="328">
        <v>265381</v>
      </c>
      <c r="L26" s="328">
        <v>0</v>
      </c>
      <c r="M26" s="328">
        <v>68650</v>
      </c>
      <c r="N26" s="328">
        <v>74187</v>
      </c>
      <c r="O26" s="328">
        <v>22340</v>
      </c>
      <c r="P26" s="328">
        <f t="shared" si="0"/>
        <v>518243</v>
      </c>
    </row>
    <row r="27" spans="1:16" x14ac:dyDescent="0.3">
      <c r="A27" s="400" t="s">
        <v>310</v>
      </c>
      <c r="B27" s="328">
        <v>213613</v>
      </c>
      <c r="C27" s="328">
        <v>78996.479999999996</v>
      </c>
      <c r="E27" s="311" t="s">
        <v>318</v>
      </c>
      <c r="F27" s="328">
        <v>17500</v>
      </c>
      <c r="G27" s="328">
        <v>0</v>
      </c>
      <c r="H27" s="328">
        <v>0</v>
      </c>
      <c r="I27" s="328">
        <v>0</v>
      </c>
      <c r="J27" s="328">
        <v>0</v>
      </c>
      <c r="K27" s="328">
        <v>0</v>
      </c>
      <c r="L27" s="328">
        <v>0</v>
      </c>
      <c r="M27" s="328">
        <v>10920</v>
      </c>
      <c r="N27" s="328">
        <v>50000</v>
      </c>
      <c r="O27" s="328">
        <v>1500</v>
      </c>
      <c r="P27" s="328">
        <f t="shared" si="0"/>
        <v>79920</v>
      </c>
    </row>
    <row r="28" spans="1:16" ht="15" thickBot="1" x14ac:dyDescent="0.35">
      <c r="A28" s="327" t="s">
        <v>317</v>
      </c>
      <c r="B28" s="328">
        <v>2052704</v>
      </c>
      <c r="C28" s="328">
        <v>720805.65</v>
      </c>
      <c r="E28" s="405" t="s">
        <v>1001</v>
      </c>
      <c r="F28" s="393">
        <v>2971960.04</v>
      </c>
      <c r="G28" s="393">
        <v>91160</v>
      </c>
      <c r="H28" s="393">
        <v>791570</v>
      </c>
      <c r="I28" s="393">
        <v>31752</v>
      </c>
      <c r="J28" s="393">
        <v>194710</v>
      </c>
      <c r="K28" s="393">
        <v>8852313.5099999998</v>
      </c>
      <c r="L28" s="393">
        <v>73320</v>
      </c>
      <c r="M28" s="393">
        <v>2064079.2</v>
      </c>
      <c r="N28" s="393">
        <v>3145319.85</v>
      </c>
      <c r="O28" s="393">
        <v>1460149.4</v>
      </c>
      <c r="P28" s="328">
        <f t="shared" si="0"/>
        <v>19676334</v>
      </c>
    </row>
    <row r="29" spans="1:16" ht="15" thickTop="1" x14ac:dyDescent="0.3">
      <c r="A29" s="326" t="s">
        <v>796</v>
      </c>
      <c r="B29" s="328">
        <v>30000</v>
      </c>
      <c r="C29" s="328">
        <v>0</v>
      </c>
    </row>
    <row r="30" spans="1:16" x14ac:dyDescent="0.3">
      <c r="A30" s="400" t="s">
        <v>310</v>
      </c>
      <c r="B30" s="328">
        <v>30000</v>
      </c>
      <c r="C30" s="328">
        <v>0</v>
      </c>
    </row>
    <row r="31" spans="1:16" x14ac:dyDescent="0.3">
      <c r="A31" s="326" t="s">
        <v>721</v>
      </c>
      <c r="B31" s="328">
        <v>1619704</v>
      </c>
      <c r="C31" s="328">
        <v>332877.49</v>
      </c>
    </row>
    <row r="32" spans="1:16" x14ac:dyDescent="0.3">
      <c r="A32" s="400" t="s">
        <v>310</v>
      </c>
      <c r="B32" s="328">
        <v>1619704</v>
      </c>
      <c r="C32" s="328">
        <v>332877.49</v>
      </c>
    </row>
    <row r="33" spans="1:3" x14ac:dyDescent="0.3">
      <c r="A33" s="326" t="s">
        <v>193</v>
      </c>
      <c r="B33" s="328">
        <v>58000</v>
      </c>
      <c r="C33" s="328">
        <v>55608.15</v>
      </c>
    </row>
    <row r="34" spans="1:3" x14ac:dyDescent="0.3">
      <c r="A34" s="400" t="s">
        <v>310</v>
      </c>
      <c r="B34" s="328">
        <v>58000</v>
      </c>
      <c r="C34" s="328">
        <v>55608.15</v>
      </c>
    </row>
    <row r="35" spans="1:3" x14ac:dyDescent="0.3">
      <c r="A35" s="326" t="s">
        <v>186</v>
      </c>
      <c r="B35" s="328">
        <v>345000</v>
      </c>
      <c r="C35" s="328">
        <v>332320.01</v>
      </c>
    </row>
    <row r="36" spans="1:3" x14ac:dyDescent="0.3">
      <c r="A36" s="400" t="s">
        <v>310</v>
      </c>
      <c r="B36" s="328">
        <v>345000</v>
      </c>
      <c r="C36" s="328">
        <v>332320.01</v>
      </c>
    </row>
    <row r="37" spans="1:3" x14ac:dyDescent="0.3">
      <c r="A37" s="327" t="s">
        <v>311</v>
      </c>
      <c r="B37" s="328">
        <v>1734245.5</v>
      </c>
      <c r="C37" s="328">
        <v>1555879.62</v>
      </c>
    </row>
    <row r="38" spans="1:3" x14ac:dyDescent="0.3">
      <c r="A38" s="326" t="s">
        <v>721</v>
      </c>
      <c r="B38" s="328">
        <v>53798</v>
      </c>
      <c r="C38" s="328">
        <v>5516.8</v>
      </c>
    </row>
    <row r="39" spans="1:3" x14ac:dyDescent="0.3">
      <c r="A39" s="400" t="s">
        <v>310</v>
      </c>
      <c r="B39" s="328">
        <v>53798</v>
      </c>
      <c r="C39" s="328">
        <v>5516.8</v>
      </c>
    </row>
    <row r="40" spans="1:3" x14ac:dyDescent="0.3">
      <c r="A40" s="326" t="s">
        <v>193</v>
      </c>
      <c r="B40" s="328">
        <v>992437</v>
      </c>
      <c r="C40" s="328">
        <v>961252.45000000007</v>
      </c>
    </row>
    <row r="41" spans="1:3" x14ac:dyDescent="0.3">
      <c r="A41" s="400" t="s">
        <v>310</v>
      </c>
      <c r="B41" s="328">
        <v>992437</v>
      </c>
      <c r="C41" s="328">
        <v>961252.45000000007</v>
      </c>
    </row>
    <row r="42" spans="1:3" x14ac:dyDescent="0.3">
      <c r="A42" s="326" t="s">
        <v>794</v>
      </c>
      <c r="B42" s="328">
        <v>133615</v>
      </c>
      <c r="C42" s="328">
        <v>57144.21</v>
      </c>
    </row>
    <row r="43" spans="1:3" x14ac:dyDescent="0.3">
      <c r="A43" s="400" t="s">
        <v>310</v>
      </c>
      <c r="B43" s="328">
        <v>133615</v>
      </c>
      <c r="C43" s="328">
        <v>57144.21</v>
      </c>
    </row>
    <row r="44" spans="1:3" x14ac:dyDescent="0.3">
      <c r="A44" s="326" t="s">
        <v>523</v>
      </c>
      <c r="B44" s="328">
        <v>0</v>
      </c>
      <c r="C44" s="328">
        <v>0</v>
      </c>
    </row>
    <row r="45" spans="1:3" x14ac:dyDescent="0.3">
      <c r="A45" s="400" t="s">
        <v>1071</v>
      </c>
      <c r="B45" s="328">
        <v>0</v>
      </c>
      <c r="C45" s="328">
        <v>0</v>
      </c>
    </row>
    <row r="46" spans="1:3" x14ac:dyDescent="0.3">
      <c r="A46" s="326" t="s">
        <v>186</v>
      </c>
      <c r="B46" s="328">
        <v>554395.5</v>
      </c>
      <c r="C46" s="328">
        <v>531966.16</v>
      </c>
    </row>
    <row r="47" spans="1:3" x14ac:dyDescent="0.3">
      <c r="A47" s="400" t="s">
        <v>310</v>
      </c>
      <c r="B47" s="328">
        <v>554395.5</v>
      </c>
      <c r="C47" s="328">
        <v>531966.16</v>
      </c>
    </row>
    <row r="48" spans="1:3" x14ac:dyDescent="0.3">
      <c r="A48" s="326" t="s">
        <v>795</v>
      </c>
      <c r="B48" s="328">
        <v>0</v>
      </c>
      <c r="C48" s="328">
        <v>0</v>
      </c>
    </row>
    <row r="49" spans="1:3" x14ac:dyDescent="0.3">
      <c r="A49" s="400" t="s">
        <v>1071</v>
      </c>
      <c r="B49" s="328">
        <v>0</v>
      </c>
      <c r="C49" s="328">
        <v>0</v>
      </c>
    </row>
    <row r="50" spans="1:3" x14ac:dyDescent="0.3">
      <c r="A50" s="327" t="s">
        <v>313</v>
      </c>
      <c r="B50" s="328">
        <v>7975000</v>
      </c>
      <c r="C50" s="328">
        <v>5426507.6000000006</v>
      </c>
    </row>
    <row r="51" spans="1:3" x14ac:dyDescent="0.3">
      <c r="A51" s="326" t="s">
        <v>195</v>
      </c>
      <c r="B51" s="328">
        <v>7975000</v>
      </c>
      <c r="C51" s="328">
        <v>5426507.6000000006</v>
      </c>
    </row>
    <row r="52" spans="1:3" x14ac:dyDescent="0.3">
      <c r="A52" s="400" t="s">
        <v>310</v>
      </c>
      <c r="B52" s="328">
        <v>7975000</v>
      </c>
      <c r="C52" s="328">
        <v>5426507.6000000006</v>
      </c>
    </row>
    <row r="53" spans="1:3" x14ac:dyDescent="0.3">
      <c r="A53" s="400" t="s">
        <v>1189</v>
      </c>
      <c r="B53" s="328">
        <v>0</v>
      </c>
      <c r="C53" s="328">
        <v>0</v>
      </c>
    </row>
    <row r="54" spans="1:3" x14ac:dyDescent="0.3">
      <c r="A54" s="327" t="s">
        <v>555</v>
      </c>
      <c r="B54" s="328">
        <v>3054588</v>
      </c>
      <c r="C54" s="328">
        <v>2890311.31</v>
      </c>
    </row>
    <row r="55" spans="1:3" x14ac:dyDescent="0.3">
      <c r="A55" s="326" t="s">
        <v>193</v>
      </c>
      <c r="B55" s="328">
        <v>2993183</v>
      </c>
      <c r="C55" s="328">
        <v>2890311.31</v>
      </c>
    </row>
    <row r="56" spans="1:3" x14ac:dyDescent="0.3">
      <c r="A56" s="400" t="s">
        <v>310</v>
      </c>
      <c r="B56" s="328">
        <v>2855883</v>
      </c>
      <c r="C56" s="328">
        <v>2753011.31</v>
      </c>
    </row>
    <row r="57" spans="1:3" x14ac:dyDescent="0.3">
      <c r="A57" s="400" t="s">
        <v>1413</v>
      </c>
      <c r="B57" s="328">
        <v>137300</v>
      </c>
      <c r="C57" s="328">
        <v>137300</v>
      </c>
    </row>
    <row r="58" spans="1:3" x14ac:dyDescent="0.3">
      <c r="A58" s="326" t="s">
        <v>795</v>
      </c>
      <c r="B58" s="328">
        <v>61405</v>
      </c>
      <c r="C58" s="328">
        <v>0</v>
      </c>
    </row>
    <row r="59" spans="1:3" x14ac:dyDescent="0.3">
      <c r="A59" s="400" t="s">
        <v>1413</v>
      </c>
      <c r="B59" s="328">
        <v>61405</v>
      </c>
      <c r="C59" s="328">
        <v>0</v>
      </c>
    </row>
    <row r="60" spans="1:3" x14ac:dyDescent="0.3">
      <c r="A60" s="327" t="s">
        <v>314</v>
      </c>
      <c r="B60" s="328">
        <v>972900</v>
      </c>
      <c r="C60" s="328">
        <v>749090.5</v>
      </c>
    </row>
    <row r="61" spans="1:3" x14ac:dyDescent="0.3">
      <c r="A61" s="326" t="s">
        <v>193</v>
      </c>
      <c r="B61" s="328">
        <v>972900</v>
      </c>
      <c r="C61" s="328">
        <v>749090.5</v>
      </c>
    </row>
    <row r="62" spans="1:3" x14ac:dyDescent="0.3">
      <c r="A62" s="400" t="s">
        <v>310</v>
      </c>
      <c r="B62" s="328">
        <v>972900</v>
      </c>
      <c r="C62" s="328">
        <v>749090.5</v>
      </c>
    </row>
    <row r="63" spans="1:3" x14ac:dyDescent="0.3">
      <c r="A63" s="327" t="s">
        <v>318</v>
      </c>
      <c r="B63" s="328">
        <v>706747</v>
      </c>
      <c r="C63" s="328">
        <v>444945.85</v>
      </c>
    </row>
    <row r="64" spans="1:3" x14ac:dyDescent="0.3">
      <c r="A64" s="326" t="s">
        <v>513</v>
      </c>
      <c r="B64" s="328">
        <v>66220</v>
      </c>
      <c r="C64" s="328">
        <v>37120.5</v>
      </c>
    </row>
    <row r="65" spans="1:3" x14ac:dyDescent="0.3">
      <c r="A65" s="400" t="s">
        <v>310</v>
      </c>
      <c r="B65" s="328">
        <v>66220</v>
      </c>
      <c r="C65" s="328">
        <v>37120.5</v>
      </c>
    </row>
    <row r="66" spans="1:3" x14ac:dyDescent="0.3">
      <c r="A66" s="326" t="s">
        <v>794</v>
      </c>
      <c r="B66" s="328">
        <v>390451</v>
      </c>
      <c r="C66" s="328">
        <v>228383.2</v>
      </c>
    </row>
    <row r="67" spans="1:3" x14ac:dyDescent="0.3">
      <c r="A67" s="400" t="s">
        <v>310</v>
      </c>
      <c r="B67" s="328">
        <v>390451</v>
      </c>
      <c r="C67" s="328">
        <v>228383.2</v>
      </c>
    </row>
    <row r="68" spans="1:3" x14ac:dyDescent="0.3">
      <c r="A68" s="326" t="s">
        <v>523</v>
      </c>
      <c r="B68" s="328">
        <v>126800</v>
      </c>
      <c r="C68" s="328">
        <v>123442.15</v>
      </c>
    </row>
    <row r="69" spans="1:3" x14ac:dyDescent="0.3">
      <c r="A69" s="400" t="s">
        <v>310</v>
      </c>
      <c r="B69" s="328">
        <v>126800</v>
      </c>
      <c r="C69" s="328">
        <v>123442.15</v>
      </c>
    </row>
    <row r="70" spans="1:3" x14ac:dyDescent="0.3">
      <c r="A70" s="326" t="s">
        <v>186</v>
      </c>
      <c r="B70" s="328">
        <v>123276</v>
      </c>
      <c r="C70" s="328">
        <v>56000</v>
      </c>
    </row>
    <row r="71" spans="1:3" x14ac:dyDescent="0.3">
      <c r="A71" s="400" t="s">
        <v>310</v>
      </c>
      <c r="B71" s="328">
        <v>123276</v>
      </c>
      <c r="C71" s="328">
        <v>56000</v>
      </c>
    </row>
    <row r="72" spans="1:3" x14ac:dyDescent="0.3">
      <c r="A72" s="327">
        <v>0</v>
      </c>
      <c r="B72" s="328">
        <v>0</v>
      </c>
      <c r="C72" s="328">
        <v>0</v>
      </c>
    </row>
    <row r="73" spans="1:3" x14ac:dyDescent="0.3">
      <c r="A73" s="327" t="s">
        <v>620</v>
      </c>
      <c r="B73" s="328">
        <v>1155750</v>
      </c>
      <c r="C73" s="328">
        <v>802206.71</v>
      </c>
    </row>
    <row r="74" spans="1:3" x14ac:dyDescent="0.3">
      <c r="A74" s="326" t="s">
        <v>721</v>
      </c>
      <c r="B74" s="328">
        <v>50092</v>
      </c>
      <c r="C74" s="328">
        <v>24535.59</v>
      </c>
    </row>
    <row r="75" spans="1:3" x14ac:dyDescent="0.3">
      <c r="A75" s="400" t="s">
        <v>310</v>
      </c>
      <c r="B75" s="328">
        <v>50092</v>
      </c>
      <c r="C75" s="328">
        <v>24535.59</v>
      </c>
    </row>
    <row r="76" spans="1:3" x14ac:dyDescent="0.3">
      <c r="A76" s="326" t="s">
        <v>186</v>
      </c>
      <c r="B76" s="328">
        <v>1105658</v>
      </c>
      <c r="C76" s="328">
        <v>777671.12</v>
      </c>
    </row>
    <row r="77" spans="1:3" x14ac:dyDescent="0.3">
      <c r="A77" s="400" t="s">
        <v>310</v>
      </c>
      <c r="B77" s="328">
        <v>1105658</v>
      </c>
      <c r="C77" s="328">
        <v>777671.12</v>
      </c>
    </row>
    <row r="78" spans="1:3" ht="15" thickBot="1" x14ac:dyDescent="0.35">
      <c r="A78" s="392" t="s">
        <v>1001</v>
      </c>
      <c r="B78" s="393">
        <v>29337787.5</v>
      </c>
      <c r="C78" s="393">
        <v>22947098.649999999</v>
      </c>
    </row>
    <row r="79" spans="1:3" ht="15" thickTop="1" x14ac:dyDescent="0.3">
      <c r="C79"/>
    </row>
    <row r="80" spans="1:3" x14ac:dyDescent="0.3">
      <c r="C80"/>
    </row>
    <row r="81" spans="3:3" ht="15" thickBot="1" x14ac:dyDescent="0.35">
      <c r="C81"/>
    </row>
    <row r="82" spans="3:3" ht="15" thickTop="1" x14ac:dyDescent="0.3"/>
  </sheetData>
  <mergeCells count="3">
    <mergeCell ref="E1:W1"/>
    <mergeCell ref="E16:O16"/>
    <mergeCell ref="A1:C1"/>
  </mergeCells>
  <pageMargins left="0.7" right="0.7" top="0.75" bottom="0.75" header="0.3" footer="0.3"/>
  <pageSetup paperSize="9" orientation="portrait" verticalDpi="0" r:id="rId4"/>
  <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0AB-45D6-432C-AF44-A9F7824F3B6A}">
  <dimension ref="A1:V283"/>
  <sheetViews>
    <sheetView zoomScale="90" zoomScaleNormal="90" workbookViewId="0">
      <selection activeCell="A2" sqref="A2"/>
    </sheetView>
  </sheetViews>
  <sheetFormatPr defaultRowHeight="14.4" x14ac:dyDescent="0.3"/>
  <cols>
    <col min="1" max="1" width="21.109375" customWidth="1"/>
    <col min="2" max="2" width="7.109375" customWidth="1"/>
    <col min="3" max="3" width="16.88671875" bestFit="1" customWidth="1"/>
    <col min="4" max="4" width="14" bestFit="1" customWidth="1"/>
    <col min="5" max="5" width="15.33203125" bestFit="1" customWidth="1"/>
    <col min="6" max="6" width="14" bestFit="1" customWidth="1"/>
    <col min="7" max="7" width="14.5546875" bestFit="1" customWidth="1"/>
    <col min="8" max="8" width="15" customWidth="1"/>
    <col min="9" max="9" width="13.5546875" bestFit="1" customWidth="1"/>
    <col min="10" max="10" width="14.33203125" customWidth="1"/>
    <col min="11" max="11" width="15.109375" customWidth="1"/>
    <col min="12" max="12" width="15" customWidth="1"/>
    <col min="13" max="13" width="16.109375" bestFit="1" customWidth="1"/>
    <col min="14" max="14" width="14.109375" customWidth="1"/>
    <col min="15" max="15" width="13.5546875" bestFit="1" customWidth="1"/>
    <col min="16" max="16" width="12.44140625" bestFit="1" customWidth="1"/>
    <col min="17" max="17" width="14.5546875" bestFit="1" customWidth="1"/>
    <col min="18" max="18" width="13.5546875" bestFit="1" customWidth="1"/>
    <col min="19" max="19" width="16.109375" bestFit="1" customWidth="1"/>
    <col min="20" max="20" width="13.5546875" bestFit="1" customWidth="1"/>
    <col min="21" max="21" width="15.33203125" bestFit="1" customWidth="1"/>
    <col min="22" max="22" width="12.88671875" bestFit="1" customWidth="1"/>
  </cols>
  <sheetData>
    <row r="1" spans="1:22" ht="15.6" thickTop="1" thickBot="1" x14ac:dyDescent="0.35">
      <c r="A1" s="330"/>
      <c r="B1" s="332"/>
      <c r="C1" s="872" t="s">
        <v>1002</v>
      </c>
      <c r="D1" s="873"/>
      <c r="E1" s="871" t="s">
        <v>1003</v>
      </c>
      <c r="F1" s="871"/>
      <c r="G1" s="871" t="s">
        <v>1004</v>
      </c>
      <c r="H1" s="871"/>
      <c r="I1" s="872" t="s">
        <v>1005</v>
      </c>
      <c r="J1" s="873"/>
      <c r="K1" s="871" t="s">
        <v>1006</v>
      </c>
      <c r="L1" s="871"/>
      <c r="M1" s="871" t="s">
        <v>1007</v>
      </c>
      <c r="N1" s="871"/>
      <c r="O1" s="871" t="s">
        <v>1008</v>
      </c>
      <c r="P1" s="871"/>
      <c r="Q1" s="871" t="s">
        <v>1009</v>
      </c>
      <c r="R1" s="871"/>
      <c r="S1" s="871" t="s">
        <v>1010</v>
      </c>
      <c r="T1" s="871"/>
      <c r="U1" s="871" t="s">
        <v>1011</v>
      </c>
      <c r="V1" s="871"/>
    </row>
    <row r="2" spans="1:22" ht="15.6" thickTop="1" thickBot="1" x14ac:dyDescent="0.35">
      <c r="A2" s="330" t="s">
        <v>4</v>
      </c>
      <c r="B2" s="330" t="s">
        <v>8</v>
      </c>
      <c r="C2" s="331" t="s">
        <v>1013</v>
      </c>
      <c r="D2" s="331" t="s">
        <v>1014</v>
      </c>
      <c r="E2" s="331" t="s">
        <v>1015</v>
      </c>
      <c r="F2" s="331" t="s">
        <v>1016</v>
      </c>
      <c r="G2" s="331" t="s">
        <v>1017</v>
      </c>
      <c r="H2" s="331" t="s">
        <v>1018</v>
      </c>
      <c r="I2" s="331" t="s">
        <v>1019</v>
      </c>
      <c r="J2" s="331" t="s">
        <v>1020</v>
      </c>
      <c r="K2" s="331" t="s">
        <v>1021</v>
      </c>
      <c r="L2" s="331" t="s">
        <v>1022</v>
      </c>
      <c r="M2" s="331" t="s">
        <v>1023</v>
      </c>
      <c r="N2" s="331" t="s">
        <v>1024</v>
      </c>
      <c r="O2" s="331" t="s">
        <v>1032</v>
      </c>
      <c r="P2" s="331" t="s">
        <v>1033</v>
      </c>
      <c r="Q2" s="331" t="s">
        <v>1025</v>
      </c>
      <c r="R2" s="331" t="s">
        <v>1026</v>
      </c>
      <c r="S2" s="331" t="s">
        <v>1027</v>
      </c>
      <c r="T2" s="331" t="s">
        <v>1028</v>
      </c>
      <c r="U2" s="331" t="s">
        <v>1029</v>
      </c>
      <c r="V2" s="331" t="s">
        <v>1030</v>
      </c>
    </row>
    <row r="3" spans="1:22" ht="15" thickTop="1" x14ac:dyDescent="0.3">
      <c r="A3" s="590" t="s">
        <v>116</v>
      </c>
      <c r="B3" s="11" t="s">
        <v>186</v>
      </c>
      <c r="C3" s="329">
        <f>'Agihan &amp; Belanja'!Q4</f>
        <v>17000</v>
      </c>
      <c r="D3" s="329">
        <f>'Agihan &amp; Belanja'!S4</f>
        <v>9831.01</v>
      </c>
      <c r="E3" s="329">
        <f>'Agihan &amp; Belanja'!T4</f>
        <v>0</v>
      </c>
      <c r="F3" s="328">
        <f>'Agihan &amp; Belanja'!V4</f>
        <v>0</v>
      </c>
      <c r="G3" s="329">
        <f>'Agihan &amp; Belanja'!W4</f>
        <v>0</v>
      </c>
      <c r="H3" s="328">
        <f>'Agihan &amp; Belanja'!Y4</f>
        <v>0</v>
      </c>
      <c r="I3" s="329">
        <f>'Agihan &amp; Belanja'!Z4</f>
        <v>0</v>
      </c>
      <c r="J3" s="328">
        <f>'Agihan &amp; Belanja'!AB4</f>
        <v>0</v>
      </c>
      <c r="K3" s="329">
        <f>'Agihan &amp; Belanja'!AC4</f>
        <v>0</v>
      </c>
      <c r="L3" s="328">
        <f>'Agihan &amp; Belanja'!AE4</f>
        <v>0</v>
      </c>
      <c r="M3" s="329">
        <f>'Agihan &amp; Belanja'!AF4</f>
        <v>0</v>
      </c>
      <c r="N3" s="328">
        <f>'Agihan &amp; Belanja'!AH4</f>
        <v>0</v>
      </c>
      <c r="O3" s="329">
        <f>'Agihan &amp; Belanja'!AI4</f>
        <v>0</v>
      </c>
      <c r="P3" s="328">
        <f>'Agihan &amp; Belanja'!AK4</f>
        <v>0</v>
      </c>
      <c r="Q3" s="329">
        <f>'Agihan &amp; Belanja'!AL4</f>
        <v>0</v>
      </c>
      <c r="R3" s="329">
        <f>'Agihan &amp; Belanja'!AN4</f>
        <v>0</v>
      </c>
      <c r="S3" s="329">
        <f>'Agihan &amp; Belanja'!AO4</f>
        <v>25000</v>
      </c>
      <c r="T3" s="329">
        <f>'Agihan &amp; Belanja'!AQ4</f>
        <v>16861.95</v>
      </c>
      <c r="U3" s="329">
        <f>'Agihan &amp; Belanja'!AR4</f>
        <v>0</v>
      </c>
      <c r="V3" s="328">
        <f>'Agihan &amp; Belanja'!AT4</f>
        <v>0</v>
      </c>
    </row>
    <row r="4" spans="1:22" x14ac:dyDescent="0.3">
      <c r="A4" s="419" t="s">
        <v>117</v>
      </c>
      <c r="B4" s="11" t="s">
        <v>186</v>
      </c>
      <c r="C4" s="329">
        <f>'Agihan &amp; Belanja'!Q5</f>
        <v>494690</v>
      </c>
      <c r="D4" s="329">
        <f>'Agihan &amp; Belanja'!S5</f>
        <v>345047.84</v>
      </c>
      <c r="E4" s="329">
        <f>'Agihan &amp; Belanja'!T5</f>
        <v>0</v>
      </c>
      <c r="F4" s="328">
        <f>'Agihan &amp; Belanja'!V5</f>
        <v>0</v>
      </c>
      <c r="G4" s="329">
        <f>'Agihan &amp; Belanja'!W5</f>
        <v>0</v>
      </c>
      <c r="H4" s="328">
        <f>'Agihan &amp; Belanja'!Y5</f>
        <v>0</v>
      </c>
      <c r="I4" s="329">
        <f>'Agihan &amp; Belanja'!Z5</f>
        <v>0</v>
      </c>
      <c r="J4" s="328">
        <f>'Agihan &amp; Belanja'!AB5</f>
        <v>0</v>
      </c>
      <c r="K4" s="329">
        <f>'Agihan &amp; Belanja'!AC5</f>
        <v>0</v>
      </c>
      <c r="L4" s="328">
        <f>'Agihan &amp; Belanja'!AE5</f>
        <v>0</v>
      </c>
      <c r="M4" s="329">
        <f>'Agihan &amp; Belanja'!AF5</f>
        <v>84473.600000000006</v>
      </c>
      <c r="N4" s="328">
        <f>'Agihan &amp; Belanja'!AH5</f>
        <v>84873.600000000006</v>
      </c>
      <c r="O4" s="329">
        <f>'Agihan &amp; Belanja'!AI5</f>
        <v>0</v>
      </c>
      <c r="P4" s="328">
        <f>'Agihan &amp; Belanja'!AK5</f>
        <v>0</v>
      </c>
      <c r="Q4" s="329">
        <f>'Agihan &amp; Belanja'!AL5</f>
        <v>75840</v>
      </c>
      <c r="R4" s="329">
        <f>'Agihan &amp; Belanja'!AN5</f>
        <v>75840</v>
      </c>
      <c r="S4" s="329">
        <f>'Agihan &amp; Belanja'!AO5</f>
        <v>13800</v>
      </c>
      <c r="T4" s="329">
        <f>'Agihan &amp; Belanja'!AQ5</f>
        <v>11277.42</v>
      </c>
      <c r="U4" s="329">
        <f>'Agihan &amp; Belanja'!AR5</f>
        <v>52989.4</v>
      </c>
      <c r="V4" s="328">
        <f>'Agihan &amp; Belanja'!AT5</f>
        <v>26494.7</v>
      </c>
    </row>
    <row r="5" spans="1:22" x14ac:dyDescent="0.3">
      <c r="A5" s="877" t="s">
        <v>1141</v>
      </c>
      <c r="B5" s="11" t="s">
        <v>193</v>
      </c>
      <c r="C5" s="329">
        <f>'Agihan &amp; Belanja'!Q6</f>
        <v>0</v>
      </c>
      <c r="D5" s="329">
        <f>'Agihan &amp; Belanja'!S6</f>
        <v>0</v>
      </c>
      <c r="E5" s="329">
        <f>'Agihan &amp; Belanja'!T6</f>
        <v>0</v>
      </c>
      <c r="F5" s="328">
        <f>'Agihan &amp; Belanja'!V6</f>
        <v>0</v>
      </c>
      <c r="G5" s="329">
        <f>'Agihan &amp; Belanja'!W6</f>
        <v>0</v>
      </c>
      <c r="H5" s="328">
        <f>'Agihan &amp; Belanja'!Y6</f>
        <v>0</v>
      </c>
      <c r="I5" s="329">
        <f>'Agihan &amp; Belanja'!Z6</f>
        <v>0</v>
      </c>
      <c r="J5" s="328">
        <f>'Agihan &amp; Belanja'!AB6</f>
        <v>0</v>
      </c>
      <c r="K5" s="329">
        <f>'Agihan &amp; Belanja'!AC6</f>
        <v>0</v>
      </c>
      <c r="L5" s="328">
        <f>'Agihan &amp; Belanja'!AE6</f>
        <v>0</v>
      </c>
      <c r="M5" s="329">
        <f>'Agihan &amp; Belanja'!AF6</f>
        <v>41532</v>
      </c>
      <c r="N5" s="328">
        <f>'Agihan &amp; Belanja'!AH6</f>
        <v>41532</v>
      </c>
      <c r="O5" s="329">
        <f>'Agihan &amp; Belanja'!AI6</f>
        <v>0</v>
      </c>
      <c r="P5" s="328">
        <f>'Agihan &amp; Belanja'!AK6</f>
        <v>0</v>
      </c>
      <c r="Q5" s="329">
        <f>'Agihan &amp; Belanja'!AL6</f>
        <v>0</v>
      </c>
      <c r="R5" s="329">
        <f>'Agihan &amp; Belanja'!AN6</f>
        <v>0</v>
      </c>
      <c r="S5" s="329">
        <f>'Agihan &amp; Belanja'!AO6</f>
        <v>10968</v>
      </c>
      <c r="T5" s="329">
        <f>'Agihan &amp; Belanja'!AQ6</f>
        <v>10861.7</v>
      </c>
      <c r="U5" s="329">
        <f>'Agihan &amp; Belanja'!AR6</f>
        <v>0</v>
      </c>
      <c r="V5" s="328">
        <f>'Agihan &amp; Belanja'!AT6</f>
        <v>0</v>
      </c>
    </row>
    <row r="6" spans="1:22" x14ac:dyDescent="0.3">
      <c r="A6" s="878"/>
      <c r="B6" s="11" t="s">
        <v>186</v>
      </c>
      <c r="C6" s="329">
        <f>'Agihan &amp; Belanja'!Q7</f>
        <v>0</v>
      </c>
      <c r="D6" s="329">
        <f>'Agihan &amp; Belanja'!S7</f>
        <v>0</v>
      </c>
      <c r="E6" s="329">
        <f>'Agihan &amp; Belanja'!T7</f>
        <v>0</v>
      </c>
      <c r="F6" s="328">
        <f>'Agihan &amp; Belanja'!V7</f>
        <v>0</v>
      </c>
      <c r="G6" s="329">
        <f>'Agihan &amp; Belanja'!W7</f>
        <v>0</v>
      </c>
      <c r="H6" s="328">
        <f>'Agihan &amp; Belanja'!Y7</f>
        <v>0</v>
      </c>
      <c r="I6" s="329">
        <f>'Agihan &amp; Belanja'!Z7</f>
        <v>0</v>
      </c>
      <c r="J6" s="328">
        <f>'Agihan &amp; Belanja'!AB7</f>
        <v>0</v>
      </c>
      <c r="K6" s="329">
        <f>'Agihan &amp; Belanja'!AC7</f>
        <v>0</v>
      </c>
      <c r="L6" s="328">
        <f>'Agihan &amp; Belanja'!AE7</f>
        <v>0</v>
      </c>
      <c r="M6" s="329">
        <f>'Agihan &amp; Belanja'!AF7</f>
        <v>21785.14</v>
      </c>
      <c r="N6" s="328">
        <f>'Agihan &amp; Belanja'!AH7</f>
        <v>21785.14</v>
      </c>
      <c r="O6" s="329">
        <f>'Agihan &amp; Belanja'!AI7</f>
        <v>0</v>
      </c>
      <c r="P6" s="328">
        <f>'Agihan &amp; Belanja'!AK7</f>
        <v>0</v>
      </c>
      <c r="Q6" s="329">
        <f>'Agihan &amp; Belanja'!AL7</f>
        <v>1745.1</v>
      </c>
      <c r="R6" s="329">
        <f>'Agihan &amp; Belanja'!AN7</f>
        <v>1539.4</v>
      </c>
      <c r="S6" s="329">
        <f>'Agihan &amp; Belanja'!AO7</f>
        <v>43802.76</v>
      </c>
      <c r="T6" s="329">
        <f>'Agihan &amp; Belanja'!AQ7</f>
        <v>21785.14</v>
      </c>
      <c r="U6" s="329">
        <f>'Agihan &amp; Belanja'!AR7</f>
        <v>0</v>
      </c>
      <c r="V6" s="328">
        <f>'Agihan &amp; Belanja'!AT7</f>
        <v>0</v>
      </c>
    </row>
    <row r="7" spans="1:22" x14ac:dyDescent="0.3">
      <c r="A7" s="419" t="s">
        <v>118</v>
      </c>
      <c r="B7" s="571" t="s">
        <v>193</v>
      </c>
      <c r="C7" s="329">
        <f>'Agihan &amp; Belanja'!Q8</f>
        <v>3000</v>
      </c>
      <c r="D7" s="329">
        <f>'Agihan &amp; Belanja'!S8</f>
        <v>2962</v>
      </c>
      <c r="E7" s="329">
        <f>'Agihan &amp; Belanja'!T8</f>
        <v>0</v>
      </c>
      <c r="F7" s="328">
        <f>'Agihan &amp; Belanja'!V8</f>
        <v>0</v>
      </c>
      <c r="G7" s="329">
        <f>'Agihan &amp; Belanja'!W8</f>
        <v>0</v>
      </c>
      <c r="H7" s="328">
        <f>'Agihan &amp; Belanja'!Y8</f>
        <v>0</v>
      </c>
      <c r="I7" s="329">
        <f>'Agihan &amp; Belanja'!Z8</f>
        <v>0</v>
      </c>
      <c r="J7" s="328">
        <f>'Agihan &amp; Belanja'!AB8</f>
        <v>0</v>
      </c>
      <c r="K7" s="329">
        <f>'Agihan &amp; Belanja'!AC8</f>
        <v>0</v>
      </c>
      <c r="L7" s="328">
        <f>'Agihan &amp; Belanja'!AE8</f>
        <v>0</v>
      </c>
      <c r="M7" s="329">
        <f>'Agihan &amp; Belanja'!AF8</f>
        <v>2000</v>
      </c>
      <c r="N7" s="328">
        <f>'Agihan &amp; Belanja'!AH8</f>
        <v>2000</v>
      </c>
      <c r="O7" s="329">
        <f>'Agihan &amp; Belanja'!AI8</f>
        <v>0</v>
      </c>
      <c r="P7" s="328">
        <f>'Agihan &amp; Belanja'!AK8</f>
        <v>0</v>
      </c>
      <c r="Q7" s="329">
        <f>'Agihan &amp; Belanja'!AL8</f>
        <v>75500</v>
      </c>
      <c r="R7" s="329">
        <f>'Agihan &amp; Belanja'!AN8</f>
        <v>75500</v>
      </c>
      <c r="S7" s="329">
        <f>'Agihan &amp; Belanja'!AO8</f>
        <v>0</v>
      </c>
      <c r="T7" s="329">
        <f>'Agihan &amp; Belanja'!AQ8</f>
        <v>0</v>
      </c>
      <c r="U7" s="329">
        <f>'Agihan &amp; Belanja'!AR8</f>
        <v>0</v>
      </c>
      <c r="V7" s="328">
        <f>'Agihan &amp; Belanja'!AT8</f>
        <v>0</v>
      </c>
    </row>
    <row r="8" spans="1:22" ht="15.75" customHeight="1" x14ac:dyDescent="0.3">
      <c r="A8" s="626" t="s">
        <v>120</v>
      </c>
      <c r="B8" s="11" t="s">
        <v>195</v>
      </c>
      <c r="C8" s="329">
        <f>'Agihan &amp; Belanja'!Q10</f>
        <v>4138.04</v>
      </c>
      <c r="D8" s="329">
        <f>'Agihan &amp; Belanja'!S10</f>
        <v>4138.04</v>
      </c>
      <c r="E8" s="329">
        <f>'Agihan &amp; Belanja'!T10</f>
        <v>0</v>
      </c>
      <c r="F8" s="328">
        <f>'Agihan &amp; Belanja'!V10</f>
        <v>0</v>
      </c>
      <c r="G8" s="329">
        <f>'Agihan &amp; Belanja'!W10</f>
        <v>0</v>
      </c>
      <c r="H8" s="328">
        <f>'Agihan &amp; Belanja'!Y10</f>
        <v>0</v>
      </c>
      <c r="I8" s="329">
        <f>'Agihan &amp; Belanja'!Z10</f>
        <v>0</v>
      </c>
      <c r="J8" s="328">
        <f>'Agihan &amp; Belanja'!AB10</f>
        <v>0</v>
      </c>
      <c r="K8" s="329">
        <f>'Agihan &amp; Belanja'!AC10</f>
        <v>0</v>
      </c>
      <c r="L8" s="328">
        <f>'Agihan &amp; Belanja'!AE10</f>
        <v>0</v>
      </c>
      <c r="M8" s="329">
        <f>'Agihan &amp; Belanja'!AF10</f>
        <v>0</v>
      </c>
      <c r="N8" s="328">
        <f>'Agihan &amp; Belanja'!AH10</f>
        <v>0</v>
      </c>
      <c r="O8" s="329">
        <f>'Agihan &amp; Belanja'!AI10</f>
        <v>0</v>
      </c>
      <c r="P8" s="328">
        <f>'Agihan &amp; Belanja'!AK10</f>
        <v>0</v>
      </c>
      <c r="Q8" s="329">
        <f>'Agihan &amp; Belanja'!AL10</f>
        <v>122001</v>
      </c>
      <c r="R8" s="329">
        <f>'Agihan &amp; Belanja'!AN10</f>
        <v>122001</v>
      </c>
      <c r="S8" s="329">
        <f>'Agihan &amp; Belanja'!AO10</f>
        <v>73860.960000000006</v>
      </c>
      <c r="T8" s="329">
        <f>'Agihan &amp; Belanja'!AQ10</f>
        <v>59935.4</v>
      </c>
      <c r="U8" s="329">
        <f>'Agihan &amp; Belanja'!AR10</f>
        <v>0</v>
      </c>
      <c r="V8" s="328">
        <f>'Agihan &amp; Belanja'!AT10</f>
        <v>0</v>
      </c>
    </row>
    <row r="9" spans="1:22" x14ac:dyDescent="0.3">
      <c r="A9" s="421" t="s">
        <v>121</v>
      </c>
      <c r="B9" s="11" t="s">
        <v>193</v>
      </c>
      <c r="C9" s="329">
        <f>'Agihan &amp; Belanja'!Q11</f>
        <v>200</v>
      </c>
      <c r="D9" s="329">
        <f>'Agihan &amp; Belanja'!S11</f>
        <v>127.5</v>
      </c>
      <c r="E9" s="329">
        <f>'Agihan &amp; Belanja'!T11</f>
        <v>0</v>
      </c>
      <c r="F9" s="328">
        <f>'Agihan &amp; Belanja'!V11</f>
        <v>0</v>
      </c>
      <c r="G9" s="329">
        <f>'Agihan &amp; Belanja'!W11</f>
        <v>0</v>
      </c>
      <c r="H9" s="328">
        <f>'Agihan &amp; Belanja'!Y11</f>
        <v>0</v>
      </c>
      <c r="I9" s="329">
        <f>'Agihan &amp; Belanja'!Z11</f>
        <v>0</v>
      </c>
      <c r="J9" s="328">
        <f>'Agihan &amp; Belanja'!AB11</f>
        <v>0</v>
      </c>
      <c r="K9" s="329">
        <f>'Agihan &amp; Belanja'!AC11</f>
        <v>0</v>
      </c>
      <c r="L9" s="328">
        <f>'Agihan &amp; Belanja'!AE11</f>
        <v>0</v>
      </c>
      <c r="M9" s="329">
        <f>'Agihan &amp; Belanja'!AF11</f>
        <v>249534</v>
      </c>
      <c r="N9" s="328">
        <f>'Agihan &amp; Belanja'!AH11</f>
        <v>249534</v>
      </c>
      <c r="O9" s="329">
        <f>'Agihan &amp; Belanja'!AI11</f>
        <v>0</v>
      </c>
      <c r="P9" s="328">
        <f>'Agihan &amp; Belanja'!AK11</f>
        <v>0</v>
      </c>
      <c r="Q9" s="329">
        <f>'Agihan &amp; Belanja'!AL11</f>
        <v>0</v>
      </c>
      <c r="R9" s="329">
        <f>'Agihan &amp; Belanja'!AN11</f>
        <v>0</v>
      </c>
      <c r="S9" s="329">
        <f>'Agihan &amp; Belanja'!AO11</f>
        <v>23886</v>
      </c>
      <c r="T9" s="329">
        <f>'Agihan &amp; Belanja'!AQ11</f>
        <v>23886</v>
      </c>
      <c r="U9" s="329">
        <f>'Agihan &amp; Belanja'!AR11</f>
        <v>0</v>
      </c>
      <c r="V9" s="328">
        <f>'Agihan &amp; Belanja'!AT11</f>
        <v>0</v>
      </c>
    </row>
    <row r="10" spans="1:22" x14ac:dyDescent="0.3">
      <c r="A10" s="421" t="s">
        <v>122</v>
      </c>
      <c r="B10" s="11" t="s">
        <v>193</v>
      </c>
      <c r="C10" s="329">
        <f>'Agihan &amp; Belanja'!Q12</f>
        <v>0</v>
      </c>
      <c r="D10" s="329">
        <f>'Agihan &amp; Belanja'!S12</f>
        <v>0</v>
      </c>
      <c r="E10" s="329">
        <f>'Agihan &amp; Belanja'!T12</f>
        <v>0</v>
      </c>
      <c r="F10" s="328">
        <f>'Agihan &amp; Belanja'!V12</f>
        <v>0</v>
      </c>
      <c r="G10" s="329">
        <f>'Agihan &amp; Belanja'!W12</f>
        <v>0</v>
      </c>
      <c r="H10" s="328">
        <f>'Agihan &amp; Belanja'!Y12</f>
        <v>0</v>
      </c>
      <c r="I10" s="329">
        <f>'Agihan &amp; Belanja'!Z12</f>
        <v>0</v>
      </c>
      <c r="J10" s="328">
        <f>'Agihan &amp; Belanja'!AB12</f>
        <v>0</v>
      </c>
      <c r="K10" s="329">
        <f>'Agihan &amp; Belanja'!AC12</f>
        <v>0</v>
      </c>
      <c r="L10" s="328">
        <f>'Agihan &amp; Belanja'!AE12</f>
        <v>0</v>
      </c>
      <c r="M10" s="329">
        <f>'Agihan &amp; Belanja'!AF12</f>
        <v>86675</v>
      </c>
      <c r="N10" s="328">
        <f>'Agihan &amp; Belanja'!AH12</f>
        <v>86674.41</v>
      </c>
      <c r="O10" s="329">
        <f>'Agihan &amp; Belanja'!AI12</f>
        <v>0</v>
      </c>
      <c r="P10" s="328">
        <f>'Agihan &amp; Belanja'!AK12</f>
        <v>0</v>
      </c>
      <c r="Q10" s="329">
        <f>'Agihan &amp; Belanja'!AL12</f>
        <v>10000</v>
      </c>
      <c r="R10" s="329">
        <f>'Agihan &amp; Belanja'!AN12</f>
        <v>10000</v>
      </c>
      <c r="S10" s="329">
        <f>'Agihan &amp; Belanja'!AO12</f>
        <v>25000</v>
      </c>
      <c r="T10" s="329">
        <f>'Agihan &amp; Belanja'!AQ12</f>
        <v>25088.05</v>
      </c>
      <c r="U10" s="329">
        <f>'Agihan &amp; Belanja'!AR12</f>
        <v>0</v>
      </c>
      <c r="V10" s="328">
        <f>'Agihan &amp; Belanja'!AT12</f>
        <v>0</v>
      </c>
    </row>
    <row r="11" spans="1:22" x14ac:dyDescent="0.3">
      <c r="A11" s="421" t="s">
        <v>123</v>
      </c>
      <c r="B11" s="11" t="s">
        <v>193</v>
      </c>
      <c r="C11" s="329">
        <f>'Agihan &amp; Belanja'!Q13</f>
        <v>0</v>
      </c>
      <c r="D11" s="329">
        <f>'Agihan &amp; Belanja'!S13</f>
        <v>0</v>
      </c>
      <c r="E11" s="329">
        <f>'Agihan &amp; Belanja'!T13</f>
        <v>0</v>
      </c>
      <c r="F11" s="328">
        <f>'Agihan &amp; Belanja'!V13</f>
        <v>0</v>
      </c>
      <c r="G11" s="329">
        <f>'Agihan &amp; Belanja'!W13</f>
        <v>0</v>
      </c>
      <c r="H11" s="328">
        <f>'Agihan &amp; Belanja'!Y13</f>
        <v>0</v>
      </c>
      <c r="I11" s="329">
        <f>'Agihan &amp; Belanja'!Z13</f>
        <v>0</v>
      </c>
      <c r="J11" s="328">
        <f>'Agihan &amp; Belanja'!AB13</f>
        <v>0</v>
      </c>
      <c r="K11" s="329">
        <f>'Agihan &amp; Belanja'!AC13</f>
        <v>0</v>
      </c>
      <c r="L11" s="328">
        <f>'Agihan &amp; Belanja'!AE13</f>
        <v>0</v>
      </c>
      <c r="M11" s="329">
        <f>'Agihan &amp; Belanja'!AF13</f>
        <v>4148</v>
      </c>
      <c r="N11" s="328">
        <f>'Agihan &amp; Belanja'!AH13</f>
        <v>4148</v>
      </c>
      <c r="O11" s="329">
        <f>'Agihan &amp; Belanja'!AI13</f>
        <v>0</v>
      </c>
      <c r="P11" s="328">
        <f>'Agihan &amp; Belanja'!AK13</f>
        <v>0</v>
      </c>
      <c r="Q11" s="329">
        <f>'Agihan &amp; Belanja'!AL13</f>
        <v>0</v>
      </c>
      <c r="R11" s="329">
        <f>'Agihan &amp; Belanja'!AN13</f>
        <v>0</v>
      </c>
      <c r="S11" s="329">
        <f>'Agihan &amp; Belanja'!AO13</f>
        <v>23952</v>
      </c>
      <c r="T11" s="329">
        <f>'Agihan &amp; Belanja'!AQ13</f>
        <v>23951.03</v>
      </c>
      <c r="U11" s="329">
        <f>'Agihan &amp; Belanja'!AR13</f>
        <v>0</v>
      </c>
      <c r="V11" s="328">
        <f>'Agihan &amp; Belanja'!AT13</f>
        <v>0</v>
      </c>
    </row>
    <row r="12" spans="1:22" x14ac:dyDescent="0.3">
      <c r="A12" s="421" t="s">
        <v>759</v>
      </c>
      <c r="B12" s="11" t="s">
        <v>193</v>
      </c>
      <c r="C12" s="329">
        <f>'Agihan &amp; Belanja'!Q14</f>
        <v>22341</v>
      </c>
      <c r="D12" s="329">
        <f>'Agihan &amp; Belanja'!S14</f>
        <v>0</v>
      </c>
      <c r="E12" s="329">
        <f>'Agihan &amp; Belanja'!T14</f>
        <v>0</v>
      </c>
      <c r="F12" s="328">
        <f>'Agihan &amp; Belanja'!V14</f>
        <v>0</v>
      </c>
      <c r="G12" s="329">
        <f>'Agihan &amp; Belanja'!W14</f>
        <v>0</v>
      </c>
      <c r="H12" s="328">
        <f>'Agihan &amp; Belanja'!Y14</f>
        <v>0</v>
      </c>
      <c r="I12" s="329">
        <f>'Agihan &amp; Belanja'!Z14</f>
        <v>0</v>
      </c>
      <c r="J12" s="328">
        <f>'Agihan &amp; Belanja'!AB14</f>
        <v>0</v>
      </c>
      <c r="K12" s="329">
        <f>'Agihan &amp; Belanja'!AC14</f>
        <v>10000</v>
      </c>
      <c r="L12" s="328">
        <f>'Agihan &amp; Belanja'!AE14</f>
        <v>10000</v>
      </c>
      <c r="M12" s="329">
        <f>'Agihan &amp; Belanja'!AF14</f>
        <v>992550</v>
      </c>
      <c r="N12" s="328">
        <f>'Agihan &amp; Belanja'!AH14</f>
        <v>992549.84</v>
      </c>
      <c r="O12" s="329">
        <f>'Agihan &amp; Belanja'!AI14</f>
        <v>0</v>
      </c>
      <c r="P12" s="328">
        <f>'Agihan &amp; Belanja'!AK14</f>
        <v>0</v>
      </c>
      <c r="Q12" s="329">
        <f>'Agihan &amp; Belanja'!AL14</f>
        <v>0</v>
      </c>
      <c r="R12" s="329">
        <f>'Agihan &amp; Belanja'!AN14</f>
        <v>0</v>
      </c>
      <c r="S12" s="329">
        <f>'Agihan &amp; Belanja'!AO14</f>
        <v>17500</v>
      </c>
      <c r="T12" s="329">
        <f>'Agihan &amp; Belanja'!AQ14</f>
        <v>13550.6</v>
      </c>
      <c r="U12" s="329">
        <f>'Agihan &amp; Belanja'!AR14</f>
        <v>0</v>
      </c>
      <c r="V12" s="328">
        <f>'Agihan &amp; Belanja'!AT14</f>
        <v>0</v>
      </c>
    </row>
    <row r="13" spans="1:22" x14ac:dyDescent="0.3">
      <c r="A13" s="421" t="s">
        <v>124</v>
      </c>
      <c r="B13" s="11" t="s">
        <v>193</v>
      </c>
      <c r="C13" s="329">
        <f>'Agihan &amp; Belanja'!Q15</f>
        <v>0</v>
      </c>
      <c r="D13" s="329">
        <f>'Agihan &amp; Belanja'!S15</f>
        <v>0</v>
      </c>
      <c r="E13" s="329">
        <f>'Agihan &amp; Belanja'!T15</f>
        <v>0</v>
      </c>
      <c r="F13" s="328">
        <f>'Agihan &amp; Belanja'!V15</f>
        <v>0</v>
      </c>
      <c r="G13" s="329">
        <f>'Agihan &amp; Belanja'!W15</f>
        <v>0</v>
      </c>
      <c r="H13" s="328">
        <f>'Agihan &amp; Belanja'!Y15</f>
        <v>0</v>
      </c>
      <c r="I13" s="329">
        <f>'Agihan &amp; Belanja'!Z15</f>
        <v>0</v>
      </c>
      <c r="J13" s="328">
        <f>'Agihan &amp; Belanja'!AB15</f>
        <v>0</v>
      </c>
      <c r="K13" s="329">
        <f>'Agihan &amp; Belanja'!AC15</f>
        <v>0</v>
      </c>
      <c r="L13" s="328">
        <f>'Agihan &amp; Belanja'!AE15</f>
        <v>0</v>
      </c>
      <c r="M13" s="329">
        <f>'Agihan &amp; Belanja'!AF15</f>
        <v>100995</v>
      </c>
      <c r="N13" s="328">
        <f>'Agihan &amp; Belanja'!AH15</f>
        <v>100994</v>
      </c>
      <c r="O13" s="329">
        <f>'Agihan &amp; Belanja'!AI15</f>
        <v>0</v>
      </c>
      <c r="P13" s="328">
        <f>'Agihan &amp; Belanja'!AK15</f>
        <v>0</v>
      </c>
      <c r="Q13" s="329">
        <f>'Agihan &amp; Belanja'!AL15</f>
        <v>3000</v>
      </c>
      <c r="R13" s="329">
        <f>'Agihan &amp; Belanja'!AN15</f>
        <v>3000</v>
      </c>
      <c r="S13" s="329">
        <f>'Agihan &amp; Belanja'!AO15</f>
        <v>42955</v>
      </c>
      <c r="T13" s="329">
        <f>'Agihan &amp; Belanja'!AQ15</f>
        <v>42848.75</v>
      </c>
      <c r="U13" s="329">
        <f>'Agihan &amp; Belanja'!AR15</f>
        <v>0</v>
      </c>
      <c r="V13" s="328">
        <f>'Agihan &amp; Belanja'!AT15</f>
        <v>0</v>
      </c>
    </row>
    <row r="14" spans="1:22" x14ac:dyDescent="0.3">
      <c r="A14" s="611" t="s">
        <v>125</v>
      </c>
      <c r="B14" s="11" t="s">
        <v>193</v>
      </c>
      <c r="C14" s="329">
        <f>'Agihan &amp; Belanja'!Q16</f>
        <v>0</v>
      </c>
      <c r="D14" s="329">
        <f>'Agihan &amp; Belanja'!S16</f>
        <v>0</v>
      </c>
      <c r="E14" s="329">
        <f>'Agihan &amp; Belanja'!T16</f>
        <v>0</v>
      </c>
      <c r="F14" s="328">
        <f>'Agihan &amp; Belanja'!V16</f>
        <v>0</v>
      </c>
      <c r="G14" s="329">
        <f>'Agihan &amp; Belanja'!W16</f>
        <v>0</v>
      </c>
      <c r="H14" s="328">
        <f>'Agihan &amp; Belanja'!Y16</f>
        <v>0</v>
      </c>
      <c r="I14" s="329">
        <f>'Agihan &amp; Belanja'!Z16</f>
        <v>0</v>
      </c>
      <c r="J14" s="328">
        <f>'Agihan &amp; Belanja'!AB16</f>
        <v>0</v>
      </c>
      <c r="K14" s="329">
        <f>'Agihan &amp; Belanja'!AC16</f>
        <v>0</v>
      </c>
      <c r="L14" s="328">
        <f>'Agihan &amp; Belanja'!AE16</f>
        <v>0</v>
      </c>
      <c r="M14" s="329">
        <f>'Agihan &amp; Belanja'!AF16</f>
        <v>23410</v>
      </c>
      <c r="N14" s="328">
        <f>'Agihan &amp; Belanja'!AH16</f>
        <v>23405</v>
      </c>
      <c r="O14" s="329">
        <f>'Agihan &amp; Belanja'!AI16</f>
        <v>0</v>
      </c>
      <c r="P14" s="328">
        <f>'Agihan &amp; Belanja'!AK16</f>
        <v>0</v>
      </c>
      <c r="Q14" s="329">
        <f>'Agihan &amp; Belanja'!AL16</f>
        <v>0</v>
      </c>
      <c r="R14" s="329">
        <f>'Agihan &amp; Belanja'!AN16</f>
        <v>0</v>
      </c>
      <c r="S14" s="329">
        <f>'Agihan &amp; Belanja'!AO16</f>
        <v>24000</v>
      </c>
      <c r="T14" s="329">
        <f>'Agihan &amp; Belanja'!AQ16</f>
        <v>23886</v>
      </c>
      <c r="U14" s="329">
        <f>'Agihan &amp; Belanja'!AR16</f>
        <v>0</v>
      </c>
      <c r="V14" s="328">
        <f>'Agihan &amp; Belanja'!AT16</f>
        <v>0</v>
      </c>
    </row>
    <row r="15" spans="1:22" x14ac:dyDescent="0.3">
      <c r="A15" s="611" t="s">
        <v>126</v>
      </c>
      <c r="B15" s="11" t="s">
        <v>193</v>
      </c>
      <c r="C15" s="329">
        <f>'Agihan &amp; Belanja'!Q17</f>
        <v>53</v>
      </c>
      <c r="D15" s="329">
        <f>'Agihan &amp; Belanja'!S17</f>
        <v>0</v>
      </c>
      <c r="E15" s="329">
        <f>'Agihan &amp; Belanja'!T17</f>
        <v>0</v>
      </c>
      <c r="F15" s="328">
        <f>'Agihan &amp; Belanja'!V17</f>
        <v>0</v>
      </c>
      <c r="G15" s="329">
        <f>'Agihan &amp; Belanja'!W17</f>
        <v>0</v>
      </c>
      <c r="H15" s="328">
        <f>'Agihan &amp; Belanja'!Y17</f>
        <v>0</v>
      </c>
      <c r="I15" s="329">
        <f>'Agihan &amp; Belanja'!Z17</f>
        <v>0</v>
      </c>
      <c r="J15" s="328">
        <f>'Agihan &amp; Belanja'!AB17</f>
        <v>0</v>
      </c>
      <c r="K15" s="329">
        <f>'Agihan &amp; Belanja'!AC17</f>
        <v>0</v>
      </c>
      <c r="L15" s="328">
        <f>'Agihan &amp; Belanja'!AE17</f>
        <v>0</v>
      </c>
      <c r="M15" s="329">
        <f>'Agihan &amp; Belanja'!AF17</f>
        <v>115983</v>
      </c>
      <c r="N15" s="328">
        <f>'Agihan &amp; Belanja'!AH17</f>
        <v>115597.8</v>
      </c>
      <c r="O15" s="329">
        <f>'Agihan &amp; Belanja'!AI17</f>
        <v>0</v>
      </c>
      <c r="P15" s="328">
        <f>'Agihan &amp; Belanja'!AK17</f>
        <v>0</v>
      </c>
      <c r="Q15" s="329">
        <f>'Agihan &amp; Belanja'!AL17</f>
        <v>12400</v>
      </c>
      <c r="R15" s="329">
        <f>'Agihan &amp; Belanja'!AN17</f>
        <v>12400</v>
      </c>
      <c r="S15" s="329">
        <f>'Agihan &amp; Belanja'!AO17</f>
        <v>22564</v>
      </c>
      <c r="T15" s="329">
        <f>'Agihan &amp; Belanja'!AQ17</f>
        <v>22564</v>
      </c>
      <c r="U15" s="329">
        <f>'Agihan &amp; Belanja'!AR17</f>
        <v>0</v>
      </c>
      <c r="V15" s="328">
        <f>'Agihan &amp; Belanja'!AT17</f>
        <v>0</v>
      </c>
    </row>
    <row r="16" spans="1:22" x14ac:dyDescent="0.3">
      <c r="A16" s="611" t="s">
        <v>127</v>
      </c>
      <c r="B16" s="11" t="s">
        <v>193</v>
      </c>
      <c r="C16" s="329">
        <f>'Agihan &amp; Belanja'!Q18</f>
        <v>448</v>
      </c>
      <c r="D16" s="329">
        <f>'Agihan &amp; Belanja'!S18</f>
        <v>446.11</v>
      </c>
      <c r="E16" s="329">
        <f>'Agihan &amp; Belanja'!T18</f>
        <v>0</v>
      </c>
      <c r="F16" s="328">
        <f>'Agihan &amp; Belanja'!V18</f>
        <v>0</v>
      </c>
      <c r="G16" s="329">
        <f>'Agihan &amp; Belanja'!W18</f>
        <v>0</v>
      </c>
      <c r="H16" s="328">
        <f>'Agihan &amp; Belanja'!Y18</f>
        <v>0</v>
      </c>
      <c r="I16" s="329">
        <f>'Agihan &amp; Belanja'!Z18</f>
        <v>0</v>
      </c>
      <c r="J16" s="328">
        <f>'Agihan &amp; Belanja'!AB18</f>
        <v>0</v>
      </c>
      <c r="K16" s="329">
        <f>'Agihan &amp; Belanja'!AC18</f>
        <v>0</v>
      </c>
      <c r="L16" s="328">
        <f>'Agihan &amp; Belanja'!AE18</f>
        <v>0</v>
      </c>
      <c r="M16" s="329">
        <f>'Agihan &amp; Belanja'!AF18</f>
        <v>65173</v>
      </c>
      <c r="N16" s="328">
        <f>'Agihan &amp; Belanja'!AH18</f>
        <v>64777</v>
      </c>
      <c r="O16" s="329">
        <f>'Agihan &amp; Belanja'!AI18</f>
        <v>0</v>
      </c>
      <c r="P16" s="328">
        <f>'Agihan &amp; Belanja'!AK18</f>
        <v>0</v>
      </c>
      <c r="Q16" s="329">
        <f>'Agihan &amp; Belanja'!AL18</f>
        <v>0</v>
      </c>
      <c r="R16" s="329">
        <f>'Agihan &amp; Belanja'!AN18</f>
        <v>0</v>
      </c>
      <c r="S16" s="329">
        <f>'Agihan &amp; Belanja'!AO18</f>
        <v>17500</v>
      </c>
      <c r="T16" s="329">
        <f>'Agihan &amp; Belanja'!AQ18</f>
        <v>12729.33</v>
      </c>
      <c r="U16" s="329">
        <f>'Agihan &amp; Belanja'!AR18</f>
        <v>0</v>
      </c>
      <c r="V16" s="328">
        <f>'Agihan &amp; Belanja'!AT18</f>
        <v>0</v>
      </c>
    </row>
    <row r="17" spans="1:22" x14ac:dyDescent="0.3">
      <c r="A17" s="612" t="s">
        <v>128</v>
      </c>
      <c r="B17" s="11" t="s">
        <v>193</v>
      </c>
      <c r="C17" s="329">
        <f>'Agihan &amp; Belanja'!Q19</f>
        <v>0</v>
      </c>
      <c r="D17" s="329">
        <f>'Agihan &amp; Belanja'!S19</f>
        <v>0</v>
      </c>
      <c r="E17" s="329">
        <f>'Agihan &amp; Belanja'!T19</f>
        <v>0</v>
      </c>
      <c r="F17" s="328">
        <f>'Agihan &amp; Belanja'!V19</f>
        <v>0</v>
      </c>
      <c r="G17" s="329">
        <f>'Agihan &amp; Belanja'!W19</f>
        <v>0</v>
      </c>
      <c r="H17" s="328">
        <f>'Agihan &amp; Belanja'!Y19</f>
        <v>0</v>
      </c>
      <c r="I17" s="329">
        <f>'Agihan &amp; Belanja'!Z19</f>
        <v>0</v>
      </c>
      <c r="J17" s="328">
        <f>'Agihan &amp; Belanja'!AB19</f>
        <v>0</v>
      </c>
      <c r="K17" s="329">
        <f>'Agihan &amp; Belanja'!AC19</f>
        <v>0</v>
      </c>
      <c r="L17" s="328">
        <f>'Agihan &amp; Belanja'!AE19</f>
        <v>0</v>
      </c>
      <c r="M17" s="329">
        <f>'Agihan &amp; Belanja'!AF19</f>
        <v>46924</v>
      </c>
      <c r="N17" s="328">
        <f>'Agihan &amp; Belanja'!AH19</f>
        <v>46924</v>
      </c>
      <c r="O17" s="329">
        <f>'Agihan &amp; Belanja'!AI19</f>
        <v>0</v>
      </c>
      <c r="P17" s="328">
        <f>'Agihan &amp; Belanja'!AK19</f>
        <v>0</v>
      </c>
      <c r="Q17" s="329">
        <f>'Agihan &amp; Belanja'!AL19</f>
        <v>59750</v>
      </c>
      <c r="R17" s="329">
        <f>'Agihan &amp; Belanja'!AN19</f>
        <v>59735.01</v>
      </c>
      <c r="S17" s="329">
        <f>'Agihan &amp; Belanja'!AO19</f>
        <v>0</v>
      </c>
      <c r="T17" s="329">
        <f>'Agihan &amp; Belanja'!AQ19</f>
        <v>0</v>
      </c>
      <c r="U17" s="329">
        <f>'Agihan &amp; Belanja'!AR19</f>
        <v>0</v>
      </c>
      <c r="V17" s="328">
        <f>'Agihan &amp; Belanja'!AT19</f>
        <v>0</v>
      </c>
    </row>
    <row r="18" spans="1:22" x14ac:dyDescent="0.3">
      <c r="A18" s="612" t="s">
        <v>129</v>
      </c>
      <c r="B18" s="11" t="s">
        <v>193</v>
      </c>
      <c r="C18" s="329">
        <f>'Agihan &amp; Belanja'!Q20</f>
        <v>0</v>
      </c>
      <c r="D18" s="329">
        <f>'Agihan &amp; Belanja'!S20</f>
        <v>0</v>
      </c>
      <c r="E18" s="329">
        <f>'Agihan &amp; Belanja'!T20</f>
        <v>0</v>
      </c>
      <c r="F18" s="328">
        <f>'Agihan &amp; Belanja'!V20</f>
        <v>0</v>
      </c>
      <c r="G18" s="329">
        <f>'Agihan &amp; Belanja'!W20</f>
        <v>28700</v>
      </c>
      <c r="H18" s="328">
        <f>'Agihan &amp; Belanja'!Y20</f>
        <v>28656</v>
      </c>
      <c r="I18" s="329">
        <f>'Agihan &amp; Belanja'!Z20</f>
        <v>0</v>
      </c>
      <c r="J18" s="328">
        <f>'Agihan &amp; Belanja'!AB20</f>
        <v>0</v>
      </c>
      <c r="K18" s="329">
        <f>'Agihan &amp; Belanja'!AC20</f>
        <v>0</v>
      </c>
      <c r="L18" s="328">
        <f>'Agihan &amp; Belanja'!AE20</f>
        <v>0</v>
      </c>
      <c r="M18" s="329">
        <f>'Agihan &amp; Belanja'!AF20</f>
        <v>0</v>
      </c>
      <c r="N18" s="328">
        <f>'Agihan &amp; Belanja'!AH20</f>
        <v>0</v>
      </c>
      <c r="O18" s="329">
        <f>'Agihan &amp; Belanja'!AI20</f>
        <v>0</v>
      </c>
      <c r="P18" s="328">
        <f>'Agihan &amp; Belanja'!AK20</f>
        <v>0</v>
      </c>
      <c r="Q18" s="329">
        <f>'Agihan &amp; Belanja'!AL20</f>
        <v>0</v>
      </c>
      <c r="R18" s="329">
        <f>'Agihan &amp; Belanja'!AN20</f>
        <v>0</v>
      </c>
      <c r="S18" s="329">
        <f>'Agihan &amp; Belanja'!AO20</f>
        <v>15000</v>
      </c>
      <c r="T18" s="329">
        <f>'Agihan &amp; Belanja'!AQ20</f>
        <v>15321.85</v>
      </c>
      <c r="U18" s="329">
        <f>'Agihan &amp; Belanja'!AR20</f>
        <v>0</v>
      </c>
      <c r="V18" s="328">
        <f>'Agihan &amp; Belanja'!AT20</f>
        <v>0</v>
      </c>
    </row>
    <row r="19" spans="1:22" x14ac:dyDescent="0.3">
      <c r="A19" s="612" t="s">
        <v>130</v>
      </c>
      <c r="B19" s="571" t="s">
        <v>193</v>
      </c>
      <c r="C19" s="329">
        <f>'Agihan &amp; Belanja'!Q21</f>
        <v>2346</v>
      </c>
      <c r="D19" s="329">
        <f>'Agihan &amp; Belanja'!S21</f>
        <v>2062.5300000000002</v>
      </c>
      <c r="E19" s="329">
        <f>'Agihan &amp; Belanja'!T21</f>
        <v>0</v>
      </c>
      <c r="F19" s="328">
        <f>'Agihan &amp; Belanja'!V21</f>
        <v>0</v>
      </c>
      <c r="G19" s="329">
        <f>'Agihan &amp; Belanja'!W21</f>
        <v>0</v>
      </c>
      <c r="H19" s="328">
        <f>'Agihan &amp; Belanja'!Y21</f>
        <v>0</v>
      </c>
      <c r="I19" s="329">
        <f>'Agihan &amp; Belanja'!Z21</f>
        <v>0</v>
      </c>
      <c r="J19" s="328">
        <f>'Agihan &amp; Belanja'!AB21</f>
        <v>0</v>
      </c>
      <c r="K19" s="329">
        <f>'Agihan &amp; Belanja'!AC21</f>
        <v>0</v>
      </c>
      <c r="L19" s="328">
        <f>'Agihan &amp; Belanja'!AE21</f>
        <v>0</v>
      </c>
      <c r="M19" s="329">
        <f>'Agihan &amp; Belanja'!AF21</f>
        <v>50906</v>
      </c>
      <c r="N19" s="328">
        <f>'Agihan &amp; Belanja'!AH21</f>
        <v>50906</v>
      </c>
      <c r="O19" s="329">
        <f>'Agihan &amp; Belanja'!AI21</f>
        <v>0</v>
      </c>
      <c r="P19" s="328">
        <f>'Agihan &amp; Belanja'!AK21</f>
        <v>0</v>
      </c>
      <c r="Q19" s="329">
        <f>'Agihan &amp; Belanja'!AL21</f>
        <v>42740</v>
      </c>
      <c r="R19" s="329">
        <f>'Agihan &amp; Belanja'!AN21</f>
        <v>42740</v>
      </c>
      <c r="S19" s="329">
        <f>'Agihan &amp; Belanja'!AO21</f>
        <v>21516</v>
      </c>
      <c r="T19" s="329">
        <f>'Agihan &amp; Belanja'!AQ21</f>
        <v>21515.37</v>
      </c>
      <c r="U19" s="329">
        <f>'Agihan &amp; Belanja'!AR21</f>
        <v>0</v>
      </c>
      <c r="V19" s="328">
        <f>'Agihan &amp; Belanja'!AT21</f>
        <v>0</v>
      </c>
    </row>
    <row r="20" spans="1:22" x14ac:dyDescent="0.3">
      <c r="A20" s="421" t="s">
        <v>131</v>
      </c>
      <c r="B20" s="11" t="s">
        <v>193</v>
      </c>
      <c r="C20" s="329">
        <f>'Agihan &amp; Belanja'!Q22</f>
        <v>0</v>
      </c>
      <c r="D20" s="329">
        <f>'Agihan &amp; Belanja'!S22</f>
        <v>0</v>
      </c>
      <c r="E20" s="329">
        <f>'Agihan &amp; Belanja'!T22</f>
        <v>0</v>
      </c>
      <c r="F20" s="328">
        <f>'Agihan &amp; Belanja'!V22</f>
        <v>0</v>
      </c>
      <c r="G20" s="329">
        <f>'Agihan &amp; Belanja'!W22</f>
        <v>0</v>
      </c>
      <c r="H20" s="328">
        <f>'Agihan &amp; Belanja'!Y22</f>
        <v>0</v>
      </c>
      <c r="I20" s="329">
        <f>'Agihan &amp; Belanja'!Z22</f>
        <v>0</v>
      </c>
      <c r="J20" s="328">
        <f>'Agihan &amp; Belanja'!AB22</f>
        <v>0</v>
      </c>
      <c r="K20" s="329">
        <f>'Agihan &amp; Belanja'!AC22</f>
        <v>0</v>
      </c>
      <c r="L20" s="328">
        <f>'Agihan &amp; Belanja'!AE22</f>
        <v>0</v>
      </c>
      <c r="M20" s="329">
        <f>'Agihan &amp; Belanja'!AF22</f>
        <v>2320</v>
      </c>
      <c r="N20" s="328">
        <f>'Agihan &amp; Belanja'!AH22</f>
        <v>2435</v>
      </c>
      <c r="O20" s="329">
        <f>'Agihan &amp; Belanja'!AI22</f>
        <v>0</v>
      </c>
      <c r="P20" s="328">
        <f>'Agihan &amp; Belanja'!AK22</f>
        <v>0</v>
      </c>
      <c r="Q20" s="329">
        <f>'Agihan &amp; Belanja'!AL22</f>
        <v>0</v>
      </c>
      <c r="R20" s="329">
        <f>'Agihan &amp; Belanja'!AN22</f>
        <v>0</v>
      </c>
      <c r="S20" s="329">
        <f>'Agihan &amp; Belanja'!AO22</f>
        <v>22680</v>
      </c>
      <c r="T20" s="329">
        <f>'Agihan &amp; Belanja'!AQ22</f>
        <v>22569.69</v>
      </c>
      <c r="U20" s="329">
        <f>'Agihan &amp; Belanja'!AR22</f>
        <v>0</v>
      </c>
      <c r="V20" s="328">
        <f>'Agihan &amp; Belanja'!AT22</f>
        <v>0</v>
      </c>
    </row>
    <row r="21" spans="1:22" x14ac:dyDescent="0.3">
      <c r="A21" s="421" t="s">
        <v>132</v>
      </c>
      <c r="B21" s="571" t="s">
        <v>193</v>
      </c>
      <c r="C21" s="329">
        <f>'Agihan &amp; Belanja'!Q23</f>
        <v>161</v>
      </c>
      <c r="D21" s="329">
        <f>'Agihan &amp; Belanja'!S23</f>
        <v>96.9</v>
      </c>
      <c r="E21" s="329">
        <f>'Agihan &amp; Belanja'!T23</f>
        <v>0</v>
      </c>
      <c r="F21" s="328">
        <f>'Agihan &amp; Belanja'!V23</f>
        <v>0</v>
      </c>
      <c r="G21" s="329">
        <f>'Agihan &amp; Belanja'!W23</f>
        <v>0</v>
      </c>
      <c r="H21" s="328">
        <f>'Agihan &amp; Belanja'!Y23</f>
        <v>0</v>
      </c>
      <c r="I21" s="329">
        <f>'Agihan &amp; Belanja'!Z23</f>
        <v>0</v>
      </c>
      <c r="J21" s="328">
        <f>'Agihan &amp; Belanja'!AB23</f>
        <v>0</v>
      </c>
      <c r="K21" s="329">
        <f>'Agihan &amp; Belanja'!AC23</f>
        <v>0</v>
      </c>
      <c r="L21" s="328">
        <f>'Agihan &amp; Belanja'!AE23</f>
        <v>0</v>
      </c>
      <c r="M21" s="329">
        <f>'Agihan &amp; Belanja'!AF23</f>
        <v>1030</v>
      </c>
      <c r="N21" s="328">
        <f>'Agihan &amp; Belanja'!AH23</f>
        <v>920</v>
      </c>
      <c r="O21" s="329">
        <f>'Agihan &amp; Belanja'!AI23</f>
        <v>0</v>
      </c>
      <c r="P21" s="328">
        <f>'Agihan &amp; Belanja'!AK23</f>
        <v>0</v>
      </c>
      <c r="Q21" s="329">
        <f>'Agihan &amp; Belanja'!AL23</f>
        <v>360</v>
      </c>
      <c r="R21" s="329">
        <f>'Agihan &amp; Belanja'!AN23</f>
        <v>360</v>
      </c>
      <c r="S21" s="329">
        <f>'Agihan &amp; Belanja'!AO23</f>
        <v>17787</v>
      </c>
      <c r="T21" s="329">
        <f>'Agihan &amp; Belanja'!AQ23</f>
        <v>17786.77</v>
      </c>
      <c r="U21" s="329">
        <f>'Agihan &amp; Belanja'!AR23</f>
        <v>0</v>
      </c>
      <c r="V21" s="328">
        <f>'Agihan &amp; Belanja'!AT23</f>
        <v>0</v>
      </c>
    </row>
    <row r="22" spans="1:22" x14ac:dyDescent="0.3">
      <c r="A22" s="421" t="s">
        <v>133</v>
      </c>
      <c r="B22" s="11" t="s">
        <v>193</v>
      </c>
      <c r="C22" s="329">
        <f>'Agihan &amp; Belanja'!Q24</f>
        <v>0</v>
      </c>
      <c r="D22" s="329">
        <f>'Agihan &amp; Belanja'!S24</f>
        <v>0</v>
      </c>
      <c r="E22" s="329">
        <f>'Agihan &amp; Belanja'!T24</f>
        <v>0</v>
      </c>
      <c r="F22" s="328">
        <f>'Agihan &amp; Belanja'!V24</f>
        <v>0</v>
      </c>
      <c r="G22" s="329">
        <f>'Agihan &amp; Belanja'!W24</f>
        <v>0</v>
      </c>
      <c r="H22" s="328">
        <f>'Agihan &amp; Belanja'!Y24</f>
        <v>0</v>
      </c>
      <c r="I22" s="329">
        <f>'Agihan &amp; Belanja'!Z24</f>
        <v>0</v>
      </c>
      <c r="J22" s="328">
        <f>'Agihan &amp; Belanja'!AB24</f>
        <v>0</v>
      </c>
      <c r="K22" s="329">
        <f>'Agihan &amp; Belanja'!AC24</f>
        <v>0</v>
      </c>
      <c r="L22" s="328">
        <f>'Agihan &amp; Belanja'!AE24</f>
        <v>0</v>
      </c>
      <c r="M22" s="329">
        <f>'Agihan &amp; Belanja'!AF24</f>
        <v>10532</v>
      </c>
      <c r="N22" s="328">
        <f>'Agihan &amp; Belanja'!AH24</f>
        <v>10528.8</v>
      </c>
      <c r="O22" s="329">
        <f>'Agihan &amp; Belanja'!AI24</f>
        <v>0</v>
      </c>
      <c r="P22" s="328">
        <f>'Agihan &amp; Belanja'!AK24</f>
        <v>0</v>
      </c>
      <c r="Q22" s="329">
        <f>'Agihan &amp; Belanja'!AL24</f>
        <v>15000</v>
      </c>
      <c r="R22" s="329">
        <f>'Agihan &amp; Belanja'!AN24</f>
        <v>15000</v>
      </c>
      <c r="S22" s="329">
        <f>'Agihan &amp; Belanja'!AO24</f>
        <v>48468</v>
      </c>
      <c r="T22" s="329">
        <f>'Agihan &amp; Belanja'!AQ24</f>
        <v>48467.73</v>
      </c>
      <c r="U22" s="329">
        <f>'Agihan &amp; Belanja'!AR24</f>
        <v>0</v>
      </c>
      <c r="V22" s="328">
        <f>'Agihan &amp; Belanja'!AT24</f>
        <v>0</v>
      </c>
    </row>
    <row r="23" spans="1:22" x14ac:dyDescent="0.3">
      <c r="A23" s="421" t="s">
        <v>134</v>
      </c>
      <c r="B23" s="11" t="s">
        <v>193</v>
      </c>
      <c r="C23" s="329">
        <f>'Agihan &amp; Belanja'!Q25</f>
        <v>22901</v>
      </c>
      <c r="D23" s="329">
        <f>'Agihan &amp; Belanja'!S25</f>
        <v>20404.54</v>
      </c>
      <c r="E23" s="329">
        <f>'Agihan &amp; Belanja'!T25</f>
        <v>0</v>
      </c>
      <c r="F23" s="328">
        <f>'Agihan &amp; Belanja'!V25</f>
        <v>0</v>
      </c>
      <c r="G23" s="329">
        <f>'Agihan &amp; Belanja'!W25</f>
        <v>0</v>
      </c>
      <c r="H23" s="328">
        <f>'Agihan &amp; Belanja'!Y25</f>
        <v>0</v>
      </c>
      <c r="I23" s="329">
        <f>'Agihan &amp; Belanja'!Z25</f>
        <v>0</v>
      </c>
      <c r="J23" s="328">
        <f>'Agihan &amp; Belanja'!AB25</f>
        <v>0</v>
      </c>
      <c r="K23" s="329">
        <f>'Agihan &amp; Belanja'!AC25</f>
        <v>0</v>
      </c>
      <c r="L23" s="328">
        <f>'Agihan &amp; Belanja'!AE25</f>
        <v>0</v>
      </c>
      <c r="M23" s="329">
        <f>'Agihan &amp; Belanja'!AF25</f>
        <v>276586</v>
      </c>
      <c r="N23" s="328">
        <f>'Agihan &amp; Belanja'!AH25</f>
        <v>276586</v>
      </c>
      <c r="O23" s="329">
        <f>'Agihan &amp; Belanja'!AI25</f>
        <v>0</v>
      </c>
      <c r="P23" s="328">
        <f>'Agihan &amp; Belanja'!AK25</f>
        <v>0</v>
      </c>
      <c r="Q23" s="329">
        <f>'Agihan &amp; Belanja'!AL25</f>
        <v>0</v>
      </c>
      <c r="R23" s="329">
        <f>'Agihan &amp; Belanja'!AN25</f>
        <v>0</v>
      </c>
      <c r="S23" s="329">
        <f>'Agihan &amp; Belanja'!AO25</f>
        <v>40813</v>
      </c>
      <c r="T23" s="329">
        <f>'Agihan &amp; Belanja'!AQ25</f>
        <v>40812.519999999997</v>
      </c>
      <c r="U23" s="329">
        <f>'Agihan &amp; Belanja'!AR25</f>
        <v>0</v>
      </c>
      <c r="V23" s="328">
        <f>'Agihan &amp; Belanja'!AT25</f>
        <v>0</v>
      </c>
    </row>
    <row r="24" spans="1:22" x14ac:dyDescent="0.3">
      <c r="A24" s="421" t="s">
        <v>135</v>
      </c>
      <c r="B24" s="11" t="s">
        <v>794</v>
      </c>
      <c r="C24" s="329">
        <f>'Agihan &amp; Belanja'!Q26</f>
        <v>15400</v>
      </c>
      <c r="D24" s="329">
        <f>'Agihan &amp; Belanja'!S26</f>
        <v>9769.83</v>
      </c>
      <c r="E24" s="329">
        <f>'Agihan &amp; Belanja'!T26</f>
        <v>0</v>
      </c>
      <c r="F24" s="328">
        <f>'Agihan &amp; Belanja'!V26</f>
        <v>0</v>
      </c>
      <c r="G24" s="329">
        <f>'Agihan &amp; Belanja'!W26</f>
        <v>0</v>
      </c>
      <c r="H24" s="328">
        <f>'Agihan &amp; Belanja'!Y26</f>
        <v>0</v>
      </c>
      <c r="I24" s="329">
        <f>'Agihan &amp; Belanja'!Z26</f>
        <v>0</v>
      </c>
      <c r="J24" s="328">
        <f>'Agihan &amp; Belanja'!AB26</f>
        <v>0</v>
      </c>
      <c r="K24" s="329">
        <f>'Agihan &amp; Belanja'!AC26</f>
        <v>0</v>
      </c>
      <c r="L24" s="328">
        <f>'Agihan &amp; Belanja'!AE26</f>
        <v>0</v>
      </c>
      <c r="M24" s="329">
        <f>'Agihan &amp; Belanja'!AF26</f>
        <v>0</v>
      </c>
      <c r="N24" s="328">
        <f>'Agihan &amp; Belanja'!AH26</f>
        <v>0</v>
      </c>
      <c r="O24" s="329">
        <f>'Agihan &amp; Belanja'!AI26</f>
        <v>0</v>
      </c>
      <c r="P24" s="328">
        <f>'Agihan &amp; Belanja'!AK26</f>
        <v>0</v>
      </c>
      <c r="Q24" s="329">
        <f>'Agihan &amp; Belanja'!AL26</f>
        <v>16000</v>
      </c>
      <c r="R24" s="329">
        <f>'Agihan &amp; Belanja'!AN26</f>
        <v>12835</v>
      </c>
      <c r="S24" s="329">
        <f>'Agihan &amp; Belanja'!AO26</f>
        <v>58400</v>
      </c>
      <c r="T24" s="329">
        <f>'Agihan &amp; Belanja'!AQ26</f>
        <v>55466.35</v>
      </c>
      <c r="U24" s="329">
        <f>'Agihan &amp; Belanja'!AR26</f>
        <v>7560</v>
      </c>
      <c r="V24" s="328">
        <f>'Agihan &amp; Belanja'!AT26</f>
        <v>6950</v>
      </c>
    </row>
    <row r="25" spans="1:22" x14ac:dyDescent="0.3">
      <c r="A25" s="241" t="s">
        <v>136</v>
      </c>
      <c r="B25" s="11" t="s">
        <v>721</v>
      </c>
      <c r="C25" s="329">
        <f>'Agihan &amp; Belanja'!Q27</f>
        <v>0</v>
      </c>
      <c r="D25" s="329">
        <f>'Agihan &amp; Belanja'!S27</f>
        <v>0</v>
      </c>
      <c r="E25" s="329">
        <f>'Agihan &amp; Belanja'!T27</f>
        <v>3700</v>
      </c>
      <c r="F25" s="328">
        <f>'Agihan &amp; Belanja'!V27</f>
        <v>3700</v>
      </c>
      <c r="G25" s="329">
        <f>'Agihan &amp; Belanja'!W27</f>
        <v>0</v>
      </c>
      <c r="H25" s="328">
        <f>'Agihan &amp; Belanja'!Y27</f>
        <v>0</v>
      </c>
      <c r="I25" s="329">
        <f>'Agihan &amp; Belanja'!Z27</f>
        <v>0</v>
      </c>
      <c r="J25" s="328">
        <f>'Agihan &amp; Belanja'!AB27</f>
        <v>0</v>
      </c>
      <c r="K25" s="329">
        <f>'Agihan &amp; Belanja'!AC27</f>
        <v>0</v>
      </c>
      <c r="L25" s="328">
        <f>'Agihan &amp; Belanja'!AE27</f>
        <v>0</v>
      </c>
      <c r="M25" s="329">
        <f>'Agihan &amp; Belanja'!AF27</f>
        <v>0</v>
      </c>
      <c r="N25" s="328">
        <f>'Agihan &amp; Belanja'!AH27</f>
        <v>0</v>
      </c>
      <c r="O25" s="329">
        <f>'Agihan &amp; Belanja'!AI27</f>
        <v>0</v>
      </c>
      <c r="P25" s="328">
        <f>'Agihan &amp; Belanja'!AK27</f>
        <v>0</v>
      </c>
      <c r="Q25" s="329">
        <f>'Agihan &amp; Belanja'!AL27</f>
        <v>20000</v>
      </c>
      <c r="R25" s="329">
        <f>'Agihan &amp; Belanja'!AN27</f>
        <v>20000</v>
      </c>
      <c r="S25" s="329">
        <f>'Agihan &amp; Belanja'!AO27</f>
        <v>29500</v>
      </c>
      <c r="T25" s="329">
        <f>'Agihan &amp; Belanja'!AQ27</f>
        <v>29500</v>
      </c>
      <c r="U25" s="329">
        <f>'Agihan &amp; Belanja'!AR27</f>
        <v>0</v>
      </c>
      <c r="V25" s="328">
        <f>'Agihan &amp; Belanja'!AT27</f>
        <v>0</v>
      </c>
    </row>
    <row r="26" spans="1:22" x14ac:dyDescent="0.3">
      <c r="A26" s="241" t="s">
        <v>137</v>
      </c>
      <c r="B26" s="11" t="s">
        <v>721</v>
      </c>
      <c r="C26" s="329">
        <f>'Agihan &amp; Belanja'!Q28</f>
        <v>0</v>
      </c>
      <c r="D26" s="329">
        <f>'Agihan &amp; Belanja'!S28</f>
        <v>0</v>
      </c>
      <c r="E26" s="329">
        <f>'Agihan &amp; Belanja'!T28</f>
        <v>0</v>
      </c>
      <c r="F26" s="328">
        <f>'Agihan &amp; Belanja'!V28</f>
        <v>0</v>
      </c>
      <c r="G26" s="329">
        <f>'Agihan &amp; Belanja'!W28</f>
        <v>0</v>
      </c>
      <c r="H26" s="328">
        <f>'Agihan &amp; Belanja'!Y28</f>
        <v>0</v>
      </c>
      <c r="I26" s="329">
        <f>'Agihan &amp; Belanja'!Z28</f>
        <v>0</v>
      </c>
      <c r="J26" s="328">
        <f>'Agihan &amp; Belanja'!AB28</f>
        <v>0</v>
      </c>
      <c r="K26" s="329">
        <f>'Agihan &amp; Belanja'!AC28</f>
        <v>0</v>
      </c>
      <c r="L26" s="328">
        <f>'Agihan &amp; Belanja'!AE28</f>
        <v>0</v>
      </c>
      <c r="M26" s="329">
        <f>'Agihan &amp; Belanja'!AF28</f>
        <v>1000</v>
      </c>
      <c r="N26" s="328">
        <f>'Agihan &amp; Belanja'!AH28</f>
        <v>0</v>
      </c>
      <c r="O26" s="329">
        <f>'Agihan &amp; Belanja'!AI28</f>
        <v>0</v>
      </c>
      <c r="P26" s="328">
        <f>'Agihan &amp; Belanja'!AK28</f>
        <v>0</v>
      </c>
      <c r="Q26" s="329">
        <f>'Agihan &amp; Belanja'!AL28</f>
        <v>150400</v>
      </c>
      <c r="R26" s="329">
        <f>'Agihan &amp; Belanja'!AN28</f>
        <v>150326</v>
      </c>
      <c r="S26" s="329">
        <f>'Agihan &amp; Belanja'!AO28</f>
        <v>23000</v>
      </c>
      <c r="T26" s="329">
        <f>'Agihan &amp; Belanja'!AQ28</f>
        <v>21524.62</v>
      </c>
      <c r="U26" s="329">
        <f>'Agihan &amp; Belanja'!AR28</f>
        <v>0</v>
      </c>
      <c r="V26" s="328">
        <f>'Agihan &amp; Belanja'!AT28</f>
        <v>0</v>
      </c>
    </row>
    <row r="27" spans="1:22" x14ac:dyDescent="0.3">
      <c r="A27" s="241" t="s">
        <v>138</v>
      </c>
      <c r="B27" s="11" t="s">
        <v>186</v>
      </c>
      <c r="C27" s="329">
        <f>'Agihan &amp; Belanja'!Q29</f>
        <v>0</v>
      </c>
      <c r="D27" s="329">
        <f>'Agihan &amp; Belanja'!S29</f>
        <v>0</v>
      </c>
      <c r="E27" s="329">
        <f>'Agihan &amp; Belanja'!T29</f>
        <v>0</v>
      </c>
      <c r="F27" s="328">
        <f>'Agihan &amp; Belanja'!V29</f>
        <v>0</v>
      </c>
      <c r="G27" s="329">
        <f>'Agihan &amp; Belanja'!W29</f>
        <v>0</v>
      </c>
      <c r="H27" s="328">
        <f>'Agihan &amp; Belanja'!Y29</f>
        <v>0</v>
      </c>
      <c r="I27" s="329">
        <f>'Agihan &amp; Belanja'!Z29</f>
        <v>0</v>
      </c>
      <c r="J27" s="328">
        <f>'Agihan &amp; Belanja'!AB29</f>
        <v>0</v>
      </c>
      <c r="K27" s="329">
        <f>'Agihan &amp; Belanja'!AC29</f>
        <v>0</v>
      </c>
      <c r="L27" s="328">
        <f>'Agihan &amp; Belanja'!AE29</f>
        <v>0</v>
      </c>
      <c r="M27" s="329">
        <f>'Agihan &amp; Belanja'!AF29</f>
        <v>0</v>
      </c>
      <c r="N27" s="328">
        <f>'Agihan &amp; Belanja'!AH29</f>
        <v>0</v>
      </c>
      <c r="O27" s="329">
        <f>'Agihan &amp; Belanja'!AI29</f>
        <v>0</v>
      </c>
      <c r="P27" s="328">
        <f>'Agihan &amp; Belanja'!AK29</f>
        <v>0</v>
      </c>
      <c r="Q27" s="329">
        <f>'Agihan &amp; Belanja'!AL29</f>
        <v>0</v>
      </c>
      <c r="R27" s="329">
        <f>'Agihan &amp; Belanja'!AN29</f>
        <v>0</v>
      </c>
      <c r="S27" s="329">
        <f>'Agihan &amp; Belanja'!AO29</f>
        <v>27500</v>
      </c>
      <c r="T27" s="329">
        <f>'Agihan &amp; Belanja'!AQ29</f>
        <v>22679.65</v>
      </c>
      <c r="U27" s="329">
        <f>'Agihan &amp; Belanja'!AR29</f>
        <v>0</v>
      </c>
      <c r="V27" s="328">
        <f>'Agihan &amp; Belanja'!AT29</f>
        <v>0</v>
      </c>
    </row>
    <row r="28" spans="1:22" x14ac:dyDescent="0.3">
      <c r="A28" s="612" t="s">
        <v>139</v>
      </c>
      <c r="B28" s="11" t="s">
        <v>186</v>
      </c>
      <c r="C28" s="329">
        <f>'Agihan &amp; Belanja'!Q30</f>
        <v>1000</v>
      </c>
      <c r="D28" s="329">
        <f>'Agihan &amp; Belanja'!S30</f>
        <v>300</v>
      </c>
      <c r="E28" s="329">
        <f>'Agihan &amp; Belanja'!T30</f>
        <v>1400</v>
      </c>
      <c r="F28" s="328">
        <f>'Agihan &amp; Belanja'!V30</f>
        <v>1070</v>
      </c>
      <c r="G28" s="329">
        <f>'Agihan &amp; Belanja'!W30</f>
        <v>0</v>
      </c>
      <c r="H28" s="328">
        <f>'Agihan &amp; Belanja'!Y30</f>
        <v>0</v>
      </c>
      <c r="I28" s="329">
        <f>'Agihan &amp; Belanja'!Z30</f>
        <v>27000</v>
      </c>
      <c r="J28" s="328">
        <f>'Agihan &amp; Belanja'!AB30</f>
        <v>27000</v>
      </c>
      <c r="K28" s="329">
        <f>'Agihan &amp; Belanja'!AC30</f>
        <v>0</v>
      </c>
      <c r="L28" s="328">
        <f>'Agihan &amp; Belanja'!AE30</f>
        <v>0</v>
      </c>
      <c r="M28" s="329">
        <f>'Agihan &amp; Belanja'!AF30</f>
        <v>55000</v>
      </c>
      <c r="N28" s="328">
        <f>'Agihan &amp; Belanja'!AH30</f>
        <v>54841</v>
      </c>
      <c r="O28" s="329">
        <f>'Agihan &amp; Belanja'!AI30</f>
        <v>0</v>
      </c>
      <c r="P28" s="328">
        <f>'Agihan &amp; Belanja'!AK30</f>
        <v>0</v>
      </c>
      <c r="Q28" s="329">
        <f>'Agihan &amp; Belanja'!AL30</f>
        <v>5000</v>
      </c>
      <c r="R28" s="329">
        <f>'Agihan &amp; Belanja'!AN30</f>
        <v>5000</v>
      </c>
      <c r="S28" s="329">
        <f>'Agihan &amp; Belanja'!AO30</f>
        <v>110000</v>
      </c>
      <c r="T28" s="329">
        <f>'Agihan &amp; Belanja'!AQ30</f>
        <v>100000</v>
      </c>
      <c r="U28" s="329">
        <f>'Agihan &amp; Belanja'!AR30</f>
        <v>0</v>
      </c>
      <c r="V28" s="328">
        <f>'Agihan &amp; Belanja'!AT30</f>
        <v>0</v>
      </c>
    </row>
    <row r="29" spans="1:22" x14ac:dyDescent="0.3">
      <c r="A29" s="612" t="s">
        <v>140</v>
      </c>
      <c r="B29" s="11" t="s">
        <v>186</v>
      </c>
      <c r="C29" s="329">
        <f>'Agihan &amp; Belanja'!Q31</f>
        <v>0</v>
      </c>
      <c r="D29" s="329">
        <f>'Agihan &amp; Belanja'!S31</f>
        <v>0</v>
      </c>
      <c r="E29" s="329">
        <f>'Agihan &amp; Belanja'!T31</f>
        <v>0</v>
      </c>
      <c r="F29" s="328">
        <f>'Agihan &amp; Belanja'!V31</f>
        <v>0</v>
      </c>
      <c r="G29" s="329">
        <f>'Agihan &amp; Belanja'!W31</f>
        <v>0</v>
      </c>
      <c r="H29" s="328">
        <f>'Agihan &amp; Belanja'!Y31</f>
        <v>0</v>
      </c>
      <c r="I29" s="329">
        <f>'Agihan &amp; Belanja'!Z31</f>
        <v>0</v>
      </c>
      <c r="J29" s="328">
        <f>'Agihan &amp; Belanja'!AB31</f>
        <v>0</v>
      </c>
      <c r="K29" s="329">
        <f>'Agihan &amp; Belanja'!AC31</f>
        <v>0</v>
      </c>
      <c r="L29" s="328">
        <f>'Agihan &amp; Belanja'!AE31</f>
        <v>0</v>
      </c>
      <c r="M29" s="329">
        <f>'Agihan &amp; Belanja'!AF31</f>
        <v>0</v>
      </c>
      <c r="N29" s="328">
        <f>'Agihan &amp; Belanja'!AH31</f>
        <v>0</v>
      </c>
      <c r="O29" s="329">
        <f>'Agihan &amp; Belanja'!AI31</f>
        <v>0</v>
      </c>
      <c r="P29" s="328">
        <f>'Agihan &amp; Belanja'!AK31</f>
        <v>0</v>
      </c>
      <c r="Q29" s="329">
        <f>'Agihan &amp; Belanja'!AL31</f>
        <v>11700</v>
      </c>
      <c r="R29" s="329">
        <f>'Agihan &amp; Belanja'!AN31</f>
        <v>11700</v>
      </c>
      <c r="S29" s="329">
        <f>'Agihan &amp; Belanja'!AO31</f>
        <v>27500</v>
      </c>
      <c r="T29" s="329">
        <f>'Agihan &amp; Belanja'!AQ31</f>
        <v>27500</v>
      </c>
      <c r="U29" s="329">
        <f>'Agihan &amp; Belanja'!AR31</f>
        <v>0</v>
      </c>
      <c r="V29" s="328">
        <f>'Agihan &amp; Belanja'!AT31</f>
        <v>0</v>
      </c>
    </row>
    <row r="30" spans="1:22" x14ac:dyDescent="0.3">
      <c r="A30" s="421" t="s">
        <v>141</v>
      </c>
      <c r="B30" s="11" t="s">
        <v>186</v>
      </c>
      <c r="C30" s="329">
        <f>'Agihan &amp; Belanja'!Q32</f>
        <v>2000</v>
      </c>
      <c r="D30" s="329">
        <f>'Agihan &amp; Belanja'!S32</f>
        <v>0</v>
      </c>
      <c r="E30" s="329">
        <f>'Agihan &amp; Belanja'!T32</f>
        <v>0</v>
      </c>
      <c r="F30" s="328">
        <f>'Agihan &amp; Belanja'!V32</f>
        <v>0</v>
      </c>
      <c r="G30" s="329">
        <f>'Agihan &amp; Belanja'!W32</f>
        <v>0</v>
      </c>
      <c r="H30" s="328">
        <f>'Agihan &amp; Belanja'!Y32</f>
        <v>0</v>
      </c>
      <c r="I30" s="329">
        <f>'Agihan &amp; Belanja'!Z32</f>
        <v>0</v>
      </c>
      <c r="J30" s="328">
        <f>'Agihan &amp; Belanja'!AB32</f>
        <v>0</v>
      </c>
      <c r="K30" s="329">
        <f>'Agihan &amp; Belanja'!AC32</f>
        <v>0</v>
      </c>
      <c r="L30" s="328">
        <f>'Agihan &amp; Belanja'!AE32</f>
        <v>0</v>
      </c>
      <c r="M30" s="329">
        <f>'Agihan &amp; Belanja'!AF32</f>
        <v>24827</v>
      </c>
      <c r="N30" s="328">
        <f>'Agihan &amp; Belanja'!AH32</f>
        <v>23866</v>
      </c>
      <c r="O30" s="329">
        <f>'Agihan &amp; Belanja'!AI32</f>
        <v>0</v>
      </c>
      <c r="P30" s="328">
        <f>'Agihan &amp; Belanja'!AK32</f>
        <v>0</v>
      </c>
      <c r="Q30" s="329">
        <f>'Agihan &amp; Belanja'!AL32</f>
        <v>0</v>
      </c>
      <c r="R30" s="329">
        <f>'Agihan &amp; Belanja'!AN32</f>
        <v>0</v>
      </c>
      <c r="S30" s="329">
        <f>'Agihan &amp; Belanja'!AO32</f>
        <v>0</v>
      </c>
      <c r="T30" s="329">
        <f>'Agihan &amp; Belanja'!AQ32</f>
        <v>0</v>
      </c>
      <c r="U30" s="329">
        <f>'Agihan &amp; Belanja'!AR32</f>
        <v>0</v>
      </c>
      <c r="V30" s="328">
        <f>'Agihan &amp; Belanja'!AT32</f>
        <v>0</v>
      </c>
    </row>
    <row r="31" spans="1:22" x14ac:dyDescent="0.3">
      <c r="A31" s="590" t="s">
        <v>142</v>
      </c>
      <c r="B31" s="11" t="s">
        <v>193</v>
      </c>
      <c r="C31" s="329">
        <f>'Agihan &amp; Belanja'!Q33</f>
        <v>8772</v>
      </c>
      <c r="D31" s="329">
        <f>'Agihan &amp; Belanja'!S33</f>
        <v>6433.25</v>
      </c>
      <c r="E31" s="329">
        <f>'Agihan &amp; Belanja'!T33</f>
        <v>0</v>
      </c>
      <c r="F31" s="328">
        <f>'Agihan &amp; Belanja'!V33</f>
        <v>0</v>
      </c>
      <c r="G31" s="329">
        <f>'Agihan &amp; Belanja'!W33</f>
        <v>0</v>
      </c>
      <c r="H31" s="328">
        <f>'Agihan &amp; Belanja'!Y33</f>
        <v>0</v>
      </c>
      <c r="I31" s="329">
        <f>'Agihan &amp; Belanja'!Z33</f>
        <v>0</v>
      </c>
      <c r="J31" s="328">
        <f>'Agihan &amp; Belanja'!AB33</f>
        <v>0</v>
      </c>
      <c r="K31" s="329">
        <f>'Agihan &amp; Belanja'!AC33</f>
        <v>0</v>
      </c>
      <c r="L31" s="328">
        <f>'Agihan &amp; Belanja'!AE33</f>
        <v>0</v>
      </c>
      <c r="M31" s="329">
        <f>'Agihan &amp; Belanja'!AF33</f>
        <v>0</v>
      </c>
      <c r="N31" s="328">
        <f>'Agihan &amp; Belanja'!AH33</f>
        <v>0</v>
      </c>
      <c r="O31" s="329">
        <f>'Agihan &amp; Belanja'!AI33</f>
        <v>0</v>
      </c>
      <c r="P31" s="328">
        <f>'Agihan &amp; Belanja'!AK33</f>
        <v>0</v>
      </c>
      <c r="Q31" s="329">
        <f>'Agihan &amp; Belanja'!AL33</f>
        <v>117850</v>
      </c>
      <c r="R31" s="329">
        <f>'Agihan &amp; Belanja'!AN33</f>
        <v>116260</v>
      </c>
      <c r="S31" s="329">
        <f>'Agihan &amp; Belanja'!AO33</f>
        <v>0</v>
      </c>
      <c r="T31" s="329">
        <f>'Agihan &amp; Belanja'!AQ33</f>
        <v>0</v>
      </c>
      <c r="U31" s="329">
        <f>'Agihan &amp; Belanja'!AR33</f>
        <v>0</v>
      </c>
      <c r="V31" s="328">
        <f>'Agihan &amp; Belanja'!AT33</f>
        <v>0</v>
      </c>
    </row>
    <row r="32" spans="1:22" x14ac:dyDescent="0.3">
      <c r="A32" s="590" t="s">
        <v>143</v>
      </c>
      <c r="B32" s="11" t="s">
        <v>193</v>
      </c>
      <c r="C32" s="329">
        <f>'Agihan &amp; Belanja'!Q34</f>
        <v>0</v>
      </c>
      <c r="D32" s="329">
        <f>'Agihan &amp; Belanja'!S34</f>
        <v>0</v>
      </c>
      <c r="E32" s="329">
        <f>'Agihan &amp; Belanja'!T34</f>
        <v>0</v>
      </c>
      <c r="F32" s="328">
        <f>'Agihan &amp; Belanja'!V34</f>
        <v>0</v>
      </c>
      <c r="G32" s="329">
        <f>'Agihan &amp; Belanja'!W34</f>
        <v>0</v>
      </c>
      <c r="H32" s="328">
        <f>'Agihan &amp; Belanja'!Y34</f>
        <v>0</v>
      </c>
      <c r="I32" s="329">
        <f>'Agihan &amp; Belanja'!Z34</f>
        <v>0</v>
      </c>
      <c r="J32" s="328">
        <f>'Agihan &amp; Belanja'!AB34</f>
        <v>0</v>
      </c>
      <c r="K32" s="329">
        <f>'Agihan &amp; Belanja'!AC34</f>
        <v>0</v>
      </c>
      <c r="L32" s="328">
        <f>'Agihan &amp; Belanja'!AE34</f>
        <v>0</v>
      </c>
      <c r="M32" s="329">
        <f>'Agihan &amp; Belanja'!AF34</f>
        <v>25000</v>
      </c>
      <c r="N32" s="328">
        <f>'Agihan &amp; Belanja'!AH34</f>
        <v>24994</v>
      </c>
      <c r="O32" s="329">
        <f>'Agihan &amp; Belanja'!AI34</f>
        <v>0</v>
      </c>
      <c r="P32" s="328">
        <f>'Agihan &amp; Belanja'!AK34</f>
        <v>0</v>
      </c>
      <c r="Q32" s="329">
        <f>'Agihan &amp; Belanja'!AL34</f>
        <v>0</v>
      </c>
      <c r="R32" s="329">
        <f>'Agihan &amp; Belanja'!AN34</f>
        <v>0</v>
      </c>
      <c r="S32" s="329">
        <f>'Agihan &amp; Belanja'!AO34</f>
        <v>23000</v>
      </c>
      <c r="T32" s="329">
        <f>'Agihan &amp; Belanja'!AQ34</f>
        <v>22793.5</v>
      </c>
      <c r="U32" s="329">
        <f>'Agihan &amp; Belanja'!AR34</f>
        <v>10000</v>
      </c>
      <c r="V32" s="328">
        <f>'Agihan &amp; Belanja'!AT34</f>
        <v>10000</v>
      </c>
    </row>
    <row r="33" spans="1:22" x14ac:dyDescent="0.3">
      <c r="A33" s="590" t="s">
        <v>144</v>
      </c>
      <c r="B33" s="11" t="s">
        <v>193</v>
      </c>
      <c r="C33" s="329">
        <f>'Agihan &amp; Belanja'!Q35</f>
        <v>1600</v>
      </c>
      <c r="D33" s="329">
        <f>'Agihan &amp; Belanja'!S35</f>
        <v>0</v>
      </c>
      <c r="E33" s="329">
        <f>'Agihan &amp; Belanja'!T35</f>
        <v>0</v>
      </c>
      <c r="F33" s="328">
        <f>'Agihan &amp; Belanja'!V35</f>
        <v>0</v>
      </c>
      <c r="G33" s="329">
        <f>'Agihan &amp; Belanja'!W35</f>
        <v>0</v>
      </c>
      <c r="H33" s="328">
        <f>'Agihan &amp; Belanja'!Y35</f>
        <v>0</v>
      </c>
      <c r="I33" s="329">
        <f>'Agihan &amp; Belanja'!Z35</f>
        <v>0</v>
      </c>
      <c r="J33" s="328">
        <f>'Agihan &amp; Belanja'!AB35</f>
        <v>0</v>
      </c>
      <c r="K33" s="329">
        <f>'Agihan &amp; Belanja'!AC35</f>
        <v>0</v>
      </c>
      <c r="L33" s="328">
        <f>'Agihan &amp; Belanja'!AE35</f>
        <v>0</v>
      </c>
      <c r="M33" s="329">
        <f>'Agihan &amp; Belanja'!AF35</f>
        <v>24850</v>
      </c>
      <c r="N33" s="328">
        <f>'Agihan &amp; Belanja'!AH35</f>
        <v>24755</v>
      </c>
      <c r="O33" s="329">
        <f>'Agihan &amp; Belanja'!AI35</f>
        <v>0</v>
      </c>
      <c r="P33" s="328">
        <f>'Agihan &amp; Belanja'!AK35</f>
        <v>0</v>
      </c>
      <c r="Q33" s="329">
        <f>'Agihan &amp; Belanja'!AL35</f>
        <v>0</v>
      </c>
      <c r="R33" s="329">
        <f>'Agihan &amp; Belanja'!AN35</f>
        <v>0</v>
      </c>
      <c r="S33" s="329">
        <f>'Agihan &amp; Belanja'!AO35</f>
        <v>12500</v>
      </c>
      <c r="T33" s="329">
        <f>'Agihan &amp; Belanja'!AQ35</f>
        <v>11541.75</v>
      </c>
      <c r="U33" s="329">
        <f>'Agihan &amp; Belanja'!AR35</f>
        <v>0</v>
      </c>
      <c r="V33" s="328">
        <f>'Agihan &amp; Belanja'!AT35</f>
        <v>0</v>
      </c>
    </row>
    <row r="34" spans="1:22" x14ac:dyDescent="0.3">
      <c r="A34" s="590" t="s">
        <v>145</v>
      </c>
      <c r="B34" s="11" t="s">
        <v>193</v>
      </c>
      <c r="C34" s="329">
        <f>'Agihan &amp; Belanja'!Q36</f>
        <v>0</v>
      </c>
      <c r="D34" s="329">
        <f>'Agihan &amp; Belanja'!S36</f>
        <v>0</v>
      </c>
      <c r="E34" s="329">
        <f>'Agihan &amp; Belanja'!T36</f>
        <v>0</v>
      </c>
      <c r="F34" s="328">
        <f>'Agihan &amp; Belanja'!V36</f>
        <v>0</v>
      </c>
      <c r="G34" s="329">
        <f>'Agihan &amp; Belanja'!W36</f>
        <v>0</v>
      </c>
      <c r="H34" s="328">
        <f>'Agihan &amp; Belanja'!Y36</f>
        <v>0</v>
      </c>
      <c r="I34" s="329">
        <f>'Agihan &amp; Belanja'!Z36</f>
        <v>0</v>
      </c>
      <c r="J34" s="328">
        <f>'Agihan &amp; Belanja'!AB36</f>
        <v>0</v>
      </c>
      <c r="K34" s="329">
        <f>'Agihan &amp; Belanja'!AC36</f>
        <v>0</v>
      </c>
      <c r="L34" s="328">
        <f>'Agihan &amp; Belanja'!AE36</f>
        <v>0</v>
      </c>
      <c r="M34" s="329">
        <f>'Agihan &amp; Belanja'!AF36</f>
        <v>88137</v>
      </c>
      <c r="N34" s="328">
        <f>'Agihan &amp; Belanja'!AH36</f>
        <v>88137</v>
      </c>
      <c r="O34" s="329">
        <f>'Agihan &amp; Belanja'!AI36</f>
        <v>0</v>
      </c>
      <c r="P34" s="328">
        <f>'Agihan &amp; Belanja'!AK36</f>
        <v>0</v>
      </c>
      <c r="Q34" s="329">
        <f>'Agihan &amp; Belanja'!AL36</f>
        <v>38400</v>
      </c>
      <c r="R34" s="329">
        <f>'Agihan &amp; Belanja'!AN36</f>
        <v>38400</v>
      </c>
      <c r="S34" s="329">
        <f>'Agihan &amp; Belanja'!AO36</f>
        <v>25089</v>
      </c>
      <c r="T34" s="329">
        <f>'Agihan &amp; Belanja'!AQ36</f>
        <v>25088.5</v>
      </c>
      <c r="U34" s="329">
        <f>'Agihan &amp; Belanja'!AR36</f>
        <v>0</v>
      </c>
      <c r="V34" s="328">
        <f>'Agihan &amp; Belanja'!AT36</f>
        <v>0</v>
      </c>
    </row>
    <row r="35" spans="1:22" x14ac:dyDescent="0.3">
      <c r="A35" s="590" t="s">
        <v>146</v>
      </c>
      <c r="B35" s="11" t="s">
        <v>193</v>
      </c>
      <c r="C35" s="329">
        <f>'Agihan &amp; Belanja'!Q37</f>
        <v>0</v>
      </c>
      <c r="D35" s="329">
        <f>'Agihan &amp; Belanja'!S37</f>
        <v>0</v>
      </c>
      <c r="E35" s="329">
        <f>'Agihan &amp; Belanja'!T37</f>
        <v>0</v>
      </c>
      <c r="F35" s="328">
        <f>'Agihan &amp; Belanja'!V37</f>
        <v>0</v>
      </c>
      <c r="G35" s="329">
        <f>'Agihan &amp; Belanja'!W37</f>
        <v>0</v>
      </c>
      <c r="H35" s="328">
        <f>'Agihan &amp; Belanja'!Y37</f>
        <v>0</v>
      </c>
      <c r="I35" s="329">
        <f>'Agihan &amp; Belanja'!Z37</f>
        <v>0</v>
      </c>
      <c r="J35" s="328">
        <f>'Agihan &amp; Belanja'!AB37</f>
        <v>0</v>
      </c>
      <c r="K35" s="329">
        <f>'Agihan &amp; Belanja'!AC37</f>
        <v>0</v>
      </c>
      <c r="L35" s="328">
        <f>'Agihan &amp; Belanja'!AE37</f>
        <v>0</v>
      </c>
      <c r="M35" s="329">
        <f>'Agihan &amp; Belanja'!AF37</f>
        <v>1177355</v>
      </c>
      <c r="N35" s="328">
        <f>'Agihan &amp; Belanja'!AH37</f>
        <v>1177334.6000000001</v>
      </c>
      <c r="O35" s="329">
        <f>'Agihan &amp; Belanja'!AI37</f>
        <v>0</v>
      </c>
      <c r="P35" s="328">
        <f>'Agihan &amp; Belanja'!AK37</f>
        <v>0</v>
      </c>
      <c r="Q35" s="329">
        <f>'Agihan &amp; Belanja'!AL37</f>
        <v>24911.5</v>
      </c>
      <c r="R35" s="329">
        <f>'Agihan &amp; Belanja'!AN37</f>
        <v>24911</v>
      </c>
      <c r="S35" s="329">
        <f>'Agihan &amp; Belanja'!AO37</f>
        <v>25088.5</v>
      </c>
      <c r="T35" s="329">
        <f>'Agihan &amp; Belanja'!AQ37</f>
        <v>25088.5</v>
      </c>
      <c r="U35" s="329">
        <f>'Agihan &amp; Belanja'!AR37</f>
        <v>0</v>
      </c>
      <c r="V35" s="328">
        <f>'Agihan &amp; Belanja'!AT37</f>
        <v>0</v>
      </c>
    </row>
    <row r="36" spans="1:22" x14ac:dyDescent="0.3">
      <c r="A36" s="590" t="s">
        <v>147</v>
      </c>
      <c r="B36" s="11" t="s">
        <v>193</v>
      </c>
      <c r="C36" s="329">
        <f>'Agihan &amp; Belanja'!Q38</f>
        <v>0</v>
      </c>
      <c r="D36" s="329">
        <f>'Agihan &amp; Belanja'!S38</f>
        <v>0</v>
      </c>
      <c r="E36" s="329">
        <f>'Agihan &amp; Belanja'!T38</f>
        <v>0</v>
      </c>
      <c r="F36" s="328">
        <f>'Agihan &amp; Belanja'!V38</f>
        <v>0</v>
      </c>
      <c r="G36" s="329">
        <f>'Agihan &amp; Belanja'!W38</f>
        <v>0</v>
      </c>
      <c r="H36" s="328">
        <f>'Agihan &amp; Belanja'!Y38</f>
        <v>0</v>
      </c>
      <c r="I36" s="329">
        <f>'Agihan &amp; Belanja'!Z38</f>
        <v>0</v>
      </c>
      <c r="J36" s="328">
        <f>'Agihan &amp; Belanja'!AB38</f>
        <v>0</v>
      </c>
      <c r="K36" s="329">
        <f>'Agihan &amp; Belanja'!AC38</f>
        <v>0</v>
      </c>
      <c r="L36" s="328">
        <f>'Agihan &amp; Belanja'!AE38</f>
        <v>0</v>
      </c>
      <c r="M36" s="329">
        <f>'Agihan &amp; Belanja'!AF38</f>
        <v>1380</v>
      </c>
      <c r="N36" s="328">
        <f>'Agihan &amp; Belanja'!AH38</f>
        <v>1268</v>
      </c>
      <c r="O36" s="329">
        <f>'Agihan &amp; Belanja'!AI38</f>
        <v>0</v>
      </c>
      <c r="P36" s="328">
        <f>'Agihan &amp; Belanja'!AK38</f>
        <v>0</v>
      </c>
      <c r="Q36" s="329">
        <f>'Agihan &amp; Belanja'!AL38</f>
        <v>0</v>
      </c>
      <c r="R36" s="329">
        <f>'Agihan &amp; Belanja'!AN38</f>
        <v>0</v>
      </c>
      <c r="S36" s="329">
        <f>'Agihan &amp; Belanja'!AO38</f>
        <v>13620</v>
      </c>
      <c r="T36" s="329">
        <f>'Agihan &amp; Belanja'!AQ38</f>
        <v>13619.59</v>
      </c>
      <c r="U36" s="329">
        <f>'Agihan &amp; Belanja'!AR38</f>
        <v>0</v>
      </c>
      <c r="V36" s="328">
        <f>'Agihan &amp; Belanja'!AT38</f>
        <v>0</v>
      </c>
    </row>
    <row r="37" spans="1:22" x14ac:dyDescent="0.3">
      <c r="A37" s="590" t="s">
        <v>148</v>
      </c>
      <c r="B37" s="11" t="s">
        <v>193</v>
      </c>
      <c r="C37" s="329">
        <f>'Agihan &amp; Belanja'!Q39</f>
        <v>0</v>
      </c>
      <c r="D37" s="329">
        <f>'Agihan &amp; Belanja'!S39</f>
        <v>0</v>
      </c>
      <c r="E37" s="329">
        <f>'Agihan &amp; Belanja'!T39</f>
        <v>0</v>
      </c>
      <c r="F37" s="328">
        <f>'Agihan &amp; Belanja'!V39</f>
        <v>0</v>
      </c>
      <c r="G37" s="329">
        <f>'Agihan &amp; Belanja'!W39</f>
        <v>0</v>
      </c>
      <c r="H37" s="328">
        <f>'Agihan &amp; Belanja'!Y39</f>
        <v>0</v>
      </c>
      <c r="I37" s="329">
        <f>'Agihan &amp; Belanja'!Z39</f>
        <v>0</v>
      </c>
      <c r="J37" s="328">
        <f>'Agihan &amp; Belanja'!AB39</f>
        <v>0</v>
      </c>
      <c r="K37" s="329">
        <f>'Agihan &amp; Belanja'!AC39</f>
        <v>0</v>
      </c>
      <c r="L37" s="328">
        <f>'Agihan &amp; Belanja'!AE39</f>
        <v>0</v>
      </c>
      <c r="M37" s="329">
        <f>'Agihan &amp; Belanja'!AF39</f>
        <v>1114</v>
      </c>
      <c r="N37" s="328">
        <f>'Agihan &amp; Belanja'!AH39</f>
        <v>1114</v>
      </c>
      <c r="O37" s="329">
        <f>'Agihan &amp; Belanja'!AI39</f>
        <v>0</v>
      </c>
      <c r="P37" s="328">
        <f>'Agihan &amp; Belanja'!AK39</f>
        <v>0</v>
      </c>
      <c r="Q37" s="329">
        <f>'Agihan &amp; Belanja'!AL39</f>
        <v>15000</v>
      </c>
      <c r="R37" s="329">
        <f>'Agihan &amp; Belanja'!AN39</f>
        <v>15000</v>
      </c>
      <c r="S37" s="329">
        <f>'Agihan &amp; Belanja'!AO39</f>
        <v>23886</v>
      </c>
      <c r="T37" s="329">
        <f>'Agihan &amp; Belanja'!AQ39</f>
        <v>23886</v>
      </c>
      <c r="U37" s="329">
        <f>'Agihan &amp; Belanja'!AR39</f>
        <v>0</v>
      </c>
      <c r="V37" s="328">
        <f>'Agihan &amp; Belanja'!AT39</f>
        <v>0</v>
      </c>
    </row>
    <row r="38" spans="1:22" x14ac:dyDescent="0.3">
      <c r="A38" s="590" t="s">
        <v>149</v>
      </c>
      <c r="B38" s="11" t="s">
        <v>193</v>
      </c>
      <c r="C38" s="329">
        <f>'Agihan &amp; Belanja'!Q40</f>
        <v>0</v>
      </c>
      <c r="D38" s="329">
        <f>'Agihan &amp; Belanja'!S40</f>
        <v>0</v>
      </c>
      <c r="E38" s="329">
        <f>'Agihan &amp; Belanja'!T40</f>
        <v>0</v>
      </c>
      <c r="F38" s="328">
        <f>'Agihan &amp; Belanja'!V40</f>
        <v>0</v>
      </c>
      <c r="G38" s="329">
        <f>'Agihan &amp; Belanja'!W40</f>
        <v>0</v>
      </c>
      <c r="H38" s="328">
        <f>'Agihan &amp; Belanja'!Y40</f>
        <v>0</v>
      </c>
      <c r="I38" s="329">
        <f>'Agihan &amp; Belanja'!Z40</f>
        <v>0</v>
      </c>
      <c r="J38" s="328">
        <f>'Agihan &amp; Belanja'!AB40</f>
        <v>0</v>
      </c>
      <c r="K38" s="329">
        <f>'Agihan &amp; Belanja'!AC40</f>
        <v>0</v>
      </c>
      <c r="L38" s="328">
        <f>'Agihan &amp; Belanja'!AE40</f>
        <v>0</v>
      </c>
      <c r="M38" s="329">
        <f>'Agihan &amp; Belanja'!AF40</f>
        <v>50500</v>
      </c>
      <c r="N38" s="328">
        <f>'Agihan &amp; Belanja'!AH40</f>
        <v>50471.4</v>
      </c>
      <c r="O38" s="329">
        <f>'Agihan &amp; Belanja'!AI40</f>
        <v>0</v>
      </c>
      <c r="P38" s="328">
        <f>'Agihan &amp; Belanja'!AK40</f>
        <v>0</v>
      </c>
      <c r="Q38" s="329">
        <f>'Agihan &amp; Belanja'!AL40</f>
        <v>0</v>
      </c>
      <c r="R38" s="329">
        <f>'Agihan &amp; Belanja'!AN40</f>
        <v>0</v>
      </c>
      <c r="S38" s="329">
        <f>'Agihan &amp; Belanja'!AO40</f>
        <v>0</v>
      </c>
      <c r="T38" s="329">
        <f>'Agihan &amp; Belanja'!AQ40</f>
        <v>0</v>
      </c>
      <c r="U38" s="329">
        <f>'Agihan &amp; Belanja'!AR40</f>
        <v>0</v>
      </c>
      <c r="V38" s="328">
        <f>'Agihan &amp; Belanja'!AT40</f>
        <v>0</v>
      </c>
    </row>
    <row r="39" spans="1:22" x14ac:dyDescent="0.3">
      <c r="A39" s="590" t="s">
        <v>150</v>
      </c>
      <c r="B39" s="11" t="s">
        <v>193</v>
      </c>
      <c r="C39" s="329">
        <f>'Agihan &amp; Belanja'!Q41</f>
        <v>0</v>
      </c>
      <c r="D39" s="329">
        <f>'Agihan &amp; Belanja'!S41</f>
        <v>0</v>
      </c>
      <c r="E39" s="329">
        <f>'Agihan &amp; Belanja'!T41</f>
        <v>0</v>
      </c>
      <c r="F39" s="328">
        <f>'Agihan &amp; Belanja'!V41</f>
        <v>0</v>
      </c>
      <c r="G39" s="329">
        <f>'Agihan &amp; Belanja'!W41</f>
        <v>0</v>
      </c>
      <c r="H39" s="328">
        <f>'Agihan &amp; Belanja'!Y41</f>
        <v>0</v>
      </c>
      <c r="I39" s="329">
        <f>'Agihan &amp; Belanja'!Z41</f>
        <v>0</v>
      </c>
      <c r="J39" s="328">
        <f>'Agihan &amp; Belanja'!AB41</f>
        <v>0</v>
      </c>
      <c r="K39" s="329">
        <f>'Agihan &amp; Belanja'!AC41</f>
        <v>0</v>
      </c>
      <c r="L39" s="328">
        <f>'Agihan &amp; Belanja'!AE41</f>
        <v>0</v>
      </c>
      <c r="M39" s="329">
        <f>'Agihan &amp; Belanja'!AF41</f>
        <v>77150</v>
      </c>
      <c r="N39" s="328">
        <f>'Agihan &amp; Belanja'!AH41</f>
        <v>77150</v>
      </c>
      <c r="O39" s="329">
        <f>'Agihan &amp; Belanja'!AI41</f>
        <v>0</v>
      </c>
      <c r="P39" s="328">
        <f>'Agihan &amp; Belanja'!AK41</f>
        <v>0</v>
      </c>
      <c r="Q39" s="329">
        <f>'Agihan &amp; Belanja'!AL41</f>
        <v>0</v>
      </c>
      <c r="R39" s="329">
        <f>'Agihan &amp; Belanja'!AN41</f>
        <v>0</v>
      </c>
      <c r="S39" s="329">
        <f>'Agihan &amp; Belanja'!AO41</f>
        <v>0</v>
      </c>
      <c r="T39" s="329">
        <f>'Agihan &amp; Belanja'!AQ41</f>
        <v>0</v>
      </c>
      <c r="U39" s="329">
        <f>'Agihan &amp; Belanja'!AR41</f>
        <v>0</v>
      </c>
      <c r="V39" s="328">
        <f>'Agihan &amp; Belanja'!AT41</f>
        <v>0</v>
      </c>
    </row>
    <row r="40" spans="1:22" x14ac:dyDescent="0.3">
      <c r="A40" s="590" t="s">
        <v>151</v>
      </c>
      <c r="B40" s="11" t="s">
        <v>193</v>
      </c>
      <c r="C40" s="329">
        <f>'Agihan &amp; Belanja'!Q42</f>
        <v>0</v>
      </c>
      <c r="D40" s="329">
        <f>'Agihan &amp; Belanja'!S42</f>
        <v>0</v>
      </c>
      <c r="E40" s="329">
        <f>'Agihan &amp; Belanja'!T42</f>
        <v>0</v>
      </c>
      <c r="F40" s="328">
        <f>'Agihan &amp; Belanja'!V42</f>
        <v>0</v>
      </c>
      <c r="G40" s="329">
        <f>'Agihan &amp; Belanja'!W42</f>
        <v>0</v>
      </c>
      <c r="H40" s="328">
        <f>'Agihan &amp; Belanja'!Y42</f>
        <v>0</v>
      </c>
      <c r="I40" s="329">
        <f>'Agihan &amp; Belanja'!Z42</f>
        <v>0</v>
      </c>
      <c r="J40" s="328">
        <f>'Agihan &amp; Belanja'!AB42</f>
        <v>0</v>
      </c>
      <c r="K40" s="329">
        <f>'Agihan &amp; Belanja'!AC42</f>
        <v>0</v>
      </c>
      <c r="L40" s="328">
        <f>'Agihan &amp; Belanja'!AE42</f>
        <v>0</v>
      </c>
      <c r="M40" s="329">
        <f>'Agihan &amp; Belanja'!AF42</f>
        <v>73017</v>
      </c>
      <c r="N40" s="328">
        <f>'Agihan &amp; Belanja'!AH42</f>
        <v>72762</v>
      </c>
      <c r="O40" s="329">
        <f>'Agihan &amp; Belanja'!AI42</f>
        <v>0</v>
      </c>
      <c r="P40" s="328">
        <f>'Agihan &amp; Belanja'!AK42</f>
        <v>0</v>
      </c>
      <c r="Q40" s="329">
        <f>'Agihan &amp; Belanja'!AL42</f>
        <v>0</v>
      </c>
      <c r="R40" s="329">
        <f>'Agihan &amp; Belanja'!AN42</f>
        <v>0</v>
      </c>
      <c r="S40" s="329">
        <f>'Agihan &amp; Belanja'!AO42</f>
        <v>0</v>
      </c>
      <c r="T40" s="329">
        <f>'Agihan &amp; Belanja'!AQ42</f>
        <v>0</v>
      </c>
      <c r="U40" s="329">
        <f>'Agihan &amp; Belanja'!AR42</f>
        <v>0</v>
      </c>
      <c r="V40" s="328">
        <f>'Agihan &amp; Belanja'!AT42</f>
        <v>0</v>
      </c>
    </row>
    <row r="41" spans="1:22" x14ac:dyDescent="0.3">
      <c r="A41" s="590" t="s">
        <v>152</v>
      </c>
      <c r="B41" s="11" t="s">
        <v>193</v>
      </c>
      <c r="C41" s="329">
        <f>'Agihan &amp; Belanja'!Q43</f>
        <v>3000</v>
      </c>
      <c r="D41" s="329">
        <f>'Agihan &amp; Belanja'!S43</f>
        <v>2469.89</v>
      </c>
      <c r="E41" s="329">
        <f>'Agihan &amp; Belanja'!T43</f>
        <v>0</v>
      </c>
      <c r="F41" s="328">
        <f>'Agihan &amp; Belanja'!V43</f>
        <v>0</v>
      </c>
      <c r="G41" s="329">
        <f>'Agihan &amp; Belanja'!W43</f>
        <v>0</v>
      </c>
      <c r="H41" s="328">
        <f>'Agihan &amp; Belanja'!Y43</f>
        <v>0</v>
      </c>
      <c r="I41" s="329">
        <f>'Agihan &amp; Belanja'!Z43</f>
        <v>0</v>
      </c>
      <c r="J41" s="328">
        <f>'Agihan &amp; Belanja'!AB43</f>
        <v>0</v>
      </c>
      <c r="K41" s="329">
        <f>'Agihan &amp; Belanja'!AC43</f>
        <v>0</v>
      </c>
      <c r="L41" s="328">
        <f>'Agihan &amp; Belanja'!AE43</f>
        <v>0</v>
      </c>
      <c r="M41" s="329">
        <f>'Agihan &amp; Belanja'!AF43</f>
        <v>51783</v>
      </c>
      <c r="N41" s="328">
        <f>'Agihan &amp; Belanja'!AH43</f>
        <v>51172</v>
      </c>
      <c r="O41" s="329">
        <f>'Agihan &amp; Belanja'!AI43</f>
        <v>12600</v>
      </c>
      <c r="P41" s="328">
        <f>'Agihan &amp; Belanja'!AK43</f>
        <v>12600</v>
      </c>
      <c r="Q41" s="329">
        <f>'Agihan &amp; Belanja'!AL43</f>
        <v>16530</v>
      </c>
      <c r="R41" s="329">
        <f>'Agihan &amp; Belanja'!AN43</f>
        <v>13430</v>
      </c>
      <c r="S41" s="329">
        <f>'Agihan &amp; Belanja'!AO43</f>
        <v>15153</v>
      </c>
      <c r="T41" s="329">
        <f>'Agihan &amp; Belanja'!AQ43</f>
        <v>15153</v>
      </c>
      <c r="U41" s="329">
        <f>'Agihan &amp; Belanja'!AR43</f>
        <v>0</v>
      </c>
      <c r="V41" s="328">
        <f>'Agihan &amp; Belanja'!AT43</f>
        <v>0</v>
      </c>
    </row>
    <row r="42" spans="1:22" x14ac:dyDescent="0.3">
      <c r="A42" s="619" t="s">
        <v>153</v>
      </c>
      <c r="B42" s="11" t="s">
        <v>193</v>
      </c>
      <c r="C42" s="329">
        <f>'Agihan &amp; Belanja'!Q44</f>
        <v>0</v>
      </c>
      <c r="D42" s="329">
        <f>'Agihan &amp; Belanja'!S44</f>
        <v>0</v>
      </c>
      <c r="E42" s="329">
        <f>'Agihan &amp; Belanja'!T44</f>
        <v>0</v>
      </c>
      <c r="F42" s="328">
        <f>'Agihan &amp; Belanja'!V44</f>
        <v>0</v>
      </c>
      <c r="G42" s="329">
        <f>'Agihan &amp; Belanja'!W44</f>
        <v>0</v>
      </c>
      <c r="H42" s="328">
        <f>'Agihan &amp; Belanja'!Y44</f>
        <v>0</v>
      </c>
      <c r="I42" s="329">
        <f>'Agihan &amp; Belanja'!Z44</f>
        <v>0</v>
      </c>
      <c r="J42" s="328">
        <f>'Agihan &amp; Belanja'!AB44</f>
        <v>0</v>
      </c>
      <c r="K42" s="329">
        <f>'Agihan &amp; Belanja'!AC44</f>
        <v>0</v>
      </c>
      <c r="L42" s="328">
        <f>'Agihan &amp; Belanja'!AE44</f>
        <v>0</v>
      </c>
      <c r="M42" s="329">
        <f>'Agihan &amp; Belanja'!AF44</f>
        <v>129835</v>
      </c>
      <c r="N42" s="328">
        <f>'Agihan &amp; Belanja'!AH44</f>
        <v>129787</v>
      </c>
      <c r="O42" s="329">
        <f>'Agihan &amp; Belanja'!AI44</f>
        <v>0</v>
      </c>
      <c r="P42" s="328">
        <f>'Agihan &amp; Belanja'!AK44</f>
        <v>0</v>
      </c>
      <c r="Q42" s="329">
        <f>'Agihan &amp; Belanja'!AL44</f>
        <v>0</v>
      </c>
      <c r="R42" s="329">
        <f>'Agihan &amp; Belanja'!AN44</f>
        <v>0</v>
      </c>
      <c r="S42" s="329">
        <f>'Agihan &amp; Belanja'!AO44</f>
        <v>0</v>
      </c>
      <c r="T42" s="329">
        <f>'Agihan &amp; Belanja'!AQ44</f>
        <v>0</v>
      </c>
      <c r="U42" s="329">
        <f>'Agihan &amp; Belanja'!AR44</f>
        <v>0</v>
      </c>
      <c r="V42" s="328">
        <f>'Agihan &amp; Belanja'!AT44</f>
        <v>0</v>
      </c>
    </row>
    <row r="43" spans="1:22" x14ac:dyDescent="0.3">
      <c r="A43" s="590" t="s">
        <v>154</v>
      </c>
      <c r="B43" s="11" t="s">
        <v>193</v>
      </c>
      <c r="C43" s="329">
        <f>'Agihan &amp; Belanja'!Q45</f>
        <v>0</v>
      </c>
      <c r="D43" s="329">
        <f>'Agihan &amp; Belanja'!S45</f>
        <v>0</v>
      </c>
      <c r="E43" s="329">
        <f>'Agihan &amp; Belanja'!T45</f>
        <v>0</v>
      </c>
      <c r="F43" s="328">
        <f>'Agihan &amp; Belanja'!V45</f>
        <v>0</v>
      </c>
      <c r="G43" s="329">
        <f>'Agihan &amp; Belanja'!W45</f>
        <v>0</v>
      </c>
      <c r="H43" s="328">
        <f>'Agihan &amp; Belanja'!Y45</f>
        <v>0</v>
      </c>
      <c r="I43" s="329">
        <f>'Agihan &amp; Belanja'!Z45</f>
        <v>0</v>
      </c>
      <c r="J43" s="328">
        <f>'Agihan &amp; Belanja'!AB45</f>
        <v>0</v>
      </c>
      <c r="K43" s="329">
        <f>'Agihan &amp; Belanja'!AC45</f>
        <v>0</v>
      </c>
      <c r="L43" s="328">
        <f>'Agihan &amp; Belanja'!AE45</f>
        <v>0</v>
      </c>
      <c r="M43" s="329">
        <f>'Agihan &amp; Belanja'!AF45</f>
        <v>90015</v>
      </c>
      <c r="N43" s="328">
        <f>'Agihan &amp; Belanja'!AH45</f>
        <v>90003</v>
      </c>
      <c r="O43" s="329">
        <f>'Agihan &amp; Belanja'!AI45</f>
        <v>0</v>
      </c>
      <c r="P43" s="328">
        <f>'Agihan &amp; Belanja'!AK45</f>
        <v>0</v>
      </c>
      <c r="Q43" s="329">
        <f>'Agihan &amp; Belanja'!AL45</f>
        <v>0</v>
      </c>
      <c r="R43" s="329">
        <f>'Agihan &amp; Belanja'!AN45</f>
        <v>0</v>
      </c>
      <c r="S43" s="329">
        <f>'Agihan &amp; Belanja'!AO45</f>
        <v>0</v>
      </c>
      <c r="T43" s="329">
        <f>'Agihan &amp; Belanja'!AQ45</f>
        <v>0</v>
      </c>
      <c r="U43" s="329">
        <f>'Agihan &amp; Belanja'!AR45</f>
        <v>0</v>
      </c>
      <c r="V43" s="328">
        <f>'Agihan &amp; Belanja'!AT45</f>
        <v>0</v>
      </c>
    </row>
    <row r="44" spans="1:22" x14ac:dyDescent="0.3">
      <c r="A44" s="590" t="s">
        <v>155</v>
      </c>
      <c r="B44" s="11" t="s">
        <v>193</v>
      </c>
      <c r="C44" s="329">
        <f>'Agihan &amp; Belanja'!Q46</f>
        <v>0</v>
      </c>
      <c r="D44" s="329">
        <f>'Agihan &amp; Belanja'!S46</f>
        <v>0</v>
      </c>
      <c r="E44" s="329">
        <f>'Agihan &amp; Belanja'!T46</f>
        <v>13000</v>
      </c>
      <c r="F44" s="328">
        <f>'Agihan &amp; Belanja'!V46</f>
        <v>10407.11</v>
      </c>
      <c r="G44" s="329">
        <f>'Agihan &amp; Belanja'!W46</f>
        <v>0</v>
      </c>
      <c r="H44" s="328">
        <f>'Agihan &amp; Belanja'!Y46</f>
        <v>0</v>
      </c>
      <c r="I44" s="329">
        <f>'Agihan &amp; Belanja'!Z46</f>
        <v>0</v>
      </c>
      <c r="J44" s="328">
        <f>'Agihan &amp; Belanja'!AB46</f>
        <v>0</v>
      </c>
      <c r="K44" s="329">
        <f>'Agihan &amp; Belanja'!AC46</f>
        <v>0</v>
      </c>
      <c r="L44" s="328">
        <f>'Agihan &amp; Belanja'!AE46</f>
        <v>0</v>
      </c>
      <c r="M44" s="329">
        <f>'Agihan &amp; Belanja'!AF46</f>
        <v>29650</v>
      </c>
      <c r="N44" s="328">
        <f>'Agihan &amp; Belanja'!AH46</f>
        <v>29559.5</v>
      </c>
      <c r="O44" s="329">
        <f>'Agihan &amp; Belanja'!AI46</f>
        <v>0</v>
      </c>
      <c r="P44" s="328">
        <f>'Agihan &amp; Belanja'!AK46</f>
        <v>0</v>
      </c>
      <c r="Q44" s="329">
        <f>'Agihan &amp; Belanja'!AL46</f>
        <v>25000</v>
      </c>
      <c r="R44" s="329">
        <f>'Agihan &amp; Belanja'!AN46</f>
        <v>25170</v>
      </c>
      <c r="S44" s="329">
        <f>'Agihan &amp; Belanja'!AO46</f>
        <v>15000</v>
      </c>
      <c r="T44" s="329">
        <f>'Agihan &amp; Belanja'!AQ46</f>
        <v>13950.6</v>
      </c>
      <c r="U44" s="329">
        <f>'Agihan &amp; Belanja'!AR46</f>
        <v>0</v>
      </c>
      <c r="V44" s="328">
        <f>'Agihan &amp; Belanja'!AT46</f>
        <v>0</v>
      </c>
    </row>
    <row r="45" spans="1:22" x14ac:dyDescent="0.3">
      <c r="A45" s="590" t="s">
        <v>156</v>
      </c>
      <c r="B45" s="11" t="s">
        <v>193</v>
      </c>
      <c r="C45" s="329">
        <f>'Agihan &amp; Belanja'!Q47</f>
        <v>1600</v>
      </c>
      <c r="D45" s="329">
        <f>'Agihan &amp; Belanja'!S47</f>
        <v>1602</v>
      </c>
      <c r="E45" s="329">
        <f>'Agihan &amp; Belanja'!T47</f>
        <v>0</v>
      </c>
      <c r="F45" s="328">
        <f>'Agihan &amp; Belanja'!V47</f>
        <v>0</v>
      </c>
      <c r="G45" s="329">
        <f>'Agihan &amp; Belanja'!W47</f>
        <v>0</v>
      </c>
      <c r="H45" s="328">
        <f>'Agihan &amp; Belanja'!Y47</f>
        <v>0</v>
      </c>
      <c r="I45" s="329">
        <f>'Agihan &amp; Belanja'!Z47</f>
        <v>0</v>
      </c>
      <c r="J45" s="328">
        <f>'Agihan &amp; Belanja'!AB47</f>
        <v>0</v>
      </c>
      <c r="K45" s="329">
        <f>'Agihan &amp; Belanja'!AC47</f>
        <v>0</v>
      </c>
      <c r="L45" s="328">
        <f>'Agihan &amp; Belanja'!AE47</f>
        <v>0</v>
      </c>
      <c r="M45" s="329">
        <f>'Agihan &amp; Belanja'!AF47</f>
        <v>190207</v>
      </c>
      <c r="N45" s="328">
        <f>'Agihan &amp; Belanja'!AH47</f>
        <v>190201.98</v>
      </c>
      <c r="O45" s="329">
        <f>'Agihan &amp; Belanja'!AI47</f>
        <v>0</v>
      </c>
      <c r="P45" s="328">
        <f>'Agihan &amp; Belanja'!AK47</f>
        <v>0</v>
      </c>
      <c r="Q45" s="329">
        <f>'Agihan &amp; Belanja'!AL47</f>
        <v>4250</v>
      </c>
      <c r="R45" s="329">
        <f>'Agihan &amp; Belanja'!AN47</f>
        <v>4200</v>
      </c>
      <c r="S45" s="329">
        <f>'Agihan &amp; Belanja'!AO47</f>
        <v>25000</v>
      </c>
      <c r="T45" s="329">
        <f>'Agihan &amp; Belanja'!AQ47</f>
        <v>25088.5</v>
      </c>
      <c r="U45" s="329">
        <f>'Agihan &amp; Belanja'!AR47</f>
        <v>0</v>
      </c>
      <c r="V45" s="328">
        <f>'Agihan &amp; Belanja'!AT47</f>
        <v>0</v>
      </c>
    </row>
    <row r="46" spans="1:22" x14ac:dyDescent="0.3">
      <c r="A46" s="590" t="s">
        <v>157</v>
      </c>
      <c r="B46" s="11" t="s">
        <v>193</v>
      </c>
      <c r="C46" s="329">
        <f>'Agihan &amp; Belanja'!Q48</f>
        <v>0</v>
      </c>
      <c r="D46" s="329">
        <f>'Agihan &amp; Belanja'!S48</f>
        <v>0</v>
      </c>
      <c r="E46" s="329">
        <f>'Agihan &amp; Belanja'!T48</f>
        <v>0</v>
      </c>
      <c r="F46" s="328">
        <f>'Agihan &amp; Belanja'!V48</f>
        <v>0</v>
      </c>
      <c r="G46" s="329">
        <f>'Agihan &amp; Belanja'!W48</f>
        <v>0</v>
      </c>
      <c r="H46" s="328">
        <f>'Agihan &amp; Belanja'!Y48</f>
        <v>0</v>
      </c>
      <c r="I46" s="329">
        <f>'Agihan &amp; Belanja'!Z48</f>
        <v>0</v>
      </c>
      <c r="J46" s="328">
        <f>'Agihan &amp; Belanja'!AB48</f>
        <v>0</v>
      </c>
      <c r="K46" s="329">
        <f>'Agihan &amp; Belanja'!AC48</f>
        <v>0</v>
      </c>
      <c r="L46" s="328">
        <f>'Agihan &amp; Belanja'!AE48</f>
        <v>0</v>
      </c>
      <c r="M46" s="329">
        <f>'Agihan &amp; Belanja'!AF48</f>
        <v>243679</v>
      </c>
      <c r="N46" s="328">
        <f>'Agihan &amp; Belanja'!AH48</f>
        <v>243678</v>
      </c>
      <c r="O46" s="329">
        <f>'Agihan &amp; Belanja'!AI48</f>
        <v>0</v>
      </c>
      <c r="P46" s="328">
        <f>'Agihan &amp; Belanja'!AK48</f>
        <v>0</v>
      </c>
      <c r="Q46" s="329">
        <f>'Agihan &amp; Belanja'!AL48</f>
        <v>22000</v>
      </c>
      <c r="R46" s="329">
        <f>'Agihan &amp; Belanja'!AN48</f>
        <v>22000</v>
      </c>
      <c r="S46" s="329">
        <f>'Agihan &amp; Belanja'!AO48</f>
        <v>49480</v>
      </c>
      <c r="T46" s="329">
        <f>'Agihan &amp; Belanja'!AQ48</f>
        <v>50177</v>
      </c>
      <c r="U46" s="329">
        <f>'Agihan &amp; Belanja'!AR48</f>
        <v>0</v>
      </c>
      <c r="V46" s="328">
        <f>'Agihan &amp; Belanja'!AT48</f>
        <v>0</v>
      </c>
    </row>
    <row r="47" spans="1:22" x14ac:dyDescent="0.3">
      <c r="A47" s="590" t="s">
        <v>158</v>
      </c>
      <c r="B47" s="11" t="s">
        <v>193</v>
      </c>
      <c r="C47" s="329">
        <f>'Agihan &amp; Belanja'!Q49</f>
        <v>0</v>
      </c>
      <c r="D47" s="329">
        <f>'Agihan &amp; Belanja'!S49</f>
        <v>0</v>
      </c>
      <c r="E47" s="329">
        <f>'Agihan &amp; Belanja'!T49</f>
        <v>0</v>
      </c>
      <c r="F47" s="328">
        <f>'Agihan &amp; Belanja'!V49</f>
        <v>0</v>
      </c>
      <c r="G47" s="329">
        <f>'Agihan &amp; Belanja'!W49</f>
        <v>0</v>
      </c>
      <c r="H47" s="328">
        <f>'Agihan &amp; Belanja'!Y49</f>
        <v>0</v>
      </c>
      <c r="I47" s="329">
        <f>'Agihan &amp; Belanja'!Z49</f>
        <v>0</v>
      </c>
      <c r="J47" s="328">
        <f>'Agihan &amp; Belanja'!AB49</f>
        <v>0</v>
      </c>
      <c r="K47" s="329">
        <f>'Agihan &amp; Belanja'!AC49</f>
        <v>0</v>
      </c>
      <c r="L47" s="328">
        <f>'Agihan &amp; Belanja'!AE49</f>
        <v>0</v>
      </c>
      <c r="M47" s="329">
        <f>'Agihan &amp; Belanja'!AF49</f>
        <v>0</v>
      </c>
      <c r="N47" s="328">
        <f>'Agihan &amp; Belanja'!AH49</f>
        <v>0</v>
      </c>
      <c r="O47" s="329">
        <f>'Agihan &amp; Belanja'!AI49</f>
        <v>0</v>
      </c>
      <c r="P47" s="328">
        <f>'Agihan &amp; Belanja'!AK49</f>
        <v>0</v>
      </c>
      <c r="Q47" s="329">
        <f>'Agihan &amp; Belanja'!AL49</f>
        <v>0</v>
      </c>
      <c r="R47" s="329">
        <f>'Agihan &amp; Belanja'!AN49</f>
        <v>0</v>
      </c>
      <c r="S47" s="329">
        <f>'Agihan &amp; Belanja'!AO49</f>
        <v>25000</v>
      </c>
      <c r="T47" s="329">
        <f>'Agihan &amp; Belanja'!AQ49</f>
        <v>25088.5</v>
      </c>
      <c r="U47" s="329">
        <f>'Agihan &amp; Belanja'!AR49</f>
        <v>0</v>
      </c>
      <c r="V47" s="328">
        <f>'Agihan &amp; Belanja'!AT49</f>
        <v>0</v>
      </c>
    </row>
    <row r="48" spans="1:22" x14ac:dyDescent="0.3">
      <c r="A48" s="590" t="s">
        <v>159</v>
      </c>
      <c r="B48" s="11" t="s">
        <v>193</v>
      </c>
      <c r="C48" s="329">
        <f>'Agihan &amp; Belanja'!Q50</f>
        <v>0</v>
      </c>
      <c r="D48" s="329">
        <f>'Agihan &amp; Belanja'!S50</f>
        <v>0</v>
      </c>
      <c r="E48" s="329">
        <f>'Agihan &amp; Belanja'!T50</f>
        <v>0</v>
      </c>
      <c r="F48" s="328">
        <f>'Agihan &amp; Belanja'!V50</f>
        <v>0</v>
      </c>
      <c r="G48" s="329">
        <f>'Agihan &amp; Belanja'!W50</f>
        <v>0</v>
      </c>
      <c r="H48" s="328">
        <f>'Agihan &amp; Belanja'!Y50</f>
        <v>0</v>
      </c>
      <c r="I48" s="329">
        <f>'Agihan &amp; Belanja'!Z50</f>
        <v>0</v>
      </c>
      <c r="J48" s="328">
        <f>'Agihan &amp; Belanja'!AB50</f>
        <v>0</v>
      </c>
      <c r="K48" s="329">
        <f>'Agihan &amp; Belanja'!AC50</f>
        <v>0</v>
      </c>
      <c r="L48" s="328">
        <f>'Agihan &amp; Belanja'!AE50</f>
        <v>0</v>
      </c>
      <c r="M48" s="329">
        <f>'Agihan &amp; Belanja'!AF50</f>
        <v>367114</v>
      </c>
      <c r="N48" s="328">
        <f>'Agihan &amp; Belanja'!AH50</f>
        <v>55817</v>
      </c>
      <c r="O48" s="329">
        <f>'Agihan &amp; Belanja'!AI50</f>
        <v>0</v>
      </c>
      <c r="P48" s="328">
        <f>'Agihan &amp; Belanja'!AK50</f>
        <v>0</v>
      </c>
      <c r="Q48" s="329">
        <f>'Agihan &amp; Belanja'!AL50</f>
        <v>0</v>
      </c>
      <c r="R48" s="329">
        <f>'Agihan &amp; Belanja'!AN50</f>
        <v>0</v>
      </c>
      <c r="S48" s="329">
        <f>'Agihan &amp; Belanja'!AO50</f>
        <v>0</v>
      </c>
      <c r="T48" s="329">
        <f>'Agihan &amp; Belanja'!AQ50</f>
        <v>0</v>
      </c>
      <c r="U48" s="329">
        <f>'Agihan &amp; Belanja'!AR50</f>
        <v>0</v>
      </c>
      <c r="V48" s="328">
        <f>'Agihan &amp; Belanja'!AT50</f>
        <v>0</v>
      </c>
    </row>
    <row r="49" spans="1:22" x14ac:dyDescent="0.3">
      <c r="A49" s="590" t="s">
        <v>160</v>
      </c>
      <c r="B49" s="11" t="s">
        <v>193</v>
      </c>
      <c r="C49" s="329">
        <f>'Agihan &amp; Belanja'!Q51</f>
        <v>0</v>
      </c>
      <c r="D49" s="329">
        <f>'Agihan &amp; Belanja'!S51</f>
        <v>0</v>
      </c>
      <c r="E49" s="329">
        <f>'Agihan &amp; Belanja'!T51</f>
        <v>0</v>
      </c>
      <c r="F49" s="328">
        <f>'Agihan &amp; Belanja'!V51</f>
        <v>0</v>
      </c>
      <c r="G49" s="329">
        <f>'Agihan &amp; Belanja'!W51</f>
        <v>0</v>
      </c>
      <c r="H49" s="328">
        <f>'Agihan &amp; Belanja'!Y51</f>
        <v>0</v>
      </c>
      <c r="I49" s="329">
        <f>'Agihan &amp; Belanja'!Z51</f>
        <v>0</v>
      </c>
      <c r="J49" s="328">
        <f>'Agihan &amp; Belanja'!AB51</f>
        <v>0</v>
      </c>
      <c r="K49" s="329">
        <f>'Agihan &amp; Belanja'!AC51</f>
        <v>0</v>
      </c>
      <c r="L49" s="328">
        <f>'Agihan &amp; Belanja'!AE51</f>
        <v>0</v>
      </c>
      <c r="M49" s="329">
        <f>'Agihan &amp; Belanja'!AF51</f>
        <v>65729</v>
      </c>
      <c r="N49" s="328">
        <f>'Agihan &amp; Belanja'!AH51</f>
        <v>65728.649999999994</v>
      </c>
      <c r="O49" s="329">
        <f>'Agihan &amp; Belanja'!AI51</f>
        <v>0</v>
      </c>
      <c r="P49" s="328">
        <f>'Agihan &amp; Belanja'!AK51</f>
        <v>0</v>
      </c>
      <c r="Q49" s="329">
        <f>'Agihan &amp; Belanja'!AL51</f>
        <v>14600</v>
      </c>
      <c r="R49" s="329">
        <f>'Agihan &amp; Belanja'!AN51</f>
        <v>14600</v>
      </c>
      <c r="S49" s="329">
        <f>'Agihan &amp; Belanja'!AO51</f>
        <v>21478</v>
      </c>
      <c r="T49" s="329">
        <f>'Agihan &amp; Belanja'!AQ51</f>
        <v>21477.15</v>
      </c>
      <c r="U49" s="329">
        <f>'Agihan &amp; Belanja'!AR51</f>
        <v>29158</v>
      </c>
      <c r="V49" s="328">
        <f>'Agihan &amp; Belanja'!AT51</f>
        <v>29157.4</v>
      </c>
    </row>
    <row r="50" spans="1:22" x14ac:dyDescent="0.3">
      <c r="A50" s="590" t="s">
        <v>161</v>
      </c>
      <c r="B50" s="11" t="s">
        <v>193</v>
      </c>
      <c r="C50" s="329">
        <f>'Agihan &amp; Belanja'!Q52</f>
        <v>0</v>
      </c>
      <c r="D50" s="329">
        <f>'Agihan &amp; Belanja'!S52</f>
        <v>0</v>
      </c>
      <c r="E50" s="329">
        <f>'Agihan &amp; Belanja'!T52</f>
        <v>0</v>
      </c>
      <c r="F50" s="328">
        <f>'Agihan &amp; Belanja'!V52</f>
        <v>0</v>
      </c>
      <c r="G50" s="329">
        <f>'Agihan &amp; Belanja'!W52</f>
        <v>0</v>
      </c>
      <c r="H50" s="328">
        <f>'Agihan &amp; Belanja'!Y52</f>
        <v>0</v>
      </c>
      <c r="I50" s="329">
        <f>'Agihan &amp; Belanja'!Z52</f>
        <v>0</v>
      </c>
      <c r="J50" s="328">
        <f>'Agihan &amp; Belanja'!AB52</f>
        <v>0</v>
      </c>
      <c r="K50" s="329">
        <f>'Agihan &amp; Belanja'!AC52</f>
        <v>0</v>
      </c>
      <c r="L50" s="328">
        <f>'Agihan &amp; Belanja'!AE52</f>
        <v>0</v>
      </c>
      <c r="M50" s="329">
        <f>'Agihan &amp; Belanja'!AF52</f>
        <v>77245</v>
      </c>
      <c r="N50" s="328">
        <f>'Agihan &amp; Belanja'!AH52</f>
        <v>77240</v>
      </c>
      <c r="O50" s="329">
        <f>'Agihan &amp; Belanja'!AI52</f>
        <v>0</v>
      </c>
      <c r="P50" s="328">
        <f>'Agihan &amp; Belanja'!AK52</f>
        <v>0</v>
      </c>
      <c r="Q50" s="329">
        <f>'Agihan &amp; Belanja'!AL52</f>
        <v>20000</v>
      </c>
      <c r="R50" s="329">
        <f>'Agihan &amp; Belanja'!AN52</f>
        <v>19900</v>
      </c>
      <c r="S50" s="329">
        <f>'Agihan &amp; Belanja'!AO52</f>
        <v>0</v>
      </c>
      <c r="T50" s="329">
        <f>'Agihan &amp; Belanja'!AQ52</f>
        <v>0</v>
      </c>
      <c r="U50" s="329">
        <f>'Agihan &amp; Belanja'!AR52</f>
        <v>0</v>
      </c>
      <c r="V50" s="328">
        <f>'Agihan &amp; Belanja'!AT52</f>
        <v>0</v>
      </c>
    </row>
    <row r="51" spans="1:22" x14ac:dyDescent="0.3">
      <c r="A51" s="590" t="s">
        <v>162</v>
      </c>
      <c r="B51" s="11" t="s">
        <v>193</v>
      </c>
      <c r="C51" s="329">
        <f>'Agihan &amp; Belanja'!Q53</f>
        <v>0</v>
      </c>
      <c r="D51" s="329">
        <f>'Agihan &amp; Belanja'!S53</f>
        <v>0</v>
      </c>
      <c r="E51" s="329">
        <f>'Agihan &amp; Belanja'!T53</f>
        <v>0</v>
      </c>
      <c r="F51" s="328">
        <f>'Agihan &amp; Belanja'!V53</f>
        <v>0</v>
      </c>
      <c r="G51" s="329">
        <f>'Agihan &amp; Belanja'!W53</f>
        <v>0</v>
      </c>
      <c r="H51" s="328">
        <f>'Agihan &amp; Belanja'!Y53</f>
        <v>0</v>
      </c>
      <c r="I51" s="329">
        <f>'Agihan &amp; Belanja'!Z53</f>
        <v>0</v>
      </c>
      <c r="J51" s="328">
        <f>'Agihan &amp; Belanja'!AB53</f>
        <v>0</v>
      </c>
      <c r="K51" s="329">
        <f>'Agihan &amp; Belanja'!AC53</f>
        <v>0</v>
      </c>
      <c r="L51" s="328">
        <f>'Agihan &amp; Belanja'!AE53</f>
        <v>0</v>
      </c>
      <c r="M51" s="329">
        <f>'Agihan &amp; Belanja'!AF53</f>
        <v>89576</v>
      </c>
      <c r="N51" s="328">
        <f>'Agihan &amp; Belanja'!AH53</f>
        <v>89574.85</v>
      </c>
      <c r="O51" s="329">
        <f>'Agihan &amp; Belanja'!AI53</f>
        <v>0</v>
      </c>
      <c r="P51" s="328">
        <f>'Agihan &amp; Belanja'!AK53</f>
        <v>0</v>
      </c>
      <c r="Q51" s="329">
        <f>'Agihan &amp; Belanja'!AL53</f>
        <v>5300</v>
      </c>
      <c r="R51" s="329">
        <f>'Agihan &amp; Belanja'!AN53</f>
        <v>5300</v>
      </c>
      <c r="S51" s="329">
        <f>'Agihan &amp; Belanja'!AO53</f>
        <v>23886</v>
      </c>
      <c r="T51" s="329">
        <f>'Agihan &amp; Belanja'!AQ53</f>
        <v>23886</v>
      </c>
      <c r="U51" s="329">
        <f>'Agihan &amp; Belanja'!AR53</f>
        <v>25781</v>
      </c>
      <c r="V51" s="328">
        <f>'Agihan &amp; Belanja'!AT53</f>
        <v>25781</v>
      </c>
    </row>
    <row r="52" spans="1:22" x14ac:dyDescent="0.3">
      <c r="A52" s="590" t="s">
        <v>163</v>
      </c>
      <c r="B52" s="11" t="s">
        <v>193</v>
      </c>
      <c r="C52" s="329">
        <f>'Agihan &amp; Belanja'!Q54</f>
        <v>0</v>
      </c>
      <c r="D52" s="329">
        <f>'Agihan &amp; Belanja'!S54</f>
        <v>0</v>
      </c>
      <c r="E52" s="329">
        <f>'Agihan &amp; Belanja'!T54</f>
        <v>0</v>
      </c>
      <c r="F52" s="328">
        <f>'Agihan &amp; Belanja'!V54</f>
        <v>0</v>
      </c>
      <c r="G52" s="329">
        <f>'Agihan &amp; Belanja'!W54</f>
        <v>0</v>
      </c>
      <c r="H52" s="328">
        <f>'Agihan &amp; Belanja'!Y54</f>
        <v>0</v>
      </c>
      <c r="I52" s="329">
        <f>'Agihan &amp; Belanja'!Z54</f>
        <v>0</v>
      </c>
      <c r="J52" s="328">
        <f>'Agihan &amp; Belanja'!AB54</f>
        <v>0</v>
      </c>
      <c r="K52" s="329">
        <f>'Agihan &amp; Belanja'!AC54</f>
        <v>0</v>
      </c>
      <c r="L52" s="328">
        <f>'Agihan &amp; Belanja'!AE54</f>
        <v>0</v>
      </c>
      <c r="M52" s="329">
        <f>'Agihan &amp; Belanja'!AF54</f>
        <v>132705</v>
      </c>
      <c r="N52" s="328">
        <f>'Agihan &amp; Belanja'!AH54</f>
        <v>132705</v>
      </c>
      <c r="O52" s="329">
        <f>'Agihan &amp; Belanja'!AI54</f>
        <v>0</v>
      </c>
      <c r="P52" s="328">
        <f>'Agihan &amp; Belanja'!AK54</f>
        <v>0</v>
      </c>
      <c r="Q52" s="329">
        <f>'Agihan &amp; Belanja'!AL54</f>
        <v>5600</v>
      </c>
      <c r="R52" s="329">
        <f>'Agihan &amp; Belanja'!AN54</f>
        <v>5600</v>
      </c>
      <c r="S52" s="329">
        <f>'Agihan &amp; Belanja'!AO54</f>
        <v>0</v>
      </c>
      <c r="T52" s="329">
        <f>'Agihan &amp; Belanja'!AQ54</f>
        <v>0</v>
      </c>
      <c r="U52" s="329">
        <f>'Agihan &amp; Belanja'!AR54</f>
        <v>0</v>
      </c>
      <c r="V52" s="328">
        <f>'Agihan &amp; Belanja'!AT54</f>
        <v>0</v>
      </c>
    </row>
    <row r="53" spans="1:22" x14ac:dyDescent="0.3">
      <c r="A53" s="590" t="s">
        <v>164</v>
      </c>
      <c r="B53" s="11" t="s">
        <v>193</v>
      </c>
      <c r="C53" s="329">
        <f>'Agihan &amp; Belanja'!Q55</f>
        <v>0</v>
      </c>
      <c r="D53" s="329">
        <f>'Agihan &amp; Belanja'!S55</f>
        <v>0</v>
      </c>
      <c r="E53" s="329">
        <f>'Agihan &amp; Belanja'!T55</f>
        <v>0</v>
      </c>
      <c r="F53" s="328">
        <f>'Agihan &amp; Belanja'!V55</f>
        <v>0</v>
      </c>
      <c r="G53" s="329">
        <f>'Agihan &amp; Belanja'!W55</f>
        <v>0</v>
      </c>
      <c r="H53" s="328">
        <f>'Agihan &amp; Belanja'!Y55</f>
        <v>0</v>
      </c>
      <c r="I53" s="329">
        <f>'Agihan &amp; Belanja'!Z55</f>
        <v>0</v>
      </c>
      <c r="J53" s="328">
        <f>'Agihan &amp; Belanja'!AB55</f>
        <v>0</v>
      </c>
      <c r="K53" s="329">
        <f>'Agihan &amp; Belanja'!AC55</f>
        <v>0</v>
      </c>
      <c r="L53" s="328">
        <f>'Agihan &amp; Belanja'!AE55</f>
        <v>0</v>
      </c>
      <c r="M53" s="329">
        <f>'Agihan &amp; Belanja'!AF55</f>
        <v>48330</v>
      </c>
      <c r="N53" s="328">
        <f>'Agihan &amp; Belanja'!AH55</f>
        <v>48174</v>
      </c>
      <c r="O53" s="329">
        <f>'Agihan &amp; Belanja'!AI55</f>
        <v>0</v>
      </c>
      <c r="P53" s="328">
        <f>'Agihan &amp; Belanja'!AK55</f>
        <v>0</v>
      </c>
      <c r="Q53" s="329">
        <f>'Agihan &amp; Belanja'!AL55</f>
        <v>0</v>
      </c>
      <c r="R53" s="329">
        <f>'Agihan &amp; Belanja'!AN55</f>
        <v>0</v>
      </c>
      <c r="S53" s="329">
        <f>'Agihan &amp; Belanja'!AO55</f>
        <v>0</v>
      </c>
      <c r="T53" s="329">
        <f>'Agihan &amp; Belanja'!AQ55</f>
        <v>0</v>
      </c>
      <c r="U53" s="329">
        <f>'Agihan &amp; Belanja'!AR55</f>
        <v>0</v>
      </c>
      <c r="V53" s="328">
        <f>'Agihan &amp; Belanja'!AT55</f>
        <v>0</v>
      </c>
    </row>
    <row r="54" spans="1:22" x14ac:dyDescent="0.3">
      <c r="A54" s="590" t="s">
        <v>165</v>
      </c>
      <c r="B54" s="11" t="s">
        <v>193</v>
      </c>
      <c r="C54" s="329">
        <f>'Agihan &amp; Belanja'!Q56</f>
        <v>1184</v>
      </c>
      <c r="D54" s="329">
        <f>'Agihan &amp; Belanja'!S56</f>
        <v>1183.27</v>
      </c>
      <c r="E54" s="329">
        <f>'Agihan &amp; Belanja'!T56</f>
        <v>0</v>
      </c>
      <c r="F54" s="328">
        <f>'Agihan &amp; Belanja'!V56</f>
        <v>0</v>
      </c>
      <c r="G54" s="329">
        <f>'Agihan &amp; Belanja'!W56</f>
        <v>0</v>
      </c>
      <c r="H54" s="328">
        <f>'Agihan &amp; Belanja'!Y56</f>
        <v>0</v>
      </c>
      <c r="I54" s="329">
        <f>'Agihan &amp; Belanja'!Z56</f>
        <v>0</v>
      </c>
      <c r="J54" s="328">
        <f>'Agihan &amp; Belanja'!AB56</f>
        <v>0</v>
      </c>
      <c r="K54" s="329">
        <f>'Agihan &amp; Belanja'!AC56</f>
        <v>0</v>
      </c>
      <c r="L54" s="328">
        <f>'Agihan &amp; Belanja'!AE56</f>
        <v>0</v>
      </c>
      <c r="M54" s="329">
        <f>'Agihan &amp; Belanja'!AF56</f>
        <v>103216</v>
      </c>
      <c r="N54" s="328">
        <f>'Agihan &amp; Belanja'!AH56</f>
        <v>103202</v>
      </c>
      <c r="O54" s="329">
        <f>'Agihan &amp; Belanja'!AI56</f>
        <v>0</v>
      </c>
      <c r="P54" s="328">
        <f>'Agihan &amp; Belanja'!AK56</f>
        <v>0</v>
      </c>
      <c r="Q54" s="329">
        <f>'Agihan &amp; Belanja'!AL56</f>
        <v>0</v>
      </c>
      <c r="R54" s="329">
        <f>'Agihan &amp; Belanja'!AN56</f>
        <v>0</v>
      </c>
      <c r="S54" s="329">
        <f>'Agihan &amp; Belanja'!AO56</f>
        <v>0</v>
      </c>
      <c r="T54" s="329">
        <f>'Agihan &amp; Belanja'!AQ56</f>
        <v>0</v>
      </c>
      <c r="U54" s="329">
        <f>'Agihan &amp; Belanja'!AR56</f>
        <v>0</v>
      </c>
      <c r="V54" s="328">
        <f>'Agihan &amp; Belanja'!AT56</f>
        <v>0</v>
      </c>
    </row>
    <row r="55" spans="1:22" x14ac:dyDescent="0.3">
      <c r="A55" s="590" t="s">
        <v>166</v>
      </c>
      <c r="B55" s="11" t="s">
        <v>193</v>
      </c>
      <c r="C55" s="329">
        <f>'Agihan &amp; Belanja'!Q57</f>
        <v>0</v>
      </c>
      <c r="D55" s="329">
        <f>'Agihan &amp; Belanja'!S57</f>
        <v>0</v>
      </c>
      <c r="E55" s="329">
        <f>'Agihan &amp; Belanja'!T57</f>
        <v>0</v>
      </c>
      <c r="F55" s="328">
        <f>'Agihan &amp; Belanja'!V57</f>
        <v>0</v>
      </c>
      <c r="G55" s="329">
        <f>'Agihan &amp; Belanja'!W57</f>
        <v>0</v>
      </c>
      <c r="H55" s="328">
        <f>'Agihan &amp; Belanja'!Y57</f>
        <v>0</v>
      </c>
      <c r="I55" s="329">
        <f>'Agihan &amp; Belanja'!Z57</f>
        <v>0</v>
      </c>
      <c r="J55" s="328">
        <f>'Agihan &amp; Belanja'!AB57</f>
        <v>0</v>
      </c>
      <c r="K55" s="329">
        <f>'Agihan &amp; Belanja'!AC57</f>
        <v>0</v>
      </c>
      <c r="L55" s="328">
        <f>'Agihan &amp; Belanja'!AE57</f>
        <v>0</v>
      </c>
      <c r="M55" s="329">
        <f>'Agihan &amp; Belanja'!AF57</f>
        <v>105720</v>
      </c>
      <c r="N55" s="328">
        <f>'Agihan &amp; Belanja'!AH57</f>
        <v>105656</v>
      </c>
      <c r="O55" s="329">
        <f>'Agihan &amp; Belanja'!AI57</f>
        <v>0</v>
      </c>
      <c r="P55" s="328">
        <f>'Agihan &amp; Belanja'!AK57</f>
        <v>0</v>
      </c>
      <c r="Q55" s="329">
        <f>'Agihan &amp; Belanja'!AL57</f>
        <v>7500</v>
      </c>
      <c r="R55" s="329">
        <f>'Agihan &amp; Belanja'!AN57</f>
        <v>7500</v>
      </c>
      <c r="S55" s="329">
        <f>'Agihan &amp; Belanja'!AO57</f>
        <v>25000</v>
      </c>
      <c r="T55" s="329">
        <f>'Agihan &amp; Belanja'!AQ57</f>
        <v>25088.5</v>
      </c>
      <c r="U55" s="329">
        <f>'Agihan &amp; Belanja'!AR57</f>
        <v>0</v>
      </c>
      <c r="V55" s="328">
        <f>'Agihan &amp; Belanja'!AT57</f>
        <v>0</v>
      </c>
    </row>
    <row r="56" spans="1:22" x14ac:dyDescent="0.3">
      <c r="A56" s="590" t="s">
        <v>167</v>
      </c>
      <c r="B56" s="11" t="s">
        <v>193</v>
      </c>
      <c r="C56" s="329">
        <f>'Agihan &amp; Belanja'!Q58</f>
        <v>4183</v>
      </c>
      <c r="D56" s="329">
        <f>'Agihan &amp; Belanja'!S58</f>
        <v>4141.54</v>
      </c>
      <c r="E56" s="329">
        <f>'Agihan &amp; Belanja'!T58</f>
        <v>0</v>
      </c>
      <c r="F56" s="328">
        <f>'Agihan &amp; Belanja'!V58</f>
        <v>0</v>
      </c>
      <c r="G56" s="329">
        <f>'Agihan &amp; Belanja'!W58</f>
        <v>0</v>
      </c>
      <c r="H56" s="328">
        <f>'Agihan &amp; Belanja'!Y58</f>
        <v>0</v>
      </c>
      <c r="I56" s="329">
        <f>'Agihan &amp; Belanja'!Z58</f>
        <v>0</v>
      </c>
      <c r="J56" s="328">
        <f>'Agihan &amp; Belanja'!AB58</f>
        <v>0</v>
      </c>
      <c r="K56" s="329">
        <f>'Agihan &amp; Belanja'!AC58</f>
        <v>0</v>
      </c>
      <c r="L56" s="328">
        <f>'Agihan &amp; Belanja'!AE58</f>
        <v>0</v>
      </c>
      <c r="M56" s="329">
        <f>'Agihan &amp; Belanja'!AF58</f>
        <v>143778</v>
      </c>
      <c r="N56" s="328">
        <f>'Agihan &amp; Belanja'!AH58</f>
        <v>143758</v>
      </c>
      <c r="O56" s="329">
        <f>'Agihan &amp; Belanja'!AI58</f>
        <v>0</v>
      </c>
      <c r="P56" s="328">
        <f>'Agihan &amp; Belanja'!AK58</f>
        <v>0</v>
      </c>
      <c r="Q56" s="329">
        <f>'Agihan &amp; Belanja'!AL58</f>
        <v>0</v>
      </c>
      <c r="R56" s="329">
        <f>'Agihan &amp; Belanja'!AN58</f>
        <v>0</v>
      </c>
      <c r="S56" s="329">
        <f>'Agihan &amp; Belanja'!AO58</f>
        <v>24549</v>
      </c>
      <c r="T56" s="329">
        <f>'Agihan &amp; Belanja'!AQ58</f>
        <v>24549</v>
      </c>
      <c r="U56" s="329">
        <f>'Agihan &amp; Belanja'!AR58</f>
        <v>0</v>
      </c>
      <c r="V56" s="328">
        <f>'Agihan &amp; Belanja'!AT58</f>
        <v>0</v>
      </c>
    </row>
    <row r="57" spans="1:22" x14ac:dyDescent="0.3">
      <c r="A57" s="590" t="s">
        <v>168</v>
      </c>
      <c r="B57" s="11" t="s">
        <v>193</v>
      </c>
      <c r="C57" s="329">
        <f>'Agihan &amp; Belanja'!Q59</f>
        <v>0</v>
      </c>
      <c r="D57" s="329">
        <f>'Agihan &amp; Belanja'!S59</f>
        <v>0</v>
      </c>
      <c r="E57" s="329">
        <f>'Agihan &amp; Belanja'!T59</f>
        <v>0</v>
      </c>
      <c r="F57" s="328">
        <f>'Agihan &amp; Belanja'!V59</f>
        <v>0</v>
      </c>
      <c r="G57" s="329">
        <f>'Agihan &amp; Belanja'!W59</f>
        <v>0</v>
      </c>
      <c r="H57" s="328">
        <f>'Agihan &amp; Belanja'!Y59</f>
        <v>0</v>
      </c>
      <c r="I57" s="329">
        <f>'Agihan &amp; Belanja'!Z59</f>
        <v>0</v>
      </c>
      <c r="J57" s="328">
        <f>'Agihan &amp; Belanja'!AB59</f>
        <v>0</v>
      </c>
      <c r="K57" s="329">
        <f>'Agihan &amp; Belanja'!AC59</f>
        <v>0</v>
      </c>
      <c r="L57" s="328">
        <f>'Agihan &amp; Belanja'!AE59</f>
        <v>0</v>
      </c>
      <c r="M57" s="329">
        <f>'Agihan &amp; Belanja'!AF59</f>
        <v>87890</v>
      </c>
      <c r="N57" s="328">
        <f>'Agihan &amp; Belanja'!AH59</f>
        <v>87858.5</v>
      </c>
      <c r="O57" s="329">
        <f>'Agihan &amp; Belanja'!AI59</f>
        <v>0</v>
      </c>
      <c r="P57" s="328">
        <f>'Agihan &amp; Belanja'!AK59</f>
        <v>0</v>
      </c>
      <c r="Q57" s="329">
        <f>'Agihan &amp; Belanja'!AL59</f>
        <v>59000</v>
      </c>
      <c r="R57" s="329">
        <f>'Agihan &amp; Belanja'!AN59</f>
        <v>0</v>
      </c>
      <c r="S57" s="329">
        <f>'Agihan &amp; Belanja'!AO59</f>
        <v>0</v>
      </c>
      <c r="T57" s="329">
        <f>'Agihan &amp; Belanja'!AQ59</f>
        <v>0</v>
      </c>
      <c r="U57" s="329">
        <f>'Agihan &amp; Belanja'!AR59</f>
        <v>158000</v>
      </c>
      <c r="V57" s="328">
        <f>'Agihan &amp; Belanja'!AT59</f>
        <v>157919.4</v>
      </c>
    </row>
    <row r="58" spans="1:22" x14ac:dyDescent="0.3">
      <c r="A58" s="245" t="s">
        <v>169</v>
      </c>
      <c r="B58" s="11" t="s">
        <v>193</v>
      </c>
      <c r="C58" s="329">
        <f>'Agihan &amp; Belanja'!Q60</f>
        <v>0</v>
      </c>
      <c r="D58" s="329">
        <f>'Agihan &amp; Belanja'!S60</f>
        <v>0</v>
      </c>
      <c r="E58" s="329">
        <f>'Agihan &amp; Belanja'!T60</f>
        <v>0</v>
      </c>
      <c r="F58" s="328">
        <f>'Agihan &amp; Belanja'!V60</f>
        <v>0</v>
      </c>
      <c r="G58" s="329">
        <f>'Agihan &amp; Belanja'!W60</f>
        <v>0</v>
      </c>
      <c r="H58" s="328">
        <f>'Agihan &amp; Belanja'!Y60</f>
        <v>0</v>
      </c>
      <c r="I58" s="329">
        <f>'Agihan &amp; Belanja'!Z60</f>
        <v>0</v>
      </c>
      <c r="J58" s="328">
        <f>'Agihan &amp; Belanja'!AB60</f>
        <v>0</v>
      </c>
      <c r="K58" s="329">
        <f>'Agihan &amp; Belanja'!AC60</f>
        <v>0</v>
      </c>
      <c r="L58" s="328">
        <f>'Agihan &amp; Belanja'!AE60</f>
        <v>0</v>
      </c>
      <c r="M58" s="329">
        <f>'Agihan &amp; Belanja'!AF60</f>
        <v>66650</v>
      </c>
      <c r="N58" s="328">
        <f>'Agihan &amp; Belanja'!AH60</f>
        <v>66520</v>
      </c>
      <c r="O58" s="329">
        <f>'Agihan &amp; Belanja'!AI60</f>
        <v>0</v>
      </c>
      <c r="P58" s="328">
        <f>'Agihan &amp; Belanja'!AK60</f>
        <v>0</v>
      </c>
      <c r="Q58" s="329">
        <f>'Agihan &amp; Belanja'!AL60</f>
        <v>3500</v>
      </c>
      <c r="R58" s="329">
        <f>'Agihan &amp; Belanja'!AN60</f>
        <v>3480</v>
      </c>
      <c r="S58" s="329">
        <f>'Agihan &amp; Belanja'!AO60</f>
        <v>0</v>
      </c>
      <c r="T58" s="329">
        <f>'Agihan &amp; Belanja'!AQ60</f>
        <v>0</v>
      </c>
      <c r="U58" s="329">
        <f>'Agihan &amp; Belanja'!AR60</f>
        <v>0</v>
      </c>
      <c r="V58" s="328">
        <f>'Agihan &amp; Belanja'!AT60</f>
        <v>0</v>
      </c>
    </row>
    <row r="59" spans="1:22" x14ac:dyDescent="0.3">
      <c r="A59" s="421" t="s">
        <v>170</v>
      </c>
      <c r="B59" s="11" t="s">
        <v>193</v>
      </c>
      <c r="C59" s="329">
        <f>'Agihan &amp; Belanja'!Q61</f>
        <v>0</v>
      </c>
      <c r="D59" s="329">
        <f>'Agihan &amp; Belanja'!S61</f>
        <v>0</v>
      </c>
      <c r="E59" s="329">
        <f>'Agihan &amp; Belanja'!T61</f>
        <v>1000</v>
      </c>
      <c r="F59" s="328">
        <f>'Agihan &amp; Belanja'!V61</f>
        <v>1000</v>
      </c>
      <c r="G59" s="329">
        <f>'Agihan &amp; Belanja'!W61</f>
        <v>0</v>
      </c>
      <c r="H59" s="328">
        <f>'Agihan &amp; Belanja'!Y61</f>
        <v>0</v>
      </c>
      <c r="I59" s="329">
        <f>'Agihan &amp; Belanja'!Z61</f>
        <v>0</v>
      </c>
      <c r="J59" s="328">
        <f>'Agihan &amp; Belanja'!AB61</f>
        <v>0</v>
      </c>
      <c r="K59" s="329">
        <f>'Agihan &amp; Belanja'!AC61</f>
        <v>0</v>
      </c>
      <c r="L59" s="328">
        <f>'Agihan &amp; Belanja'!AE61</f>
        <v>0</v>
      </c>
      <c r="M59" s="329">
        <f>'Agihan &amp; Belanja'!AF61</f>
        <v>27000</v>
      </c>
      <c r="N59" s="328">
        <f>'Agihan &amp; Belanja'!AH61</f>
        <v>27000</v>
      </c>
      <c r="O59" s="329">
        <f>'Agihan &amp; Belanja'!AI61</f>
        <v>0</v>
      </c>
      <c r="P59" s="328">
        <f>'Agihan &amp; Belanja'!AK61</f>
        <v>0</v>
      </c>
      <c r="Q59" s="329">
        <f>'Agihan &amp; Belanja'!AL61</f>
        <v>8000</v>
      </c>
      <c r="R59" s="329">
        <f>'Agihan &amp; Belanja'!AN61</f>
        <v>8000</v>
      </c>
      <c r="S59" s="329">
        <f>'Agihan &amp; Belanja'!AO61</f>
        <v>0</v>
      </c>
      <c r="T59" s="329">
        <f>'Agihan &amp; Belanja'!AQ61</f>
        <v>0</v>
      </c>
      <c r="U59" s="329">
        <f>'Agihan &amp; Belanja'!AR61</f>
        <v>0</v>
      </c>
      <c r="V59" s="328">
        <f>'Agihan &amp; Belanja'!AT61</f>
        <v>0</v>
      </c>
    </row>
    <row r="60" spans="1:22" x14ac:dyDescent="0.3">
      <c r="A60" s="620" t="s">
        <v>171</v>
      </c>
      <c r="B60" s="11" t="s">
        <v>193</v>
      </c>
      <c r="C60" s="329">
        <f>'Agihan &amp; Belanja'!Q62</f>
        <v>916</v>
      </c>
      <c r="D60" s="329">
        <f>'Agihan &amp; Belanja'!S62</f>
        <v>839.24</v>
      </c>
      <c r="E60" s="329">
        <f>'Agihan &amp; Belanja'!T62</f>
        <v>0</v>
      </c>
      <c r="F60" s="328">
        <f>'Agihan &amp; Belanja'!V62</f>
        <v>0</v>
      </c>
      <c r="G60" s="329">
        <f>'Agihan &amp; Belanja'!W62</f>
        <v>57460</v>
      </c>
      <c r="H60" s="328">
        <f>'Agihan &amp; Belanja'!Y62</f>
        <v>57460</v>
      </c>
      <c r="I60" s="329">
        <f>'Agihan &amp; Belanja'!Z62</f>
        <v>0</v>
      </c>
      <c r="J60" s="328">
        <f>'Agihan &amp; Belanja'!AB62</f>
        <v>0</v>
      </c>
      <c r="K60" s="329">
        <f>'Agihan &amp; Belanja'!AC62</f>
        <v>0</v>
      </c>
      <c r="L60" s="328">
        <f>'Agihan &amp; Belanja'!AE62</f>
        <v>0</v>
      </c>
      <c r="M60" s="329">
        <f>'Agihan &amp; Belanja'!AF62</f>
        <v>152254</v>
      </c>
      <c r="N60" s="328">
        <f>'Agihan &amp; Belanja'!AH62</f>
        <v>150255.65</v>
      </c>
      <c r="O60" s="329">
        <f>'Agihan &amp; Belanja'!AI62</f>
        <v>0</v>
      </c>
      <c r="P60" s="328">
        <f>'Agihan &amp; Belanja'!AK62</f>
        <v>0</v>
      </c>
      <c r="Q60" s="329">
        <f>'Agihan &amp; Belanja'!AL62</f>
        <v>8540</v>
      </c>
      <c r="R60" s="329">
        <f>'Agihan &amp; Belanja'!AN62</f>
        <v>8500</v>
      </c>
      <c r="S60" s="329">
        <f>'Agihan &amp; Belanja'!AO62</f>
        <v>23900</v>
      </c>
      <c r="T60" s="329">
        <f>'Agihan &amp; Belanja'!AQ62</f>
        <v>23886</v>
      </c>
      <c r="U60" s="329">
        <f>'Agihan &amp; Belanja'!AR62</f>
        <v>22340</v>
      </c>
      <c r="V60" s="328">
        <f>'Agihan &amp; Belanja'!AT62</f>
        <v>22340</v>
      </c>
    </row>
    <row r="61" spans="1:22" x14ac:dyDescent="0.3">
      <c r="A61" s="678" t="s">
        <v>172</v>
      </c>
      <c r="B61" s="11" t="s">
        <v>794</v>
      </c>
      <c r="C61" s="329">
        <f>'Agihan &amp; Belanja'!Q63</f>
        <v>17500</v>
      </c>
      <c r="D61" s="329">
        <f>'Agihan &amp; Belanja'!S63</f>
        <v>8497.7999999999993</v>
      </c>
      <c r="E61" s="329">
        <f>'Agihan &amp; Belanja'!T63</f>
        <v>0</v>
      </c>
      <c r="F61" s="328">
        <f>'Agihan &amp; Belanja'!V63</f>
        <v>0</v>
      </c>
      <c r="G61" s="329">
        <f>'Agihan &amp; Belanja'!W63</f>
        <v>0</v>
      </c>
      <c r="H61" s="328">
        <f>'Agihan &amp; Belanja'!Y63</f>
        <v>0</v>
      </c>
      <c r="I61" s="329">
        <f>'Agihan &amp; Belanja'!Z63</f>
        <v>0</v>
      </c>
      <c r="J61" s="328">
        <f>'Agihan &amp; Belanja'!AB63</f>
        <v>0</v>
      </c>
      <c r="K61" s="329">
        <f>'Agihan &amp; Belanja'!AC63</f>
        <v>0</v>
      </c>
      <c r="L61" s="328">
        <f>'Agihan &amp; Belanja'!AE63</f>
        <v>0</v>
      </c>
      <c r="M61" s="329">
        <f>'Agihan &amp; Belanja'!AF63</f>
        <v>0</v>
      </c>
      <c r="N61" s="328">
        <f>'Agihan &amp; Belanja'!AH63</f>
        <v>0</v>
      </c>
      <c r="O61" s="329">
        <f>'Agihan &amp; Belanja'!AI63</f>
        <v>0</v>
      </c>
      <c r="P61" s="328">
        <f>'Agihan &amp; Belanja'!AK63</f>
        <v>0</v>
      </c>
      <c r="Q61" s="329">
        <f>'Agihan &amp; Belanja'!AL63</f>
        <v>10920</v>
      </c>
      <c r="R61" s="329">
        <f>'Agihan &amp; Belanja'!AN63</f>
        <v>8660</v>
      </c>
      <c r="S61" s="329">
        <f>'Agihan &amp; Belanja'!AO63</f>
        <v>50000</v>
      </c>
      <c r="T61" s="329">
        <f>'Agihan &amp; Belanja'!AQ63</f>
        <v>42898.71</v>
      </c>
      <c r="U61" s="329">
        <f>'Agihan &amp; Belanja'!AR63</f>
        <v>1500</v>
      </c>
      <c r="V61" s="328">
        <f>'Agihan &amp; Belanja'!AT63</f>
        <v>1300</v>
      </c>
    </row>
    <row r="62" spans="1:22" x14ac:dyDescent="0.3">
      <c r="A62" s="678" t="s">
        <v>173</v>
      </c>
      <c r="B62" s="11" t="s">
        <v>195</v>
      </c>
      <c r="C62" s="329">
        <f>'Agihan &amp; Belanja'!Q64</f>
        <v>2236860</v>
      </c>
      <c r="D62" s="329">
        <f>'Agihan &amp; Belanja'!S64</f>
        <v>1294754.04</v>
      </c>
      <c r="E62" s="329">
        <f>'Agihan &amp; Belanja'!T64</f>
        <v>71000</v>
      </c>
      <c r="F62" s="328">
        <f>'Agihan &amp; Belanja'!V64</f>
        <v>39794.99</v>
      </c>
      <c r="G62" s="329">
        <f>'Agihan &amp; Belanja'!W64</f>
        <v>663800</v>
      </c>
      <c r="H62" s="328">
        <f>'Agihan &amp; Belanja'!Y64</f>
        <v>715920</v>
      </c>
      <c r="I62" s="329">
        <f>'Agihan &amp; Belanja'!Z64</f>
        <v>0</v>
      </c>
      <c r="J62" s="328">
        <f>'Agihan &amp; Belanja'!AB64</f>
        <v>0</v>
      </c>
      <c r="K62" s="329">
        <f>'Agihan &amp; Belanja'!AC64</f>
        <v>174800</v>
      </c>
      <c r="L62" s="328">
        <f>'Agihan &amp; Belanja'!AE64</f>
        <v>84244.28</v>
      </c>
      <c r="M62" s="329">
        <f>'Agihan &amp; Belanja'!AF64</f>
        <v>388410</v>
      </c>
      <c r="N62" s="328">
        <f>'Agihan &amp; Belanja'!AH64</f>
        <v>572347.13</v>
      </c>
      <c r="O62" s="329">
        <f>'Agihan &amp; Belanja'!AI64</f>
        <v>44500</v>
      </c>
      <c r="P62" s="328">
        <f>'Agihan &amp; Belanja'!AK64</f>
        <v>102310.06</v>
      </c>
      <c r="Q62" s="329">
        <f>'Agihan &amp; Belanja'!AL64</f>
        <v>959340</v>
      </c>
      <c r="R62" s="329">
        <f>'Agihan &amp; Belanja'!AN64</f>
        <v>1040413.48</v>
      </c>
      <c r="S62" s="329">
        <f>'Agihan &amp; Belanja'!AO64</f>
        <v>1635200</v>
      </c>
      <c r="T62" s="329">
        <f>'Agihan &amp; Belanja'!AQ64</f>
        <v>1261138.8</v>
      </c>
      <c r="U62" s="329">
        <f>'Agihan &amp; Belanja'!AR64</f>
        <v>987000</v>
      </c>
      <c r="V62" s="328">
        <f>'Agihan &amp; Belanja'!AT64</f>
        <v>2900</v>
      </c>
    </row>
    <row r="63" spans="1:22" x14ac:dyDescent="0.3">
      <c r="A63" s="678" t="s">
        <v>174</v>
      </c>
      <c r="B63" s="11" t="s">
        <v>186</v>
      </c>
      <c r="C63" s="329">
        <f>'Agihan &amp; Belanja'!Q65</f>
        <v>3000</v>
      </c>
      <c r="D63" s="329">
        <f>'Agihan &amp; Belanja'!S65</f>
        <v>0</v>
      </c>
      <c r="E63" s="329">
        <f>'Agihan &amp; Belanja'!T65</f>
        <v>0</v>
      </c>
      <c r="F63" s="328">
        <f>'Agihan &amp; Belanja'!V65</f>
        <v>0</v>
      </c>
      <c r="G63" s="329">
        <f>'Agihan &amp; Belanja'!W65</f>
        <v>0</v>
      </c>
      <c r="H63" s="328">
        <f>'Agihan &amp; Belanja'!Y65</f>
        <v>0</v>
      </c>
      <c r="I63" s="329">
        <f>'Agihan &amp; Belanja'!Z65</f>
        <v>0</v>
      </c>
      <c r="J63" s="328">
        <f>'Agihan &amp; Belanja'!AB65</f>
        <v>0</v>
      </c>
      <c r="K63" s="329">
        <f>'Agihan &amp; Belanja'!AC65</f>
        <v>0</v>
      </c>
      <c r="L63" s="328">
        <f>'Agihan &amp; Belanja'!AE65</f>
        <v>0</v>
      </c>
      <c r="M63" s="329">
        <f>'Agihan &amp; Belanja'!AF65</f>
        <v>0</v>
      </c>
      <c r="N63" s="328">
        <f>'Agihan &amp; Belanja'!AH65</f>
        <v>0</v>
      </c>
      <c r="O63" s="329">
        <f>'Agihan &amp; Belanja'!AI65</f>
        <v>0</v>
      </c>
      <c r="P63" s="328">
        <f>'Agihan &amp; Belanja'!AK65</f>
        <v>0</v>
      </c>
      <c r="Q63" s="329">
        <f>'Agihan &amp; Belanja'!AL65</f>
        <v>0</v>
      </c>
      <c r="R63" s="329">
        <f>'Agihan &amp; Belanja'!AN65</f>
        <v>0</v>
      </c>
      <c r="S63" s="329">
        <f>'Agihan &amp; Belanja'!AO65</f>
        <v>25000</v>
      </c>
      <c r="T63" s="329">
        <f>'Agihan &amp; Belanja'!AQ65</f>
        <v>22500</v>
      </c>
      <c r="U63" s="329">
        <f>'Agihan &amp; Belanja'!AR65</f>
        <v>0</v>
      </c>
      <c r="V63" s="328">
        <f>'Agihan &amp; Belanja'!AT65</f>
        <v>0</v>
      </c>
    </row>
    <row r="64" spans="1:22" x14ac:dyDescent="0.3">
      <c r="A64" s="678" t="s">
        <v>175</v>
      </c>
      <c r="B64" s="11" t="s">
        <v>186</v>
      </c>
      <c r="C64" s="329">
        <f>'Agihan &amp; Belanja'!Q66</f>
        <v>0</v>
      </c>
      <c r="D64" s="329">
        <f>'Agihan &amp; Belanja'!S66</f>
        <v>0</v>
      </c>
      <c r="E64" s="329">
        <f>'Agihan &amp; Belanja'!T66</f>
        <v>0</v>
      </c>
      <c r="F64" s="328">
        <f>'Agihan &amp; Belanja'!V66</f>
        <v>0</v>
      </c>
      <c r="G64" s="329">
        <f>'Agihan &amp; Belanja'!W66</f>
        <v>0</v>
      </c>
      <c r="H64" s="328">
        <f>'Agihan &amp; Belanja'!Y66</f>
        <v>0</v>
      </c>
      <c r="I64" s="329">
        <f>'Agihan &amp; Belanja'!Z66</f>
        <v>0</v>
      </c>
      <c r="J64" s="328">
        <f>'Agihan &amp; Belanja'!AB66</f>
        <v>0</v>
      </c>
      <c r="K64" s="329">
        <f>'Agihan &amp; Belanja'!AC66</f>
        <v>0</v>
      </c>
      <c r="L64" s="328">
        <f>'Agihan &amp; Belanja'!AE66</f>
        <v>0</v>
      </c>
      <c r="M64" s="329">
        <f>'Agihan &amp; Belanja'!AF66</f>
        <v>209837</v>
      </c>
      <c r="N64" s="328">
        <f>'Agihan &amp; Belanja'!AH66</f>
        <v>209837.5</v>
      </c>
      <c r="O64" s="329">
        <f>'Agihan &amp; Belanja'!AI66</f>
        <v>0</v>
      </c>
      <c r="P64" s="328">
        <f>'Agihan &amp; Belanja'!AK66</f>
        <v>0</v>
      </c>
      <c r="Q64" s="329">
        <f>'Agihan &amp; Belanja'!AL66</f>
        <v>0</v>
      </c>
      <c r="R64" s="329">
        <f>'Agihan &amp; Belanja'!AN66</f>
        <v>0</v>
      </c>
      <c r="S64" s="329">
        <f>'Agihan &amp; Belanja'!AO66</f>
        <v>0</v>
      </c>
      <c r="T64" s="329">
        <f>'Agihan &amp; Belanja'!AQ66</f>
        <v>0</v>
      </c>
      <c r="U64" s="329">
        <f>'Agihan &amp; Belanja'!AR66</f>
        <v>0</v>
      </c>
      <c r="V64" s="328">
        <f>'Agihan &amp; Belanja'!AT66</f>
        <v>0</v>
      </c>
    </row>
    <row r="65" spans="1:22" x14ac:dyDescent="0.3">
      <c r="A65" s="245" t="s">
        <v>176</v>
      </c>
      <c r="B65" s="11" t="s">
        <v>186</v>
      </c>
      <c r="C65" s="329">
        <f>'Agihan &amp; Belanja'!Q67</f>
        <v>0</v>
      </c>
      <c r="D65" s="329">
        <f>'Agihan &amp; Belanja'!S67</f>
        <v>0</v>
      </c>
      <c r="E65" s="329">
        <f>'Agihan &amp; Belanja'!T67</f>
        <v>0</v>
      </c>
      <c r="F65" s="328">
        <f>'Agihan &amp; Belanja'!V67</f>
        <v>0</v>
      </c>
      <c r="G65" s="329">
        <f>'Agihan &amp; Belanja'!W67</f>
        <v>0</v>
      </c>
      <c r="H65" s="328">
        <f>'Agihan &amp; Belanja'!Y67</f>
        <v>0</v>
      </c>
      <c r="I65" s="329">
        <f>'Agihan &amp; Belanja'!Z67</f>
        <v>0</v>
      </c>
      <c r="J65" s="328">
        <f>'Agihan &amp; Belanja'!AB67</f>
        <v>0</v>
      </c>
      <c r="K65" s="329">
        <f>'Agihan &amp; Belanja'!AC67</f>
        <v>0</v>
      </c>
      <c r="L65" s="328">
        <f>'Agihan &amp; Belanja'!AE67</f>
        <v>0</v>
      </c>
      <c r="M65" s="329">
        <f>'Agihan &amp; Belanja'!AF67</f>
        <v>0</v>
      </c>
      <c r="N65" s="328">
        <f>'Agihan &amp; Belanja'!AH67</f>
        <v>0</v>
      </c>
      <c r="O65" s="329">
        <f>'Agihan &amp; Belanja'!AI67</f>
        <v>0</v>
      </c>
      <c r="P65" s="328">
        <f>'Agihan &amp; Belanja'!AK67</f>
        <v>0</v>
      </c>
      <c r="Q65" s="329">
        <f>'Agihan &amp; Belanja'!AL67</f>
        <v>0</v>
      </c>
      <c r="R65" s="329">
        <f>'Agihan &amp; Belanja'!AN67</f>
        <v>0</v>
      </c>
      <c r="S65" s="329">
        <f>'Agihan &amp; Belanja'!AO67</f>
        <v>50000</v>
      </c>
      <c r="T65" s="329">
        <f>'Agihan &amp; Belanja'!AQ67</f>
        <v>44238.79</v>
      </c>
      <c r="U65" s="329">
        <f>'Agihan &amp; Belanja'!AR67</f>
        <v>0</v>
      </c>
      <c r="V65" s="328">
        <f>'Agihan &amp; Belanja'!AT67</f>
        <v>0</v>
      </c>
    </row>
    <row r="66" spans="1:22" x14ac:dyDescent="0.3">
      <c r="A66" s="245" t="s">
        <v>177</v>
      </c>
      <c r="B66" s="11" t="s">
        <v>186</v>
      </c>
      <c r="C66" s="329">
        <f>'Agihan &amp; Belanja'!Q68</f>
        <v>2400</v>
      </c>
      <c r="D66" s="329">
        <f>'Agihan &amp; Belanja'!S68</f>
        <v>0</v>
      </c>
      <c r="E66" s="329">
        <f>'Agihan &amp; Belanja'!T68</f>
        <v>0</v>
      </c>
      <c r="F66" s="328">
        <f>'Agihan &amp; Belanja'!V68</f>
        <v>0</v>
      </c>
      <c r="G66" s="329">
        <f>'Agihan &amp; Belanja'!W68</f>
        <v>0</v>
      </c>
      <c r="H66" s="328">
        <f>'Agihan &amp; Belanja'!Y68</f>
        <v>0</v>
      </c>
      <c r="I66" s="329">
        <f>'Agihan &amp; Belanja'!Z68</f>
        <v>0</v>
      </c>
      <c r="J66" s="328">
        <f>'Agihan &amp; Belanja'!AB68</f>
        <v>0</v>
      </c>
      <c r="K66" s="329">
        <f>'Agihan &amp; Belanja'!AC68</f>
        <v>0</v>
      </c>
      <c r="L66" s="328">
        <f>'Agihan &amp; Belanja'!AE68</f>
        <v>0</v>
      </c>
      <c r="M66" s="329">
        <f>'Agihan &amp; Belanja'!AF68</f>
        <v>54000</v>
      </c>
      <c r="N66" s="328">
        <f>'Agihan &amp; Belanja'!AH68</f>
        <v>53995.6</v>
      </c>
      <c r="O66" s="329">
        <f>'Agihan &amp; Belanja'!AI68</f>
        <v>0</v>
      </c>
      <c r="P66" s="328">
        <f>'Agihan &amp; Belanja'!AK68</f>
        <v>0</v>
      </c>
      <c r="Q66" s="329">
        <f>'Agihan &amp; Belanja'!AL68</f>
        <v>0</v>
      </c>
      <c r="R66" s="329">
        <f>'Agihan &amp; Belanja'!AN68</f>
        <v>0</v>
      </c>
      <c r="S66" s="329">
        <f>'Agihan &amp; Belanja'!AO68</f>
        <v>25000</v>
      </c>
      <c r="T66" s="329">
        <f>'Agihan &amp; Belanja'!AQ68</f>
        <v>13668.09</v>
      </c>
      <c r="U66" s="329">
        <f>'Agihan &amp; Belanja'!AR68</f>
        <v>0</v>
      </c>
      <c r="V66" s="328">
        <f>'Agihan &amp; Belanja'!AT68</f>
        <v>0</v>
      </c>
    </row>
    <row r="67" spans="1:22" x14ac:dyDescent="0.3">
      <c r="A67" s="245" t="s">
        <v>178</v>
      </c>
      <c r="B67" s="11" t="s">
        <v>186</v>
      </c>
      <c r="C67" s="329">
        <f>'Agihan &amp; Belanja'!Q69</f>
        <v>0</v>
      </c>
      <c r="D67" s="329">
        <f>'Agihan &amp; Belanja'!S69</f>
        <v>0</v>
      </c>
      <c r="E67" s="329">
        <f>'Agihan &amp; Belanja'!T69</f>
        <v>0</v>
      </c>
      <c r="F67" s="328">
        <f>'Agihan &amp; Belanja'!V69</f>
        <v>0</v>
      </c>
      <c r="G67" s="329">
        <f>'Agihan &amp; Belanja'!W69</f>
        <v>0</v>
      </c>
      <c r="H67" s="328">
        <f>'Agihan &amp; Belanja'!Y69</f>
        <v>0</v>
      </c>
      <c r="I67" s="329">
        <f>'Agihan &amp; Belanja'!Z69</f>
        <v>0</v>
      </c>
      <c r="J67" s="328">
        <f>'Agihan &amp; Belanja'!AB69</f>
        <v>0</v>
      </c>
      <c r="K67" s="329">
        <f>'Agihan &amp; Belanja'!AC69</f>
        <v>0</v>
      </c>
      <c r="L67" s="328">
        <f>'Agihan &amp; Belanja'!AE69</f>
        <v>0</v>
      </c>
      <c r="M67" s="329">
        <f>'Agihan &amp; Belanja'!AF69</f>
        <v>23509.77</v>
      </c>
      <c r="N67" s="328">
        <f>'Agihan &amp; Belanja'!AH69</f>
        <v>23465</v>
      </c>
      <c r="O67" s="329">
        <f>'Agihan &amp; Belanja'!AI69</f>
        <v>0</v>
      </c>
      <c r="P67" s="328">
        <f>'Agihan &amp; Belanja'!AK69</f>
        <v>0</v>
      </c>
      <c r="Q67" s="329">
        <f>'Agihan &amp; Belanja'!AL69</f>
        <v>19067.599999999999</v>
      </c>
      <c r="R67" s="329">
        <f>'Agihan &amp; Belanja'!AN69</f>
        <v>19067.599999999999</v>
      </c>
      <c r="S67" s="329">
        <f>'Agihan &amp; Belanja'!AO69</f>
        <v>22892.63</v>
      </c>
      <c r="T67" s="329">
        <f>'Agihan &amp; Belanja'!AQ69</f>
        <v>22892.63</v>
      </c>
      <c r="U67" s="329">
        <f>'Agihan &amp; Belanja'!AR69</f>
        <v>0</v>
      </c>
      <c r="V67" s="328">
        <f>'Agihan &amp; Belanja'!AT69</f>
        <v>0</v>
      </c>
    </row>
    <row r="68" spans="1:22" x14ac:dyDescent="0.3">
      <c r="A68" s="874" t="s">
        <v>181</v>
      </c>
      <c r="B68" s="11" t="s">
        <v>186</v>
      </c>
      <c r="C68" s="329">
        <f>'Agihan &amp; Belanja'!Q72</f>
        <v>0</v>
      </c>
      <c r="D68" s="329">
        <f>'Agihan &amp; Belanja'!S72</f>
        <v>0</v>
      </c>
      <c r="E68" s="329">
        <f>'Agihan &amp; Belanja'!T72</f>
        <v>0</v>
      </c>
      <c r="F68" s="328">
        <f>'Agihan &amp; Belanja'!V72</f>
        <v>0</v>
      </c>
      <c r="G68" s="329">
        <f>'Agihan &amp; Belanja'!W72</f>
        <v>0</v>
      </c>
      <c r="H68" s="328">
        <f>'Agihan &amp; Belanja'!Y72</f>
        <v>0</v>
      </c>
      <c r="I68" s="329">
        <f>'Agihan &amp; Belanja'!Z72</f>
        <v>0</v>
      </c>
      <c r="J68" s="328">
        <f>'Agihan &amp; Belanja'!AB72</f>
        <v>0</v>
      </c>
      <c r="K68" s="329">
        <f>'Agihan &amp; Belanja'!AC72</f>
        <v>0</v>
      </c>
      <c r="L68" s="328">
        <f>'Agihan &amp; Belanja'!AE72</f>
        <v>0</v>
      </c>
      <c r="M68" s="329">
        <f>'Agihan &amp; Belanja'!AF72</f>
        <v>262</v>
      </c>
      <c r="N68" s="328">
        <f>'Agihan &amp; Belanja'!AH72</f>
        <v>0</v>
      </c>
      <c r="O68" s="329">
        <f>'Agihan &amp; Belanja'!AI72</f>
        <v>0</v>
      </c>
      <c r="P68" s="328">
        <f>'Agihan &amp; Belanja'!AK72</f>
        <v>0</v>
      </c>
      <c r="Q68" s="329">
        <f>'Agihan &amp; Belanja'!AL72</f>
        <v>0</v>
      </c>
      <c r="R68" s="329">
        <f>'Agihan &amp; Belanja'!AN72</f>
        <v>0</v>
      </c>
      <c r="S68" s="329">
        <f>'Agihan &amp; Belanja'!AO72</f>
        <v>0</v>
      </c>
      <c r="T68" s="329">
        <f>'Agihan &amp; Belanja'!AQ72</f>
        <v>0</v>
      </c>
      <c r="U68" s="329">
        <f>'Agihan &amp; Belanja'!AR72</f>
        <v>0</v>
      </c>
      <c r="V68" s="328">
        <f>'Agihan &amp; Belanja'!AT72</f>
        <v>0</v>
      </c>
    </row>
    <row r="69" spans="1:22" x14ac:dyDescent="0.3">
      <c r="A69" s="875"/>
      <c r="B69" s="11" t="s">
        <v>186</v>
      </c>
      <c r="C69" s="329">
        <f>'Agihan &amp; Belanja'!Q73</f>
        <v>0</v>
      </c>
      <c r="D69" s="329">
        <f>'Agihan &amp; Belanja'!S73</f>
        <v>0</v>
      </c>
      <c r="E69" s="329">
        <f>'Agihan &amp; Belanja'!T73</f>
        <v>0</v>
      </c>
      <c r="F69" s="328">
        <f>'Agihan &amp; Belanja'!V73</f>
        <v>0</v>
      </c>
      <c r="G69" s="329">
        <f>'Agihan &amp; Belanja'!W73</f>
        <v>0</v>
      </c>
      <c r="H69" s="328">
        <f>'Agihan &amp; Belanja'!Y73</f>
        <v>0</v>
      </c>
      <c r="I69" s="329">
        <f>'Agihan &amp; Belanja'!Z73</f>
        <v>0</v>
      </c>
      <c r="J69" s="328">
        <f>'Agihan &amp; Belanja'!AB73</f>
        <v>0</v>
      </c>
      <c r="K69" s="329">
        <f>'Agihan &amp; Belanja'!AC73</f>
        <v>0</v>
      </c>
      <c r="L69" s="328">
        <f>'Agihan &amp; Belanja'!AE73</f>
        <v>0</v>
      </c>
      <c r="M69" s="329">
        <f>'Agihan &amp; Belanja'!AF73</f>
        <v>692</v>
      </c>
      <c r="N69" s="328">
        <f>'Agihan &amp; Belanja'!AH73</f>
        <v>0</v>
      </c>
      <c r="O69" s="329">
        <f>'Agihan &amp; Belanja'!AI73</f>
        <v>0</v>
      </c>
      <c r="P69" s="328">
        <f>'Agihan &amp; Belanja'!AK73</f>
        <v>0</v>
      </c>
      <c r="Q69" s="329">
        <f>'Agihan &amp; Belanja'!AL73</f>
        <v>0</v>
      </c>
      <c r="R69" s="329">
        <f>'Agihan &amp; Belanja'!AN73</f>
        <v>0</v>
      </c>
      <c r="S69" s="329">
        <f>'Agihan &amp; Belanja'!AO73</f>
        <v>0</v>
      </c>
      <c r="T69" s="329">
        <f>'Agihan &amp; Belanja'!AQ73</f>
        <v>0</v>
      </c>
      <c r="U69" s="329">
        <f>'Agihan &amp; Belanja'!AR73</f>
        <v>0</v>
      </c>
      <c r="V69" s="328">
        <f>'Agihan &amp; Belanja'!AT73</f>
        <v>0</v>
      </c>
    </row>
    <row r="70" spans="1:22" x14ac:dyDescent="0.3">
      <c r="A70" s="875"/>
      <c r="B70" s="11" t="s">
        <v>186</v>
      </c>
      <c r="C70" s="329">
        <f>'Agihan &amp; Belanja'!Q74</f>
        <v>0</v>
      </c>
      <c r="D70" s="329">
        <f>'Agihan &amp; Belanja'!S74</f>
        <v>0</v>
      </c>
      <c r="E70" s="329">
        <f>'Agihan &amp; Belanja'!T74</f>
        <v>0</v>
      </c>
      <c r="F70" s="328">
        <f>'Agihan &amp; Belanja'!V74</f>
        <v>0</v>
      </c>
      <c r="G70" s="329">
        <f>'Agihan &amp; Belanja'!W74</f>
        <v>0</v>
      </c>
      <c r="H70" s="328">
        <f>'Agihan &amp; Belanja'!Y74</f>
        <v>0</v>
      </c>
      <c r="I70" s="329">
        <f>'Agihan &amp; Belanja'!Z74</f>
        <v>0</v>
      </c>
      <c r="J70" s="328">
        <f>'Agihan &amp; Belanja'!AB74</f>
        <v>0</v>
      </c>
      <c r="K70" s="329">
        <f>'Agihan &amp; Belanja'!AC74</f>
        <v>0</v>
      </c>
      <c r="L70" s="328">
        <f>'Agihan &amp; Belanja'!AE74</f>
        <v>0</v>
      </c>
      <c r="M70" s="329">
        <f>'Agihan &amp; Belanja'!AF74</f>
        <v>625</v>
      </c>
      <c r="N70" s="328">
        <f>'Agihan &amp; Belanja'!AH74</f>
        <v>0</v>
      </c>
      <c r="O70" s="329">
        <f>'Agihan &amp; Belanja'!AI74</f>
        <v>0</v>
      </c>
      <c r="P70" s="328">
        <f>'Agihan &amp; Belanja'!AK74</f>
        <v>0</v>
      </c>
      <c r="Q70" s="329">
        <f>'Agihan &amp; Belanja'!AL74</f>
        <v>0</v>
      </c>
      <c r="R70" s="329">
        <f>'Agihan &amp; Belanja'!AN74</f>
        <v>0</v>
      </c>
      <c r="S70" s="329">
        <f>'Agihan &amp; Belanja'!AO74</f>
        <v>0</v>
      </c>
      <c r="T70" s="329">
        <f>'Agihan &amp; Belanja'!AQ74</f>
        <v>0</v>
      </c>
      <c r="U70" s="329">
        <f>'Agihan &amp; Belanja'!AR74</f>
        <v>0</v>
      </c>
      <c r="V70" s="328">
        <f>'Agihan &amp; Belanja'!AT74</f>
        <v>0</v>
      </c>
    </row>
    <row r="71" spans="1:22" x14ac:dyDescent="0.3">
      <c r="A71" s="876"/>
      <c r="B71" s="11" t="s">
        <v>193</v>
      </c>
      <c r="C71" s="329">
        <f>'Agihan &amp; Belanja'!Q75</f>
        <v>0</v>
      </c>
      <c r="D71" s="329">
        <f>'Agihan &amp; Belanja'!S75</f>
        <v>0</v>
      </c>
      <c r="E71" s="329">
        <f>'Agihan &amp; Belanja'!T75</f>
        <v>0</v>
      </c>
      <c r="F71" s="328">
        <f>'Agihan &amp; Belanja'!V75</f>
        <v>0</v>
      </c>
      <c r="G71" s="329">
        <f>'Agihan &amp; Belanja'!W75</f>
        <v>0</v>
      </c>
      <c r="H71" s="328">
        <f>'Agihan &amp; Belanja'!Y75</f>
        <v>0</v>
      </c>
      <c r="I71" s="329">
        <f>'Agihan &amp; Belanja'!Z75</f>
        <v>0</v>
      </c>
      <c r="J71" s="328">
        <f>'Agihan &amp; Belanja'!AB75</f>
        <v>0</v>
      </c>
      <c r="K71" s="329">
        <f>'Agihan &amp; Belanja'!AC75</f>
        <v>0</v>
      </c>
      <c r="L71" s="328">
        <f>'Agihan &amp; Belanja'!AE75</f>
        <v>0</v>
      </c>
      <c r="M71" s="329">
        <f>'Agihan &amp; Belanja'!AF75</f>
        <v>3827</v>
      </c>
      <c r="N71" s="328">
        <f>'Agihan &amp; Belanja'!AH75</f>
        <v>3826</v>
      </c>
      <c r="O71" s="329">
        <f>'Agihan &amp; Belanja'!AI75</f>
        <v>0</v>
      </c>
      <c r="P71" s="328">
        <f>'Agihan &amp; Belanja'!AK75</f>
        <v>0</v>
      </c>
      <c r="Q71" s="329">
        <f>'Agihan &amp; Belanja'!AL75</f>
        <v>0</v>
      </c>
      <c r="R71" s="329">
        <f>'Agihan &amp; Belanja'!AN75</f>
        <v>0</v>
      </c>
      <c r="S71" s="329">
        <f>'Agihan &amp; Belanja'!AO75</f>
        <v>13673</v>
      </c>
      <c r="T71" s="329">
        <f>'Agihan &amp; Belanja'!AQ75</f>
        <v>11261.55</v>
      </c>
      <c r="U71" s="329">
        <f>'Agihan &amp; Belanja'!AR75</f>
        <v>0</v>
      </c>
      <c r="V71" s="328">
        <f>'Agihan &amp; Belanja'!AT75</f>
        <v>0</v>
      </c>
    </row>
    <row r="72" spans="1:22" x14ac:dyDescent="0.3">
      <c r="A72" s="245" t="s">
        <v>182</v>
      </c>
      <c r="B72" s="11" t="s">
        <v>796</v>
      </c>
      <c r="C72" s="329">
        <f>'Agihan &amp; Belanja'!Q76</f>
        <v>5000</v>
      </c>
      <c r="D72" s="329">
        <f>'Agihan &amp; Belanja'!S76</f>
        <v>0</v>
      </c>
      <c r="E72" s="329">
        <f>'Agihan &amp; Belanja'!T76</f>
        <v>0</v>
      </c>
      <c r="F72" s="328">
        <f>'Agihan &amp; Belanja'!V76</f>
        <v>0</v>
      </c>
      <c r="G72" s="329">
        <f>'Agihan &amp; Belanja'!W76</f>
        <v>0</v>
      </c>
      <c r="H72" s="328">
        <f>'Agihan &amp; Belanja'!Y76</f>
        <v>0</v>
      </c>
      <c r="I72" s="329">
        <f>'Agihan &amp; Belanja'!Z76</f>
        <v>0</v>
      </c>
      <c r="J72" s="328">
        <f>'Agihan &amp; Belanja'!AB76</f>
        <v>0</v>
      </c>
      <c r="K72" s="329">
        <f>'Agihan &amp; Belanja'!AC76</f>
        <v>0</v>
      </c>
      <c r="L72" s="328">
        <f>'Agihan &amp; Belanja'!AE76</f>
        <v>0</v>
      </c>
      <c r="M72" s="329">
        <f>'Agihan &amp; Belanja'!AF76</f>
        <v>5000</v>
      </c>
      <c r="N72" s="328">
        <f>'Agihan &amp; Belanja'!AH76</f>
        <v>0</v>
      </c>
      <c r="O72" s="329">
        <f>'Agihan &amp; Belanja'!AI76</f>
        <v>0</v>
      </c>
      <c r="P72" s="328">
        <f>'Agihan &amp; Belanja'!AK76</f>
        <v>0</v>
      </c>
      <c r="Q72" s="329">
        <f>'Agihan &amp; Belanja'!AL76</f>
        <v>20000</v>
      </c>
      <c r="R72" s="329">
        <f>'Agihan &amp; Belanja'!AN76</f>
        <v>0</v>
      </c>
      <c r="S72" s="329">
        <f>'Agihan &amp; Belanja'!AO76</f>
        <v>0</v>
      </c>
      <c r="T72" s="329">
        <f>'Agihan &amp; Belanja'!AQ76</f>
        <v>0</v>
      </c>
      <c r="U72" s="329">
        <f>'Agihan &amp; Belanja'!AR76</f>
        <v>0</v>
      </c>
      <c r="V72" s="328">
        <f>'Agihan &amp; Belanja'!AT76</f>
        <v>0</v>
      </c>
    </row>
    <row r="73" spans="1:22" x14ac:dyDescent="0.3">
      <c r="A73" s="621" t="s">
        <v>436</v>
      </c>
      <c r="B73" s="11" t="s">
        <v>193</v>
      </c>
      <c r="C73" s="329">
        <f>'Agihan &amp; Belanja'!Q77</f>
        <v>77628</v>
      </c>
      <c r="D73" s="329">
        <f>'Agihan &amp; Belanja'!S77</f>
        <v>47243.44</v>
      </c>
      <c r="E73" s="329">
        <f>'Agihan &amp; Belanja'!T77</f>
        <v>0</v>
      </c>
      <c r="F73" s="328">
        <f>'Agihan &amp; Belanja'!V77</f>
        <v>0</v>
      </c>
      <c r="G73" s="329">
        <f>'Agihan &amp; Belanja'!W77</f>
        <v>32020</v>
      </c>
      <c r="H73" s="328">
        <f>'Agihan &amp; Belanja'!Y77</f>
        <v>28000</v>
      </c>
      <c r="I73" s="329">
        <f>'Agihan &amp; Belanja'!Z77</f>
        <v>3000</v>
      </c>
      <c r="J73" s="328">
        <f>'Agihan &amp; Belanja'!AB77</f>
        <v>3000</v>
      </c>
      <c r="K73" s="329">
        <f>'Agihan &amp; Belanja'!AC77</f>
        <v>4960</v>
      </c>
      <c r="L73" s="328">
        <f>'Agihan &amp; Belanja'!AE77</f>
        <v>6100</v>
      </c>
      <c r="M73" s="329">
        <f>'Agihan &amp; Belanja'!AF77</f>
        <v>198328</v>
      </c>
      <c r="N73" s="328">
        <f>'Agihan &amp; Belanja'!AH77</f>
        <v>191259.14</v>
      </c>
      <c r="O73" s="329">
        <f>'Agihan &amp; Belanja'!AI77</f>
        <v>920</v>
      </c>
      <c r="P73" s="328">
        <f>'Agihan &amp; Belanja'!AK77</f>
        <v>0</v>
      </c>
      <c r="Q73" s="329">
        <f>'Agihan &amp; Belanja'!AL77</f>
        <v>644</v>
      </c>
      <c r="R73" s="329">
        <f>'Agihan &amp; Belanja'!AN77</f>
        <v>0</v>
      </c>
      <c r="S73" s="329">
        <f>'Agihan &amp; Belanja'!AO77</f>
        <v>0</v>
      </c>
      <c r="T73" s="329">
        <f>'Agihan &amp; Belanja'!AQ77</f>
        <v>0</v>
      </c>
      <c r="U73" s="329">
        <f>'Agihan &amp; Belanja'!AR77</f>
        <v>32500</v>
      </c>
      <c r="V73" s="328">
        <f>'Agihan &amp; Belanja'!AT77</f>
        <v>32423</v>
      </c>
    </row>
    <row r="74" spans="1:22" x14ac:dyDescent="0.3">
      <c r="A74" s="622" t="s">
        <v>438</v>
      </c>
      <c r="B74" s="11" t="s">
        <v>193</v>
      </c>
      <c r="C74" s="329">
        <f>'Agihan &amp; Belanja'!Q78</f>
        <v>10219</v>
      </c>
      <c r="D74" s="329">
        <f>'Agihan &amp; Belanja'!S78</f>
        <v>2426.71</v>
      </c>
      <c r="E74" s="329">
        <f>'Agihan &amp; Belanja'!T78</f>
        <v>540</v>
      </c>
      <c r="F74" s="328">
        <f>'Agihan &amp; Belanja'!V78</f>
        <v>528</v>
      </c>
      <c r="G74" s="329">
        <f>'Agihan &amp; Belanja'!W78</f>
        <v>0</v>
      </c>
      <c r="H74" s="328">
        <f>'Agihan &amp; Belanja'!Y78</f>
        <v>0</v>
      </c>
      <c r="I74" s="329">
        <f>'Agihan &amp; Belanja'!Z78</f>
        <v>0</v>
      </c>
      <c r="J74" s="328">
        <f>'Agihan &amp; Belanja'!AB78</f>
        <v>0</v>
      </c>
      <c r="K74" s="329">
        <f>'Agihan &amp; Belanja'!AC78</f>
        <v>0</v>
      </c>
      <c r="L74" s="328">
        <f>'Agihan &amp; Belanja'!AE78</f>
        <v>0</v>
      </c>
      <c r="M74" s="329">
        <f>'Agihan &amp; Belanja'!AF78</f>
        <v>5410</v>
      </c>
      <c r="N74" s="328">
        <f>'Agihan &amp; Belanja'!AH78</f>
        <v>5410</v>
      </c>
      <c r="O74" s="329">
        <f>'Agihan &amp; Belanja'!AI78</f>
        <v>0</v>
      </c>
      <c r="P74" s="328">
        <f>'Agihan &amp; Belanja'!AK78</f>
        <v>0</v>
      </c>
      <c r="Q74" s="329">
        <f>'Agihan &amp; Belanja'!AL78</f>
        <v>360</v>
      </c>
      <c r="R74" s="329">
        <f>'Agihan &amp; Belanja'!AN78</f>
        <v>960</v>
      </c>
      <c r="S74" s="329">
        <f>'Agihan &amp; Belanja'!AO78</f>
        <v>22500</v>
      </c>
      <c r="T74" s="329">
        <f>'Agihan &amp; Belanja'!AQ78</f>
        <v>21839.919999999998</v>
      </c>
      <c r="U74" s="329">
        <f>'Agihan &amp; Belanja'!AR78</f>
        <v>0</v>
      </c>
      <c r="V74" s="328">
        <f>'Agihan &amp; Belanja'!AT78</f>
        <v>0</v>
      </c>
    </row>
    <row r="75" spans="1:22" x14ac:dyDescent="0.3">
      <c r="A75" s="623" t="s">
        <v>440</v>
      </c>
      <c r="B75" s="11" t="s">
        <v>193</v>
      </c>
      <c r="C75" s="329">
        <f>'Agihan &amp; Belanja'!Q79</f>
        <v>0</v>
      </c>
      <c r="D75" s="329">
        <f>'Agihan &amp; Belanja'!S79</f>
        <v>0</v>
      </c>
      <c r="E75" s="329">
        <f>'Agihan &amp; Belanja'!T79</f>
        <v>0</v>
      </c>
      <c r="F75" s="328">
        <f>'Agihan &amp; Belanja'!V79</f>
        <v>0</v>
      </c>
      <c r="G75" s="329">
        <f>'Agihan &amp; Belanja'!W79</f>
        <v>0</v>
      </c>
      <c r="H75" s="328">
        <f>'Agihan &amp; Belanja'!Y79</f>
        <v>0</v>
      </c>
      <c r="I75" s="329">
        <f>'Agihan &amp; Belanja'!Z79</f>
        <v>0</v>
      </c>
      <c r="J75" s="328">
        <f>'Agihan &amp; Belanja'!AB79</f>
        <v>0</v>
      </c>
      <c r="K75" s="329">
        <f>'Agihan &amp; Belanja'!AC79</f>
        <v>0</v>
      </c>
      <c r="L75" s="328">
        <f>'Agihan &amp; Belanja'!AE79</f>
        <v>0</v>
      </c>
      <c r="M75" s="329">
        <f>'Agihan &amp; Belanja'!AF79</f>
        <v>50000</v>
      </c>
      <c r="N75" s="328">
        <f>'Agihan &amp; Belanja'!AH79</f>
        <v>0</v>
      </c>
      <c r="O75" s="329">
        <f>'Agihan &amp; Belanja'!AI79</f>
        <v>0</v>
      </c>
      <c r="P75" s="328">
        <f>'Agihan &amp; Belanja'!AK79</f>
        <v>0</v>
      </c>
      <c r="Q75" s="329">
        <f>'Agihan &amp; Belanja'!AL79</f>
        <v>10000</v>
      </c>
      <c r="R75" s="329">
        <f>'Agihan &amp; Belanja'!AN79</f>
        <v>0</v>
      </c>
      <c r="S75" s="329">
        <f>'Agihan &amp; Belanja'!AO79</f>
        <v>0</v>
      </c>
      <c r="T75" s="329">
        <f>'Agihan &amp; Belanja'!AQ79</f>
        <v>0</v>
      </c>
      <c r="U75" s="329">
        <f>'Agihan &amp; Belanja'!AR79</f>
        <v>0</v>
      </c>
      <c r="V75" s="328">
        <f>'Agihan &amp; Belanja'!AT79</f>
        <v>0</v>
      </c>
    </row>
    <row r="76" spans="1:22" x14ac:dyDescent="0.3">
      <c r="A76" s="624" t="s">
        <v>442</v>
      </c>
      <c r="B76" s="11" t="s">
        <v>193</v>
      </c>
      <c r="C76" s="329">
        <f>'Agihan &amp; Belanja'!Q80</f>
        <v>0</v>
      </c>
      <c r="D76" s="329">
        <f>'Agihan &amp; Belanja'!S80</f>
        <v>0</v>
      </c>
      <c r="E76" s="329">
        <f>'Agihan &amp; Belanja'!T80</f>
        <v>0</v>
      </c>
      <c r="F76" s="328">
        <f>'Agihan &amp; Belanja'!V80</f>
        <v>0</v>
      </c>
      <c r="G76" s="329">
        <f>'Agihan &amp; Belanja'!W80</f>
        <v>0</v>
      </c>
      <c r="H76" s="328">
        <f>'Agihan &amp; Belanja'!Y80</f>
        <v>0</v>
      </c>
      <c r="I76" s="329">
        <f>'Agihan &amp; Belanja'!Z80</f>
        <v>0</v>
      </c>
      <c r="J76" s="328">
        <f>'Agihan &amp; Belanja'!AB80</f>
        <v>4950</v>
      </c>
      <c r="K76" s="329">
        <f>'Agihan &amp; Belanja'!AC80</f>
        <v>4950</v>
      </c>
      <c r="L76" s="328">
        <f>'Agihan &amp; Belanja'!AE80</f>
        <v>0</v>
      </c>
      <c r="M76" s="329">
        <f>'Agihan &amp; Belanja'!AF80</f>
        <v>275312</v>
      </c>
      <c r="N76" s="328">
        <f>'Agihan &amp; Belanja'!AH80</f>
        <v>271169.32</v>
      </c>
      <c r="O76" s="329">
        <f>'Agihan &amp; Belanja'!AI80</f>
        <v>300</v>
      </c>
      <c r="P76" s="328">
        <f>'Agihan &amp; Belanja'!AK80</f>
        <v>0</v>
      </c>
      <c r="Q76" s="329">
        <f>'Agihan &amp; Belanja'!AL80</f>
        <v>0</v>
      </c>
      <c r="R76" s="329">
        <f>'Agihan &amp; Belanja'!AN80</f>
        <v>0</v>
      </c>
      <c r="S76" s="329">
        <f>'Agihan &amp; Belanja'!AO80</f>
        <v>0</v>
      </c>
      <c r="T76" s="329">
        <f>'Agihan &amp; Belanja'!AQ80</f>
        <v>0</v>
      </c>
      <c r="U76" s="329">
        <f>'Agihan &amp; Belanja'!AR80</f>
        <v>0</v>
      </c>
      <c r="V76" s="328">
        <f>'Agihan &amp; Belanja'!AT80</f>
        <v>1999</v>
      </c>
    </row>
    <row r="77" spans="1:22" x14ac:dyDescent="0.3">
      <c r="A77" s="625" t="s">
        <v>444</v>
      </c>
      <c r="B77" s="11" t="s">
        <v>193</v>
      </c>
      <c r="C77" s="329">
        <f>'Agihan &amp; Belanja'!Q81</f>
        <v>11350</v>
      </c>
      <c r="D77" s="329">
        <f>'Agihan &amp; Belanja'!S81</f>
        <v>9032.5</v>
      </c>
      <c r="E77" s="329">
        <f>'Agihan &amp; Belanja'!T81</f>
        <v>0</v>
      </c>
      <c r="F77" s="328">
        <f>'Agihan &amp; Belanja'!V81</f>
        <v>0</v>
      </c>
      <c r="G77" s="329">
        <f>'Agihan &amp; Belanja'!W81</f>
        <v>0</v>
      </c>
      <c r="H77" s="328">
        <f>'Agihan &amp; Belanja'!Y81</f>
        <v>0</v>
      </c>
      <c r="I77" s="329">
        <f>'Agihan &amp; Belanja'!Z81</f>
        <v>1652</v>
      </c>
      <c r="J77" s="328">
        <f>'Agihan &amp; Belanja'!AB81</f>
        <v>1652</v>
      </c>
      <c r="K77" s="329">
        <f>'Agihan &amp; Belanja'!AC81</f>
        <v>0</v>
      </c>
      <c r="L77" s="328">
        <f>'Agihan &amp; Belanja'!AE81</f>
        <v>0</v>
      </c>
      <c r="M77" s="329">
        <f>'Agihan &amp; Belanja'!AF81</f>
        <v>163834</v>
      </c>
      <c r="N77" s="328">
        <f>'Agihan &amp; Belanja'!AH81</f>
        <v>163747</v>
      </c>
      <c r="O77" s="329">
        <f>'Agihan &amp; Belanja'!AI81</f>
        <v>0</v>
      </c>
      <c r="P77" s="328">
        <f>'Agihan &amp; Belanja'!AK81</f>
        <v>0</v>
      </c>
      <c r="Q77" s="329">
        <f>'Agihan &amp; Belanja'!AL81</f>
        <v>9000</v>
      </c>
      <c r="R77" s="329">
        <f>'Agihan &amp; Belanja'!AN81</f>
        <v>9000</v>
      </c>
      <c r="S77" s="329">
        <f>'Agihan &amp; Belanja'!AO81</f>
        <v>43269</v>
      </c>
      <c r="T77" s="329">
        <f>'Agihan &amp; Belanja'!AQ81</f>
        <v>43268.160000000003</v>
      </c>
      <c r="U77" s="329">
        <f>'Agihan &amp; Belanja'!AR81</f>
        <v>52077</v>
      </c>
      <c r="V77" s="328">
        <f>'Agihan &amp; Belanja'!AT81</f>
        <v>52077</v>
      </c>
    </row>
    <row r="78" spans="1:22" x14ac:dyDescent="0.3">
      <c r="A78" s="622" t="s">
        <v>450</v>
      </c>
      <c r="B78" s="11" t="s">
        <v>193</v>
      </c>
      <c r="C78" s="329">
        <f>'Agihan &amp; Belanja'!Q82</f>
        <v>1000</v>
      </c>
      <c r="D78" s="329">
        <f>'Agihan &amp; Belanja'!S82</f>
        <v>0</v>
      </c>
      <c r="E78" s="329">
        <f>'Agihan &amp; Belanja'!T82</f>
        <v>420</v>
      </c>
      <c r="F78" s="328">
        <f>'Agihan &amp; Belanja'!V82</f>
        <v>0</v>
      </c>
      <c r="G78" s="329">
        <f>'Agihan &amp; Belanja'!W82</f>
        <v>9590</v>
      </c>
      <c r="H78" s="328">
        <f>'Agihan &amp; Belanja'!Y82</f>
        <v>9500</v>
      </c>
      <c r="I78" s="329">
        <f>'Agihan &amp; Belanja'!Z82</f>
        <v>0</v>
      </c>
      <c r="J78" s="328">
        <f>'Agihan &amp; Belanja'!AB82</f>
        <v>0</v>
      </c>
      <c r="K78" s="329">
        <f>'Agihan &amp; Belanja'!AC82</f>
        <v>0</v>
      </c>
      <c r="L78" s="328">
        <f>'Agihan &amp; Belanja'!AE82</f>
        <v>0</v>
      </c>
      <c r="M78" s="329">
        <f>'Agihan &amp; Belanja'!AF82</f>
        <v>110563</v>
      </c>
      <c r="N78" s="328">
        <f>'Agihan &amp; Belanja'!AH82</f>
        <v>110562.52</v>
      </c>
      <c r="O78" s="329">
        <f>'Agihan &amp; Belanja'!AI82</f>
        <v>0</v>
      </c>
      <c r="P78" s="328">
        <f>'Agihan &amp; Belanja'!AK82</f>
        <v>0</v>
      </c>
      <c r="Q78" s="329">
        <f>'Agihan &amp; Belanja'!AL82</f>
        <v>0</v>
      </c>
      <c r="R78" s="329">
        <f>'Agihan &amp; Belanja'!AN82</f>
        <v>0</v>
      </c>
      <c r="S78" s="329">
        <f>'Agihan &amp; Belanja'!AO82</f>
        <v>0</v>
      </c>
      <c r="T78" s="329">
        <f>'Agihan &amp; Belanja'!AQ82</f>
        <v>0</v>
      </c>
      <c r="U78" s="329">
        <f>'Agihan &amp; Belanja'!AR82</f>
        <v>0</v>
      </c>
      <c r="V78" s="328">
        <f>'Agihan &amp; Belanja'!AT82</f>
        <v>0</v>
      </c>
    </row>
    <row r="79" spans="1:22" x14ac:dyDescent="0.3">
      <c r="A79" s="623" t="s">
        <v>454</v>
      </c>
      <c r="B79" s="11" t="s">
        <v>193</v>
      </c>
      <c r="C79" s="329">
        <f>'Agihan &amp; Belanja'!Q83</f>
        <v>0</v>
      </c>
      <c r="D79" s="329">
        <f>'Agihan &amp; Belanja'!S83</f>
        <v>0</v>
      </c>
      <c r="E79" s="329">
        <f>'Agihan &amp; Belanja'!T83</f>
        <v>0</v>
      </c>
      <c r="F79" s="328">
        <f>'Agihan &amp; Belanja'!V83</f>
        <v>0</v>
      </c>
      <c r="G79" s="329">
        <f>'Agihan &amp; Belanja'!W83</f>
        <v>0</v>
      </c>
      <c r="H79" s="328">
        <f>'Agihan &amp; Belanja'!Y83</f>
        <v>0</v>
      </c>
      <c r="I79" s="329">
        <f>'Agihan &amp; Belanja'!Z83</f>
        <v>0</v>
      </c>
      <c r="J79" s="328">
        <f>'Agihan &amp; Belanja'!AB83</f>
        <v>0</v>
      </c>
      <c r="K79" s="329">
        <f>'Agihan &amp; Belanja'!AC83</f>
        <v>0</v>
      </c>
      <c r="L79" s="328">
        <f>'Agihan &amp; Belanja'!AE83</f>
        <v>0</v>
      </c>
      <c r="M79" s="329">
        <f>'Agihan &amp; Belanja'!AF83</f>
        <v>140000</v>
      </c>
      <c r="N79" s="328">
        <f>'Agihan &amp; Belanja'!AH83</f>
        <v>139877</v>
      </c>
      <c r="O79" s="329">
        <f>'Agihan &amp; Belanja'!AI83</f>
        <v>0</v>
      </c>
      <c r="P79" s="328">
        <f>'Agihan &amp; Belanja'!AK83</f>
        <v>0</v>
      </c>
      <c r="Q79" s="329">
        <f>'Agihan &amp; Belanja'!AL83</f>
        <v>0</v>
      </c>
      <c r="R79" s="329">
        <f>'Agihan &amp; Belanja'!AN83</f>
        <v>0</v>
      </c>
      <c r="S79" s="329">
        <f>'Agihan &amp; Belanja'!AO83</f>
        <v>0</v>
      </c>
      <c r="T79" s="329">
        <f>'Agihan &amp; Belanja'!AQ83</f>
        <v>0</v>
      </c>
      <c r="U79" s="329">
        <f>'Agihan &amp; Belanja'!AR83</f>
        <v>40000</v>
      </c>
      <c r="V79" s="328">
        <f>'Agihan &amp; Belanja'!AT83</f>
        <v>40000</v>
      </c>
    </row>
    <row r="80" spans="1:22" x14ac:dyDescent="0.3">
      <c r="A80" s="679" t="s">
        <v>456</v>
      </c>
      <c r="B80" s="11" t="s">
        <v>193</v>
      </c>
      <c r="C80" s="329">
        <f>'Agihan &amp; Belanja'!Q84</f>
        <v>70</v>
      </c>
      <c r="D80" s="329">
        <f>'Agihan &amp; Belanja'!S84</f>
        <v>0</v>
      </c>
      <c r="E80" s="329">
        <f>'Agihan &amp; Belanja'!T84</f>
        <v>100</v>
      </c>
      <c r="F80" s="328">
        <f>'Agihan &amp; Belanja'!V84</f>
        <v>0</v>
      </c>
      <c r="G80" s="329">
        <f>'Agihan &amp; Belanja'!W84</f>
        <v>0</v>
      </c>
      <c r="H80" s="328">
        <f>'Agihan &amp; Belanja'!Y84</f>
        <v>0</v>
      </c>
      <c r="I80" s="329">
        <f>'Agihan &amp; Belanja'!Z84</f>
        <v>100</v>
      </c>
      <c r="J80" s="328">
        <f>'Agihan &amp; Belanja'!AB84</f>
        <v>0</v>
      </c>
      <c r="K80" s="329">
        <f>'Agihan &amp; Belanja'!AC84</f>
        <v>0</v>
      </c>
      <c r="L80" s="328">
        <f>'Agihan &amp; Belanja'!AE84</f>
        <v>0</v>
      </c>
      <c r="M80" s="329">
        <f>'Agihan &amp; Belanja'!AF84</f>
        <v>201020</v>
      </c>
      <c r="N80" s="328">
        <f>'Agihan &amp; Belanja'!AH84</f>
        <v>200690</v>
      </c>
      <c r="O80" s="329">
        <f>'Agihan &amp; Belanja'!AI84</f>
        <v>0</v>
      </c>
      <c r="P80" s="328">
        <f>'Agihan &amp; Belanja'!AK84</f>
        <v>0</v>
      </c>
      <c r="Q80" s="329">
        <f>'Agihan &amp; Belanja'!AL84</f>
        <v>80</v>
      </c>
      <c r="R80" s="329">
        <f>'Agihan &amp; Belanja'!AN84</f>
        <v>0</v>
      </c>
      <c r="S80" s="329">
        <f>'Agihan &amp; Belanja'!AO84</f>
        <v>14800</v>
      </c>
      <c r="T80" s="329">
        <f>'Agihan &amp; Belanja'!AQ84</f>
        <v>14753.1</v>
      </c>
      <c r="U80" s="329">
        <f>'Agihan &amp; Belanja'!AR84</f>
        <v>11650</v>
      </c>
      <c r="V80" s="328">
        <f>'Agihan &amp; Belanja'!AT84</f>
        <v>11650</v>
      </c>
    </row>
    <row r="81" spans="1:22" x14ac:dyDescent="0.3">
      <c r="A81" s="626" t="s">
        <v>553</v>
      </c>
      <c r="B81" s="11" t="s">
        <v>193</v>
      </c>
      <c r="C81" s="329">
        <f>'Agihan &amp; Belanja'!Q85</f>
        <v>0</v>
      </c>
      <c r="D81" s="329">
        <f>'Agihan &amp; Belanja'!S85</f>
        <v>0</v>
      </c>
      <c r="E81" s="329">
        <f>'Agihan &amp; Belanja'!T85</f>
        <v>0</v>
      </c>
      <c r="F81" s="328">
        <f>'Agihan &amp; Belanja'!V85</f>
        <v>0</v>
      </c>
      <c r="G81" s="329">
        <f>'Agihan &amp; Belanja'!W85</f>
        <v>0</v>
      </c>
      <c r="H81" s="328">
        <f>'Agihan &amp; Belanja'!Y85</f>
        <v>0</v>
      </c>
      <c r="I81" s="329">
        <f>'Agihan &amp; Belanja'!Z85</f>
        <v>0</v>
      </c>
      <c r="J81" s="328">
        <f>'Agihan &amp; Belanja'!AB85</f>
        <v>0</v>
      </c>
      <c r="K81" s="329">
        <f>'Agihan &amp; Belanja'!AC85</f>
        <v>0</v>
      </c>
      <c r="L81" s="328">
        <f>'Agihan &amp; Belanja'!AE85</f>
        <v>0</v>
      </c>
      <c r="M81" s="329">
        <f>'Agihan &amp; Belanja'!AF85</f>
        <v>198958</v>
      </c>
      <c r="N81" s="328">
        <f>'Agihan &amp; Belanja'!AH85</f>
        <v>198958</v>
      </c>
      <c r="O81" s="329">
        <f>'Agihan &amp; Belanja'!AI85</f>
        <v>15000</v>
      </c>
      <c r="P81" s="328">
        <f>'Agihan &amp; Belanja'!AK85</f>
        <v>15000</v>
      </c>
      <c r="Q81" s="329">
        <f>'Agihan &amp; Belanja'!AL85</f>
        <v>0</v>
      </c>
      <c r="R81" s="329">
        <f>'Agihan &amp; Belanja'!AN85</f>
        <v>0</v>
      </c>
      <c r="S81" s="329">
        <f>'Agihan &amp; Belanja'!AO85</f>
        <v>0</v>
      </c>
      <c r="T81" s="329">
        <f>'Agihan &amp; Belanja'!AQ85</f>
        <v>0</v>
      </c>
      <c r="U81" s="329">
        <f>'Agihan &amp; Belanja'!AR85</f>
        <v>0</v>
      </c>
      <c r="V81" s="328">
        <f>'Agihan &amp; Belanja'!AT85</f>
        <v>0</v>
      </c>
    </row>
    <row r="82" spans="1:22" x14ac:dyDescent="0.3">
      <c r="A82" s="419" t="s">
        <v>559</v>
      </c>
      <c r="B82" s="11" t="s">
        <v>193</v>
      </c>
      <c r="C82" s="329">
        <f>'Agihan &amp; Belanja'!Q86</f>
        <v>0</v>
      </c>
      <c r="D82" s="329">
        <f>'Agihan &amp; Belanja'!S86</f>
        <v>0</v>
      </c>
      <c r="E82" s="329">
        <f>'Agihan &amp; Belanja'!T86</f>
        <v>0</v>
      </c>
      <c r="F82" s="328">
        <f>'Agihan &amp; Belanja'!V86</f>
        <v>0</v>
      </c>
      <c r="G82" s="329">
        <f>'Agihan &amp; Belanja'!W86</f>
        <v>0</v>
      </c>
      <c r="H82" s="328">
        <f>'Agihan &amp; Belanja'!Y86</f>
        <v>0</v>
      </c>
      <c r="I82" s="329">
        <f>'Agihan &amp; Belanja'!Z86</f>
        <v>0</v>
      </c>
      <c r="J82" s="328">
        <f>'Agihan &amp; Belanja'!AB86</f>
        <v>0</v>
      </c>
      <c r="K82" s="329">
        <f>'Agihan &amp; Belanja'!AC86</f>
        <v>0</v>
      </c>
      <c r="L82" s="328">
        <f>'Agihan &amp; Belanja'!AE86</f>
        <v>0</v>
      </c>
      <c r="M82" s="329">
        <f>'Agihan &amp; Belanja'!AF86</f>
        <v>296769</v>
      </c>
      <c r="N82" s="328">
        <f>'Agihan &amp; Belanja'!AH86</f>
        <v>296756</v>
      </c>
      <c r="O82" s="329">
        <f>'Agihan &amp; Belanja'!AI86</f>
        <v>0</v>
      </c>
      <c r="P82" s="328">
        <f>'Agihan &amp; Belanja'!AK86</f>
        <v>0</v>
      </c>
      <c r="Q82" s="329">
        <f>'Agihan &amp; Belanja'!AL86</f>
        <v>17250</v>
      </c>
      <c r="R82" s="329">
        <f>'Agihan &amp; Belanja'!AN86</f>
        <v>17250</v>
      </c>
      <c r="S82" s="329">
        <f>'Agihan &amp; Belanja'!AO86</f>
        <v>25000</v>
      </c>
      <c r="T82" s="329">
        <f>'Agihan &amp; Belanja'!AQ86</f>
        <v>22679.65</v>
      </c>
      <c r="U82" s="329">
        <f>'Agihan &amp; Belanja'!AR86</f>
        <v>11041</v>
      </c>
      <c r="V82" s="328">
        <f>'Agihan &amp; Belanja'!AT86</f>
        <v>11041</v>
      </c>
    </row>
    <row r="83" spans="1:22" x14ac:dyDescent="0.3">
      <c r="A83" s="419" t="s">
        <v>563</v>
      </c>
      <c r="B83" s="11" t="s">
        <v>193</v>
      </c>
      <c r="C83" s="329">
        <f>'Agihan &amp; Belanja'!Q87</f>
        <v>0</v>
      </c>
      <c r="D83" s="329">
        <f>'Agihan &amp; Belanja'!S87</f>
        <v>0</v>
      </c>
      <c r="E83" s="329">
        <f>'Agihan &amp; Belanja'!T87</f>
        <v>0</v>
      </c>
      <c r="F83" s="328">
        <f>'Agihan &amp; Belanja'!V87</f>
        <v>0</v>
      </c>
      <c r="G83" s="329">
        <f>'Agihan &amp; Belanja'!W87</f>
        <v>0</v>
      </c>
      <c r="H83" s="328">
        <f>'Agihan &amp; Belanja'!Y87</f>
        <v>0</v>
      </c>
      <c r="I83" s="329">
        <f>'Agihan &amp; Belanja'!Z87</f>
        <v>0</v>
      </c>
      <c r="J83" s="328">
        <f>'Agihan &amp; Belanja'!AB87</f>
        <v>0</v>
      </c>
      <c r="K83" s="329">
        <f>'Agihan &amp; Belanja'!AC87</f>
        <v>0</v>
      </c>
      <c r="L83" s="328">
        <f>'Agihan &amp; Belanja'!AE87</f>
        <v>0</v>
      </c>
      <c r="M83" s="329">
        <f>'Agihan &amp; Belanja'!AF87</f>
        <v>270078</v>
      </c>
      <c r="N83" s="328">
        <f>'Agihan &amp; Belanja'!AH87</f>
        <v>270077.84000000003</v>
      </c>
      <c r="O83" s="329">
        <f>'Agihan &amp; Belanja'!AI87</f>
        <v>0</v>
      </c>
      <c r="P83" s="328">
        <f>'Agihan &amp; Belanja'!AK87</f>
        <v>0</v>
      </c>
      <c r="Q83" s="329">
        <f>'Agihan &amp; Belanja'!AL87</f>
        <v>0</v>
      </c>
      <c r="R83" s="329">
        <f>'Agihan &amp; Belanja'!AN87</f>
        <v>0</v>
      </c>
      <c r="S83" s="329">
        <f>'Agihan &amp; Belanja'!AO87</f>
        <v>18369</v>
      </c>
      <c r="T83" s="329">
        <f>'Agihan &amp; Belanja'!AQ87</f>
        <v>18368.3</v>
      </c>
      <c r="U83" s="329">
        <f>'Agihan &amp; Belanja'!AR87</f>
        <v>18553</v>
      </c>
      <c r="V83" s="328">
        <f>'Agihan &amp; Belanja'!AT87</f>
        <v>18553</v>
      </c>
    </row>
    <row r="84" spans="1:22" x14ac:dyDescent="0.3">
      <c r="A84" s="419" t="s">
        <v>578</v>
      </c>
      <c r="B84" s="11" t="s">
        <v>193</v>
      </c>
      <c r="C84" s="329">
        <f>'Agihan &amp; Belanja'!Q88</f>
        <v>0</v>
      </c>
      <c r="D84" s="329">
        <f>'Agihan &amp; Belanja'!S88</f>
        <v>0</v>
      </c>
      <c r="E84" s="329">
        <f>'Agihan &amp; Belanja'!T88</f>
        <v>0</v>
      </c>
      <c r="F84" s="328">
        <f>'Agihan &amp; Belanja'!V88</f>
        <v>0</v>
      </c>
      <c r="G84" s="329">
        <f>'Agihan &amp; Belanja'!W88</f>
        <v>0</v>
      </c>
      <c r="H84" s="328">
        <f>'Agihan &amp; Belanja'!Y88</f>
        <v>0</v>
      </c>
      <c r="I84" s="329">
        <f>'Agihan &amp; Belanja'!Z88</f>
        <v>0</v>
      </c>
      <c r="J84" s="328">
        <f>'Agihan &amp; Belanja'!AB88</f>
        <v>0</v>
      </c>
      <c r="K84" s="329">
        <f>'Agihan &amp; Belanja'!AC88</f>
        <v>0</v>
      </c>
      <c r="L84" s="328">
        <f>'Agihan &amp; Belanja'!AE88</f>
        <v>0</v>
      </c>
      <c r="M84" s="329">
        <f>'Agihan &amp; Belanja'!AF88</f>
        <v>277616</v>
      </c>
      <c r="N84" s="328">
        <f>'Agihan &amp; Belanja'!AH88</f>
        <v>277616</v>
      </c>
      <c r="O84" s="329">
        <f>'Agihan &amp; Belanja'!AI88</f>
        <v>0</v>
      </c>
      <c r="P84" s="328">
        <f>'Agihan &amp; Belanja'!AK88</f>
        <v>0</v>
      </c>
      <c r="Q84" s="329">
        <f>'Agihan &amp; Belanja'!AL88</f>
        <v>0</v>
      </c>
      <c r="R84" s="329">
        <f>'Agihan &amp; Belanja'!AN88</f>
        <v>0</v>
      </c>
      <c r="S84" s="329">
        <f>'Agihan &amp; Belanja'!AO88</f>
        <v>21034</v>
      </c>
      <c r="T84" s="329">
        <f>'Agihan &amp; Belanja'!AQ88</f>
        <v>21033.17</v>
      </c>
      <c r="U84" s="329">
        <f>'Agihan &amp; Belanja'!AR88</f>
        <v>0</v>
      </c>
      <c r="V84" s="328">
        <f>'Agihan &amp; Belanja'!AT88</f>
        <v>0</v>
      </c>
    </row>
    <row r="85" spans="1:22" x14ac:dyDescent="0.3">
      <c r="A85" s="419" t="s">
        <v>582</v>
      </c>
      <c r="B85" s="11" t="s">
        <v>193</v>
      </c>
      <c r="C85" s="329">
        <f>'Agihan &amp; Belanja'!Q89</f>
        <v>1550</v>
      </c>
      <c r="D85" s="329">
        <f>'Agihan &amp; Belanja'!S89</f>
        <v>1550</v>
      </c>
      <c r="E85" s="329">
        <f>'Agihan &amp; Belanja'!T89</f>
        <v>0</v>
      </c>
      <c r="F85" s="328">
        <f>'Agihan &amp; Belanja'!V89</f>
        <v>0</v>
      </c>
      <c r="G85" s="329">
        <f>'Agihan &amp; Belanja'!W89</f>
        <v>0</v>
      </c>
      <c r="H85" s="328">
        <f>'Agihan &amp; Belanja'!Y89</f>
        <v>0</v>
      </c>
      <c r="I85" s="329">
        <f>'Agihan &amp; Belanja'!Z89</f>
        <v>0</v>
      </c>
      <c r="J85" s="328">
        <f>'Agihan &amp; Belanja'!AB89</f>
        <v>0</v>
      </c>
      <c r="K85" s="329">
        <f>'Agihan &amp; Belanja'!AC89</f>
        <v>0</v>
      </c>
      <c r="L85" s="328">
        <f>'Agihan &amp; Belanja'!AE89</f>
        <v>0</v>
      </c>
      <c r="M85" s="329">
        <f>'Agihan &amp; Belanja'!AF89</f>
        <v>242406</v>
      </c>
      <c r="N85" s="328">
        <f>'Agihan &amp; Belanja'!AH89</f>
        <v>241404.62</v>
      </c>
      <c r="O85" s="329">
        <f>'Agihan &amp; Belanja'!AI89</f>
        <v>0</v>
      </c>
      <c r="P85" s="328">
        <f>'Agihan &amp; Belanja'!AK89</f>
        <v>0</v>
      </c>
      <c r="Q85" s="329">
        <f>'Agihan &amp; Belanja'!AL89</f>
        <v>900</v>
      </c>
      <c r="R85" s="329">
        <f>'Agihan &amp; Belanja'!AN89</f>
        <v>900</v>
      </c>
      <c r="S85" s="329">
        <f>'Agihan &amp; Belanja'!AO89</f>
        <v>17735</v>
      </c>
      <c r="T85" s="329">
        <f>'Agihan &amp; Belanja'!AQ89</f>
        <v>18434.8</v>
      </c>
      <c r="U85" s="329">
        <f>'Agihan &amp; Belanja'!AR89</f>
        <v>0</v>
      </c>
      <c r="V85" s="328">
        <f>'Agihan &amp; Belanja'!AT89</f>
        <v>0</v>
      </c>
    </row>
    <row r="86" spans="1:22" x14ac:dyDescent="0.3">
      <c r="A86" s="419" t="s">
        <v>1078</v>
      </c>
      <c r="B86" s="11" t="s">
        <v>193</v>
      </c>
      <c r="C86" s="329">
        <f>'Agihan &amp; Belanja'!Q90</f>
        <v>0</v>
      </c>
      <c r="D86" s="329">
        <f>'Agihan &amp; Belanja'!S90</f>
        <v>0</v>
      </c>
      <c r="E86" s="329">
        <f>'Agihan &amp; Belanja'!T90</f>
        <v>0</v>
      </c>
      <c r="F86" s="328">
        <f>'Agihan &amp; Belanja'!V90</f>
        <v>0</v>
      </c>
      <c r="G86" s="329">
        <f>'Agihan &amp; Belanja'!W90</f>
        <v>0</v>
      </c>
      <c r="H86" s="328">
        <f>'Agihan &amp; Belanja'!Y90</f>
        <v>0</v>
      </c>
      <c r="I86" s="329">
        <f>'Agihan &amp; Belanja'!Z90</f>
        <v>0</v>
      </c>
      <c r="J86" s="328">
        <f>'Agihan &amp; Belanja'!AB90</f>
        <v>0</v>
      </c>
      <c r="K86" s="329">
        <f>'Agihan &amp; Belanja'!AC90</f>
        <v>0</v>
      </c>
      <c r="L86" s="328">
        <f>'Agihan &amp; Belanja'!AE90</f>
        <v>0</v>
      </c>
      <c r="M86" s="329">
        <f>'Agihan &amp; Belanja'!AF90</f>
        <v>744715</v>
      </c>
      <c r="N86" s="328">
        <f>'Agihan &amp; Belanja'!AH90</f>
        <v>747963.6</v>
      </c>
      <c r="O86" s="329">
        <f>'Agihan &amp; Belanja'!AI90</f>
        <v>0</v>
      </c>
      <c r="P86" s="328">
        <f>'Agihan &amp; Belanja'!AK90</f>
        <v>0</v>
      </c>
      <c r="Q86" s="329">
        <f>'Agihan &amp; Belanja'!AL90</f>
        <v>99600</v>
      </c>
      <c r="R86" s="329">
        <f>'Agihan &amp; Belanja'!AN90</f>
        <v>99600</v>
      </c>
      <c r="S86" s="329">
        <f>'Agihan &amp; Belanja'!AO90</f>
        <v>15000</v>
      </c>
      <c r="T86" s="329">
        <f>'Agihan &amp; Belanja'!AQ90</f>
        <v>13550.6</v>
      </c>
      <c r="U86" s="329">
        <f>'Agihan &amp; Belanja'!AR90</f>
        <v>1800</v>
      </c>
      <c r="V86" s="328">
        <f>'Agihan &amp; Belanja'!AT90</f>
        <v>0</v>
      </c>
    </row>
    <row r="87" spans="1:22" x14ac:dyDescent="0.3">
      <c r="A87" s="419" t="s">
        <v>1082</v>
      </c>
      <c r="B87" s="11" t="s">
        <v>193</v>
      </c>
      <c r="C87" s="329">
        <f>'Agihan &amp; Belanja'!Q91</f>
        <v>0</v>
      </c>
      <c r="D87" s="329">
        <f>'Agihan &amp; Belanja'!S91</f>
        <v>0</v>
      </c>
      <c r="E87" s="329">
        <f>'Agihan &amp; Belanja'!T91</f>
        <v>0</v>
      </c>
      <c r="F87" s="328">
        <f>'Agihan &amp; Belanja'!V91</f>
        <v>0</v>
      </c>
      <c r="G87" s="329">
        <f>'Agihan &amp; Belanja'!W91</f>
        <v>0</v>
      </c>
      <c r="H87" s="328">
        <f>'Agihan &amp; Belanja'!Y91</f>
        <v>0</v>
      </c>
      <c r="I87" s="329">
        <f>'Agihan &amp; Belanja'!Z91</f>
        <v>0</v>
      </c>
      <c r="J87" s="328">
        <f>'Agihan &amp; Belanja'!AB91</f>
        <v>0</v>
      </c>
      <c r="K87" s="329">
        <f>'Agihan &amp; Belanja'!AC91</f>
        <v>0</v>
      </c>
      <c r="L87" s="328">
        <f>'Agihan &amp; Belanja'!AE91</f>
        <v>0</v>
      </c>
      <c r="M87" s="329">
        <f>'Agihan &amp; Belanja'!AF91</f>
        <v>0</v>
      </c>
      <c r="N87" s="328">
        <f>'Agihan &amp; Belanja'!AH91</f>
        <v>0</v>
      </c>
      <c r="O87" s="329">
        <f>'Agihan &amp; Belanja'!AI91</f>
        <v>0</v>
      </c>
      <c r="P87" s="328">
        <f>'Agihan &amp; Belanja'!AK91</f>
        <v>0</v>
      </c>
      <c r="Q87" s="329">
        <f>'Agihan &amp; Belanja'!AL91</f>
        <v>0</v>
      </c>
      <c r="R87" s="329">
        <f>'Agihan &amp; Belanja'!AN91</f>
        <v>0</v>
      </c>
      <c r="S87" s="329">
        <f>'Agihan &amp; Belanja'!AO91</f>
        <v>17500</v>
      </c>
      <c r="T87" s="329">
        <f>'Agihan &amp; Belanja'!AQ91</f>
        <v>13844.71</v>
      </c>
      <c r="U87" s="329">
        <f>'Agihan &amp; Belanja'!AR91</f>
        <v>0</v>
      </c>
      <c r="V87" s="328">
        <f>'Agihan &amp; Belanja'!AT91</f>
        <v>0</v>
      </c>
    </row>
    <row r="88" spans="1:22" x14ac:dyDescent="0.3">
      <c r="A88" s="419" t="s">
        <v>1092</v>
      </c>
      <c r="B88" s="11" t="s">
        <v>193</v>
      </c>
      <c r="C88" s="329">
        <f>'Agihan &amp; Belanja'!Q92</f>
        <v>0</v>
      </c>
      <c r="D88" s="329">
        <f>'Agihan &amp; Belanja'!S92</f>
        <v>0</v>
      </c>
      <c r="E88" s="329">
        <f>'Agihan &amp; Belanja'!T92</f>
        <v>0</v>
      </c>
      <c r="F88" s="328">
        <f>'Agihan &amp; Belanja'!V92</f>
        <v>0</v>
      </c>
      <c r="G88" s="329">
        <f>'Agihan &amp; Belanja'!W92</f>
        <v>0</v>
      </c>
      <c r="H88" s="328">
        <f>'Agihan &amp; Belanja'!Y92</f>
        <v>0</v>
      </c>
      <c r="I88" s="329">
        <f>'Agihan &amp; Belanja'!Z92</f>
        <v>0</v>
      </c>
      <c r="J88" s="328">
        <f>'Agihan &amp; Belanja'!AB92</f>
        <v>0</v>
      </c>
      <c r="K88" s="329">
        <f>'Agihan &amp; Belanja'!AC92</f>
        <v>2000</v>
      </c>
      <c r="L88" s="328">
        <f>'Agihan &amp; Belanja'!AE92</f>
        <v>1992.6</v>
      </c>
      <c r="M88" s="329">
        <f>'Agihan &amp; Belanja'!AF92</f>
        <v>278000</v>
      </c>
      <c r="N88" s="328">
        <f>'Agihan &amp; Belanja'!AH92</f>
        <v>278000</v>
      </c>
      <c r="O88" s="329">
        <f>'Agihan &amp; Belanja'!AI92</f>
        <v>0</v>
      </c>
      <c r="P88" s="328">
        <f>'Agihan &amp; Belanja'!AK92</f>
        <v>0</v>
      </c>
      <c r="Q88" s="329">
        <f>'Agihan &amp; Belanja'!AL92</f>
        <v>0</v>
      </c>
      <c r="R88" s="329">
        <f>'Agihan &amp; Belanja'!AN92</f>
        <v>0</v>
      </c>
      <c r="S88" s="329">
        <f>'Agihan &amp; Belanja'!AO92</f>
        <v>15000</v>
      </c>
      <c r="T88" s="329">
        <f>'Agihan &amp; Belanja'!AQ92</f>
        <v>14753.1</v>
      </c>
      <c r="U88" s="329">
        <f>'Agihan &amp; Belanja'!AR92</f>
        <v>200000</v>
      </c>
      <c r="V88" s="328">
        <f>'Agihan &amp; Belanja'!AT92</f>
        <v>199000</v>
      </c>
    </row>
    <row r="89" spans="1:22" x14ac:dyDescent="0.3">
      <c r="A89" s="419" t="s">
        <v>1094</v>
      </c>
      <c r="B89" s="11" t="s">
        <v>193</v>
      </c>
      <c r="C89" s="329">
        <f>'Agihan &amp; Belanja'!Q93</f>
        <v>0</v>
      </c>
      <c r="D89" s="329">
        <f>'Agihan &amp; Belanja'!S93</f>
        <v>0</v>
      </c>
      <c r="E89" s="329">
        <f>'Agihan &amp; Belanja'!T93</f>
        <v>0</v>
      </c>
      <c r="F89" s="328">
        <f>'Agihan &amp; Belanja'!V93</f>
        <v>0</v>
      </c>
      <c r="G89" s="329">
        <f>'Agihan &amp; Belanja'!W93</f>
        <v>0</v>
      </c>
      <c r="H89" s="328">
        <f>'Agihan &amp; Belanja'!Y93</f>
        <v>0</v>
      </c>
      <c r="I89" s="329">
        <f>'Agihan &amp; Belanja'!Z93</f>
        <v>0</v>
      </c>
      <c r="J89" s="328">
        <f>'Agihan &amp; Belanja'!AB93</f>
        <v>0</v>
      </c>
      <c r="K89" s="329">
        <f>'Agihan &amp; Belanja'!AC93</f>
        <v>0</v>
      </c>
      <c r="L89" s="328">
        <f>'Agihan &amp; Belanja'!AE93</f>
        <v>0</v>
      </c>
      <c r="M89" s="329">
        <f>'Agihan &amp; Belanja'!AF93</f>
        <v>187140</v>
      </c>
      <c r="N89" s="328">
        <f>'Agihan &amp; Belanja'!AH93</f>
        <v>187058</v>
      </c>
      <c r="O89" s="329">
        <f>'Agihan &amp; Belanja'!AI93</f>
        <v>0</v>
      </c>
      <c r="P89" s="328">
        <f>'Agihan &amp; Belanja'!AK93</f>
        <v>0</v>
      </c>
      <c r="Q89" s="329">
        <f>'Agihan &amp; Belanja'!AL93</f>
        <v>0</v>
      </c>
      <c r="R89" s="329">
        <f>'Agihan &amp; Belanja'!AN93</f>
        <v>0</v>
      </c>
      <c r="S89" s="329">
        <f>'Agihan &amp; Belanja'!AO93</f>
        <v>0</v>
      </c>
      <c r="T89" s="329">
        <f>'Agihan &amp; Belanja'!AQ93</f>
        <v>0</v>
      </c>
      <c r="U89" s="329">
        <f>'Agihan &amp; Belanja'!AR93</f>
        <v>0</v>
      </c>
      <c r="V89" s="328">
        <f>'Agihan &amp; Belanja'!AT93</f>
        <v>0</v>
      </c>
    </row>
    <row r="90" spans="1:22" x14ac:dyDescent="0.3">
      <c r="A90" s="419" t="s">
        <v>1097</v>
      </c>
      <c r="B90" s="11" t="s">
        <v>193</v>
      </c>
      <c r="C90" s="329">
        <f>'Agihan &amp; Belanja'!Q94</f>
        <v>0</v>
      </c>
      <c r="D90" s="329">
        <f>'Agihan &amp; Belanja'!S94</f>
        <v>0</v>
      </c>
      <c r="E90" s="329">
        <f>'Agihan &amp; Belanja'!T94</f>
        <v>0</v>
      </c>
      <c r="F90" s="328">
        <f>'Agihan &amp; Belanja'!V94</f>
        <v>0</v>
      </c>
      <c r="G90" s="329">
        <f>'Agihan &amp; Belanja'!W94</f>
        <v>0</v>
      </c>
      <c r="H90" s="328">
        <f>'Agihan &amp; Belanja'!Y94</f>
        <v>0</v>
      </c>
      <c r="I90" s="329">
        <f>'Agihan &amp; Belanja'!Z94</f>
        <v>0</v>
      </c>
      <c r="J90" s="328">
        <f>'Agihan &amp; Belanja'!AB94</f>
        <v>0</v>
      </c>
      <c r="K90" s="329">
        <f>'Agihan &amp; Belanja'!AC94</f>
        <v>0</v>
      </c>
      <c r="L90" s="328">
        <f>'Agihan &amp; Belanja'!AE94</f>
        <v>0</v>
      </c>
      <c r="M90" s="329">
        <f>'Agihan &amp; Belanja'!AF94</f>
        <v>95200</v>
      </c>
      <c r="N90" s="328">
        <f>'Agihan &amp; Belanja'!AH94</f>
        <v>95161</v>
      </c>
      <c r="O90" s="329">
        <f>'Agihan &amp; Belanja'!AI94</f>
        <v>0</v>
      </c>
      <c r="P90" s="328">
        <f>'Agihan &amp; Belanja'!AK94</f>
        <v>0</v>
      </c>
      <c r="Q90" s="329">
        <f>'Agihan &amp; Belanja'!AL94</f>
        <v>40000</v>
      </c>
      <c r="R90" s="329">
        <f>'Agihan &amp; Belanja'!AN94</f>
        <v>40000</v>
      </c>
      <c r="S90" s="329">
        <f>'Agihan &amp; Belanja'!AO94</f>
        <v>0</v>
      </c>
      <c r="T90" s="329">
        <f>'Agihan &amp; Belanja'!AQ94</f>
        <v>0</v>
      </c>
      <c r="U90" s="329">
        <f>'Agihan &amp; Belanja'!AR94</f>
        <v>0</v>
      </c>
      <c r="V90" s="328">
        <f>'Agihan &amp; Belanja'!AT94</f>
        <v>0</v>
      </c>
    </row>
    <row r="91" spans="1:22" x14ac:dyDescent="0.3">
      <c r="A91" s="419" t="s">
        <v>1103</v>
      </c>
      <c r="B91" s="11" t="s">
        <v>193</v>
      </c>
      <c r="C91" s="329">
        <f>'Agihan &amp; Belanja'!Q95</f>
        <v>2060</v>
      </c>
      <c r="D91" s="329">
        <f>'Agihan &amp; Belanja'!S95</f>
        <v>1975.71</v>
      </c>
      <c r="E91" s="329">
        <f>'Agihan &amp; Belanja'!T95</f>
        <v>0</v>
      </c>
      <c r="F91" s="328">
        <f>'Agihan &amp; Belanja'!V95</f>
        <v>0</v>
      </c>
      <c r="G91" s="329">
        <f>'Agihan &amp; Belanja'!W95</f>
        <v>0</v>
      </c>
      <c r="H91" s="328">
        <f>'Agihan &amp; Belanja'!Y95</f>
        <v>0</v>
      </c>
      <c r="I91" s="329">
        <f>'Agihan &amp; Belanja'!Z95</f>
        <v>0</v>
      </c>
      <c r="J91" s="328">
        <f>'Agihan &amp; Belanja'!AB95</f>
        <v>0</v>
      </c>
      <c r="K91" s="329">
        <f>'Agihan &amp; Belanja'!AC95</f>
        <v>0</v>
      </c>
      <c r="L91" s="328">
        <f>'Agihan &amp; Belanja'!AE95</f>
        <v>0</v>
      </c>
      <c r="M91" s="329">
        <f>'Agihan &amp; Belanja'!AF95</f>
        <v>214160</v>
      </c>
      <c r="N91" s="328">
        <f>'Agihan &amp; Belanja'!AH95</f>
        <v>214160</v>
      </c>
      <c r="O91" s="329">
        <f>'Agihan &amp; Belanja'!AI95</f>
        <v>0</v>
      </c>
      <c r="P91" s="328">
        <f>'Agihan &amp; Belanja'!AK95</f>
        <v>0</v>
      </c>
      <c r="Q91" s="329">
        <f>'Agihan &amp; Belanja'!AL95</f>
        <v>0</v>
      </c>
      <c r="R91" s="329">
        <f>'Agihan &amp; Belanja'!AN95</f>
        <v>0</v>
      </c>
      <c r="S91" s="329">
        <f>'Agihan &amp; Belanja'!AO95</f>
        <v>0</v>
      </c>
      <c r="T91" s="329">
        <f>'Agihan &amp; Belanja'!AQ95</f>
        <v>0</v>
      </c>
      <c r="U91" s="329">
        <f>'Agihan &amp; Belanja'!AR95</f>
        <v>35000</v>
      </c>
      <c r="V91" s="328">
        <f>'Agihan &amp; Belanja'!AT95</f>
        <v>35000</v>
      </c>
    </row>
    <row r="92" spans="1:22" x14ac:dyDescent="0.3">
      <c r="A92" s="419" t="s">
        <v>1108</v>
      </c>
      <c r="B92" s="11" t="s">
        <v>193</v>
      </c>
      <c r="C92" s="329">
        <f>'Agihan &amp; Belanja'!Q96</f>
        <v>31777</v>
      </c>
      <c r="D92" s="329">
        <f>'Agihan &amp; Belanja'!S96</f>
        <v>1304.1600000000001</v>
      </c>
      <c r="E92" s="329">
        <f>'Agihan &amp; Belanja'!T96</f>
        <v>12891</v>
      </c>
      <c r="F92" s="328">
        <f>'Agihan &amp; Belanja'!V96</f>
        <v>0</v>
      </c>
      <c r="G92" s="329">
        <f>'Agihan &amp; Belanja'!W96</f>
        <v>22084</v>
      </c>
      <c r="H92" s="328">
        <f>'Agihan &amp; Belanja'!Y96</f>
        <v>0</v>
      </c>
      <c r="I92" s="329">
        <f>'Agihan &amp; Belanja'!Z96</f>
        <v>0</v>
      </c>
      <c r="J92" s="328">
        <f>'Agihan &amp; Belanja'!AB96</f>
        <v>0</v>
      </c>
      <c r="K92" s="329">
        <f>'Agihan &amp; Belanja'!AC96</f>
        <v>0</v>
      </c>
      <c r="L92" s="328">
        <f>'Agihan &amp; Belanja'!AE96</f>
        <v>0</v>
      </c>
      <c r="M92" s="329">
        <f>'Agihan &amp; Belanja'!AF96</f>
        <v>280753</v>
      </c>
      <c r="N92" s="328">
        <f>'Agihan &amp; Belanja'!AH96</f>
        <v>190337.6</v>
      </c>
      <c r="O92" s="329">
        <f>'Agihan &amp; Belanja'!AI96</f>
        <v>0</v>
      </c>
      <c r="P92" s="328">
        <f>'Agihan &amp; Belanja'!AK96</f>
        <v>0</v>
      </c>
      <c r="Q92" s="329">
        <f>'Agihan &amp; Belanja'!AL96</f>
        <v>14329</v>
      </c>
      <c r="R92" s="329">
        <f>'Agihan &amp; Belanja'!AN96</f>
        <v>11587</v>
      </c>
      <c r="S92" s="329">
        <f>'Agihan &amp; Belanja'!AO96</f>
        <v>19506</v>
      </c>
      <c r="T92" s="329">
        <f>'Agihan &amp; Belanja'!AQ96</f>
        <v>19505.75</v>
      </c>
      <c r="U92" s="329">
        <f>'Agihan &amp; Belanja'!AR96</f>
        <v>7518</v>
      </c>
      <c r="V92" s="328">
        <f>'Agihan &amp; Belanja'!AT96</f>
        <v>7518</v>
      </c>
    </row>
    <row r="93" spans="1:22" x14ac:dyDescent="0.3">
      <c r="A93" s="419" t="s">
        <v>1116</v>
      </c>
      <c r="B93" s="11" t="s">
        <v>193</v>
      </c>
      <c r="C93" s="329">
        <f>'Agihan &amp; Belanja'!Q97</f>
        <v>0</v>
      </c>
      <c r="D93" s="329">
        <f>'Agihan &amp; Belanja'!S97</f>
        <v>0</v>
      </c>
      <c r="E93" s="329">
        <f>'Agihan &amp; Belanja'!T97</f>
        <v>0</v>
      </c>
      <c r="F93" s="328">
        <f>'Agihan &amp; Belanja'!V97</f>
        <v>0</v>
      </c>
      <c r="G93" s="329">
        <f>'Agihan &amp; Belanja'!W97</f>
        <v>0</v>
      </c>
      <c r="H93" s="328">
        <f>'Agihan &amp; Belanja'!Y97</f>
        <v>0</v>
      </c>
      <c r="I93" s="329">
        <f>'Agihan &amp; Belanja'!Z97</f>
        <v>0</v>
      </c>
      <c r="J93" s="328">
        <f>'Agihan &amp; Belanja'!AB97</f>
        <v>0</v>
      </c>
      <c r="K93" s="329">
        <f>'Agihan &amp; Belanja'!AC97</f>
        <v>0</v>
      </c>
      <c r="L93" s="328">
        <f>'Agihan &amp; Belanja'!AE97</f>
        <v>0</v>
      </c>
      <c r="M93" s="329">
        <f>'Agihan &amp; Belanja'!AF97</f>
        <v>241000</v>
      </c>
      <c r="N93" s="328">
        <f>'Agihan &amp; Belanja'!AH97</f>
        <v>0</v>
      </c>
      <c r="O93" s="329">
        <f>'Agihan &amp; Belanja'!AI97</f>
        <v>0</v>
      </c>
      <c r="P93" s="328">
        <f>'Agihan &amp; Belanja'!AK97</f>
        <v>0</v>
      </c>
      <c r="Q93" s="329">
        <f>'Agihan &amp; Belanja'!AL97</f>
        <v>0</v>
      </c>
      <c r="R93" s="329">
        <f>'Agihan &amp; Belanja'!AN97</f>
        <v>0</v>
      </c>
      <c r="S93" s="329">
        <f>'Agihan &amp; Belanja'!AO97</f>
        <v>0</v>
      </c>
      <c r="T93" s="329">
        <f>'Agihan &amp; Belanja'!AQ97</f>
        <v>0</v>
      </c>
      <c r="U93" s="329">
        <f>'Agihan &amp; Belanja'!AR97</f>
        <v>0</v>
      </c>
      <c r="V93" s="328">
        <f>'Agihan &amp; Belanja'!AT97</f>
        <v>0</v>
      </c>
    </row>
    <row r="94" spans="1:22" x14ac:dyDescent="0.3">
      <c r="A94" s="419" t="s">
        <v>1213</v>
      </c>
      <c r="B94" s="11" t="s">
        <v>193</v>
      </c>
      <c r="C94" s="329">
        <f>'Agihan &amp; Belanja'!Q98</f>
        <v>0</v>
      </c>
      <c r="D94" s="329">
        <f>'Agihan &amp; Belanja'!S98</f>
        <v>0</v>
      </c>
      <c r="E94" s="329">
        <f>'Agihan &amp; Belanja'!T98</f>
        <v>0</v>
      </c>
      <c r="F94" s="328">
        <f>'Agihan &amp; Belanja'!V98</f>
        <v>0</v>
      </c>
      <c r="G94" s="329">
        <f>'Agihan &amp; Belanja'!W98</f>
        <v>0</v>
      </c>
      <c r="H94" s="328">
        <f>'Agihan &amp; Belanja'!Y98</f>
        <v>0</v>
      </c>
      <c r="I94" s="329">
        <f>'Agihan &amp; Belanja'!Z98</f>
        <v>0</v>
      </c>
      <c r="J94" s="328">
        <f>'Agihan &amp; Belanja'!AB98</f>
        <v>0</v>
      </c>
      <c r="K94" s="329">
        <f>'Agihan &amp; Belanja'!AC98</f>
        <v>0</v>
      </c>
      <c r="L94" s="328">
        <f>'Agihan &amp; Belanja'!AE98</f>
        <v>0</v>
      </c>
      <c r="M94" s="329">
        <f>'Agihan &amp; Belanja'!AF98</f>
        <v>364800</v>
      </c>
      <c r="N94" s="328">
        <f>'Agihan &amp; Belanja'!AH98</f>
        <v>364760</v>
      </c>
      <c r="O94" s="329">
        <f>'Agihan &amp; Belanja'!AI98</f>
        <v>0</v>
      </c>
      <c r="P94" s="328">
        <f>'Agihan &amp; Belanja'!AK98</f>
        <v>0</v>
      </c>
      <c r="Q94" s="329">
        <f>'Agihan &amp; Belanja'!AL98</f>
        <v>0</v>
      </c>
      <c r="R94" s="329">
        <f>'Agihan &amp; Belanja'!AN98</f>
        <v>0</v>
      </c>
      <c r="S94" s="329">
        <f>'Agihan &amp; Belanja'!AO98</f>
        <v>0</v>
      </c>
      <c r="T94" s="329">
        <f>'Agihan &amp; Belanja'!AQ98</f>
        <v>0</v>
      </c>
      <c r="U94" s="329">
        <f>'Agihan &amp; Belanja'!AR98</f>
        <v>0</v>
      </c>
      <c r="V94" s="328">
        <f>'Agihan &amp; Belanja'!AT98</f>
        <v>0</v>
      </c>
    </row>
    <row r="95" spans="1:22" x14ac:dyDescent="0.3">
      <c r="A95" s="419" t="s">
        <v>1251</v>
      </c>
      <c r="B95" s="11" t="s">
        <v>193</v>
      </c>
      <c r="C95" s="329">
        <f>'Agihan &amp; Belanja'!Q99</f>
        <v>5000</v>
      </c>
      <c r="D95" s="329">
        <f>'Agihan &amp; Belanja'!S99</f>
        <v>3142.5</v>
      </c>
      <c r="E95" s="329">
        <f>'Agihan &amp; Belanja'!T99</f>
        <v>0</v>
      </c>
      <c r="F95" s="328">
        <f>'Agihan &amp; Belanja'!V99</f>
        <v>0</v>
      </c>
      <c r="G95" s="329">
        <f>'Agihan &amp; Belanja'!W99</f>
        <v>0</v>
      </c>
      <c r="H95" s="328">
        <f>'Agihan &amp; Belanja'!Y99</f>
        <v>0</v>
      </c>
      <c r="I95" s="329">
        <f>'Agihan &amp; Belanja'!Z99</f>
        <v>0</v>
      </c>
      <c r="J95" s="328">
        <f>'Agihan &amp; Belanja'!AB99</f>
        <v>0</v>
      </c>
      <c r="K95" s="329">
        <f>'Agihan &amp; Belanja'!AC99</f>
        <v>0</v>
      </c>
      <c r="L95" s="328">
        <f>'Agihan &amp; Belanja'!AE99</f>
        <v>0</v>
      </c>
      <c r="M95" s="329">
        <f>'Agihan &amp; Belanja'!AF99</f>
        <v>26980</v>
      </c>
      <c r="N95" s="328">
        <f>'Agihan &amp; Belanja'!AH99</f>
        <v>26980</v>
      </c>
      <c r="O95" s="329">
        <f>'Agihan &amp; Belanja'!AI99</f>
        <v>0</v>
      </c>
      <c r="P95" s="328">
        <f>'Agihan &amp; Belanja'!AK99</f>
        <v>0</v>
      </c>
      <c r="Q95" s="329">
        <f>'Agihan &amp; Belanja'!AL99</f>
        <v>21000</v>
      </c>
      <c r="R95" s="329">
        <f>'Agihan &amp; Belanja'!AN99</f>
        <v>21000</v>
      </c>
      <c r="S95" s="329">
        <f>'Agihan &amp; Belanja'!AO99</f>
        <v>10020</v>
      </c>
      <c r="T95" s="329">
        <f>'Agihan &amp; Belanja'!AQ99</f>
        <v>9635.4</v>
      </c>
      <c r="U95" s="329">
        <f>'Agihan &amp; Belanja'!AR99</f>
        <v>0</v>
      </c>
      <c r="V95" s="328">
        <f>'Agihan &amp; Belanja'!AT99</f>
        <v>0</v>
      </c>
    </row>
    <row r="96" spans="1:22" x14ac:dyDescent="0.3">
      <c r="A96" s="419" t="s">
        <v>1253</v>
      </c>
      <c r="B96" s="11" t="s">
        <v>193</v>
      </c>
      <c r="C96" s="329">
        <f>'Agihan &amp; Belanja'!Q100</f>
        <v>0</v>
      </c>
      <c r="D96" s="329">
        <f>'Agihan &amp; Belanja'!S100</f>
        <v>0</v>
      </c>
      <c r="E96" s="329">
        <f>'Agihan &amp; Belanja'!T100</f>
        <v>0</v>
      </c>
      <c r="F96" s="328">
        <f>'Agihan &amp; Belanja'!V100</f>
        <v>0</v>
      </c>
      <c r="G96" s="329">
        <f>'Agihan &amp; Belanja'!W100</f>
        <v>0</v>
      </c>
      <c r="H96" s="328">
        <f>'Agihan &amp; Belanja'!Y100</f>
        <v>0</v>
      </c>
      <c r="I96" s="329">
        <f>'Agihan &amp; Belanja'!Z100</f>
        <v>0</v>
      </c>
      <c r="J96" s="328">
        <f>'Agihan &amp; Belanja'!AB100</f>
        <v>0</v>
      </c>
      <c r="K96" s="329">
        <f>'Agihan &amp; Belanja'!AC100</f>
        <v>0</v>
      </c>
      <c r="L96" s="328">
        <f>'Agihan &amp; Belanja'!AE100</f>
        <v>0</v>
      </c>
      <c r="M96" s="329">
        <f>'Agihan &amp; Belanja'!AF100</f>
        <v>220000</v>
      </c>
      <c r="N96" s="328">
        <f>'Agihan &amp; Belanja'!AH100</f>
        <v>220000</v>
      </c>
      <c r="O96" s="329">
        <f>'Agihan &amp; Belanja'!AI100</f>
        <v>0</v>
      </c>
      <c r="P96" s="328">
        <f>'Agihan &amp; Belanja'!AK100</f>
        <v>0</v>
      </c>
      <c r="Q96" s="329">
        <f>'Agihan &amp; Belanja'!AL100</f>
        <v>0</v>
      </c>
      <c r="R96" s="329">
        <f>'Agihan &amp; Belanja'!AN100</f>
        <v>0</v>
      </c>
      <c r="S96" s="329">
        <f>'Agihan &amp; Belanja'!AO100</f>
        <v>0</v>
      </c>
      <c r="T96" s="329">
        <f>'Agihan &amp; Belanja'!AQ100</f>
        <v>0</v>
      </c>
      <c r="U96" s="329">
        <f>'Agihan &amp; Belanja'!AR100</f>
        <v>0</v>
      </c>
      <c r="V96" s="328">
        <f>'Agihan &amp; Belanja'!AT100</f>
        <v>0</v>
      </c>
    </row>
    <row r="97" spans="1:22" x14ac:dyDescent="0.3">
      <c r="A97" s="419" t="s">
        <v>1263</v>
      </c>
      <c r="B97" s="11" t="s">
        <v>193</v>
      </c>
      <c r="C97" s="329">
        <f>'Agihan &amp; Belanja'!Q101</f>
        <v>0</v>
      </c>
      <c r="D97" s="329">
        <f>'Agihan &amp; Belanja'!S101</f>
        <v>0</v>
      </c>
      <c r="E97" s="329">
        <f>'Agihan &amp; Belanja'!T101</f>
        <v>0</v>
      </c>
      <c r="F97" s="328">
        <f>'Agihan &amp; Belanja'!V101</f>
        <v>0</v>
      </c>
      <c r="G97" s="329">
        <f>'Agihan &amp; Belanja'!W101</f>
        <v>0</v>
      </c>
      <c r="H97" s="328">
        <f>'Agihan &amp; Belanja'!Y101</f>
        <v>0</v>
      </c>
      <c r="I97" s="329">
        <f>'Agihan &amp; Belanja'!Z101</f>
        <v>0</v>
      </c>
      <c r="J97" s="328">
        <f>'Agihan &amp; Belanja'!AB101</f>
        <v>0</v>
      </c>
      <c r="K97" s="329">
        <f>'Agihan &amp; Belanja'!AC101</f>
        <v>0</v>
      </c>
      <c r="L97" s="328">
        <f>'Agihan &amp; Belanja'!AE101</f>
        <v>0</v>
      </c>
      <c r="M97" s="329">
        <f>'Agihan &amp; Belanja'!AF101</f>
        <v>479340</v>
      </c>
      <c r="N97" s="328">
        <f>'Agihan &amp; Belanja'!AH101</f>
        <v>478314</v>
      </c>
      <c r="O97" s="329">
        <f>'Agihan &amp; Belanja'!AI101</f>
        <v>0</v>
      </c>
      <c r="P97" s="328">
        <f>'Agihan &amp; Belanja'!AK101</f>
        <v>0</v>
      </c>
      <c r="Q97" s="329">
        <f>'Agihan &amp; Belanja'!AL101</f>
        <v>0</v>
      </c>
      <c r="R97" s="329">
        <f>'Agihan &amp; Belanja'!AN101</f>
        <v>0</v>
      </c>
      <c r="S97" s="329">
        <f>'Agihan &amp; Belanja'!AO101</f>
        <v>0</v>
      </c>
      <c r="T97" s="329">
        <f>'Agihan &amp; Belanja'!AQ101</f>
        <v>0</v>
      </c>
      <c r="U97" s="329">
        <f>'Agihan &amp; Belanja'!AR101</f>
        <v>0</v>
      </c>
      <c r="V97" s="328">
        <f>'Agihan &amp; Belanja'!AT101</f>
        <v>0</v>
      </c>
    </row>
    <row r="98" spans="1:22" x14ac:dyDescent="0.3">
      <c r="A98" s="419" t="s">
        <v>1270</v>
      </c>
      <c r="B98" s="11" t="s">
        <v>193</v>
      </c>
      <c r="C98" s="329">
        <f>'Agihan &amp; Belanja'!Q102</f>
        <v>0</v>
      </c>
      <c r="D98" s="329">
        <f>'Agihan &amp; Belanja'!S102</f>
        <v>0</v>
      </c>
      <c r="E98" s="329">
        <f>'Agihan &amp; Belanja'!T102</f>
        <v>0</v>
      </c>
      <c r="F98" s="328">
        <f>'Agihan &amp; Belanja'!V102</f>
        <v>0</v>
      </c>
      <c r="G98" s="329">
        <f>'Agihan &amp; Belanja'!W102</f>
        <v>0</v>
      </c>
      <c r="H98" s="328">
        <f>'Agihan &amp; Belanja'!Y102</f>
        <v>0</v>
      </c>
      <c r="I98" s="329">
        <f>'Agihan &amp; Belanja'!Z102</f>
        <v>0</v>
      </c>
      <c r="J98" s="328">
        <f>'Agihan &amp; Belanja'!AB102</f>
        <v>0</v>
      </c>
      <c r="K98" s="329">
        <f>'Agihan &amp; Belanja'!AC102</f>
        <v>0</v>
      </c>
      <c r="L98" s="328">
        <f>'Agihan &amp; Belanja'!AE102</f>
        <v>0</v>
      </c>
      <c r="M98" s="329">
        <f>'Agihan &amp; Belanja'!AF102</f>
        <v>261736</v>
      </c>
      <c r="N98" s="328">
        <f>'Agihan &amp; Belanja'!AH102</f>
        <v>261733.34</v>
      </c>
      <c r="O98" s="329">
        <f>'Agihan &amp; Belanja'!AI102</f>
        <v>0</v>
      </c>
      <c r="P98" s="328">
        <f>'Agihan &amp; Belanja'!AK102</f>
        <v>0</v>
      </c>
      <c r="Q98" s="329">
        <f>'Agihan &amp; Belanja'!AL102</f>
        <v>0</v>
      </c>
      <c r="R98" s="329">
        <f>'Agihan &amp; Belanja'!AN102</f>
        <v>0</v>
      </c>
      <c r="S98" s="329">
        <f>'Agihan &amp; Belanja'!AO102</f>
        <v>8433</v>
      </c>
      <c r="T98" s="329">
        <f>'Agihan &amp; Belanja'!AQ102</f>
        <v>8432.9</v>
      </c>
      <c r="U98" s="329">
        <f>'Agihan &amp; Belanja'!AR102</f>
        <v>6311</v>
      </c>
      <c r="V98" s="328">
        <f>'Agihan &amp; Belanja'!AT102</f>
        <v>6311</v>
      </c>
    </row>
    <row r="99" spans="1:22" x14ac:dyDescent="0.3">
      <c r="A99" s="419" t="s">
        <v>1373</v>
      </c>
      <c r="B99" s="11" t="s">
        <v>193</v>
      </c>
      <c r="C99" s="329">
        <f>'Agihan &amp; Belanja'!Q103</f>
        <v>1061</v>
      </c>
      <c r="D99" s="329">
        <f>'Agihan &amp; Belanja'!S103</f>
        <v>344.64</v>
      </c>
      <c r="E99" s="329">
        <f>'Agihan &amp; Belanja'!T103</f>
        <v>0</v>
      </c>
      <c r="F99" s="328">
        <f>'Agihan &amp; Belanja'!V103</f>
        <v>0</v>
      </c>
      <c r="G99" s="329">
        <f>'Agihan &amp; Belanja'!W103</f>
        <v>2200</v>
      </c>
      <c r="H99" s="328">
        <f>'Agihan &amp; Belanja'!Y103</f>
        <v>2200</v>
      </c>
      <c r="I99" s="329">
        <f>'Agihan &amp; Belanja'!Z103</f>
        <v>0</v>
      </c>
      <c r="J99" s="328">
        <f>'Agihan &amp; Belanja'!AB103</f>
        <v>0</v>
      </c>
      <c r="K99" s="329">
        <f>'Agihan &amp; Belanja'!AC103</f>
        <v>0</v>
      </c>
      <c r="L99" s="328">
        <f>'Agihan &amp; Belanja'!AE103</f>
        <v>0</v>
      </c>
      <c r="M99" s="329">
        <f>'Agihan &amp; Belanja'!AF103</f>
        <v>35658</v>
      </c>
      <c r="N99" s="328">
        <f>'Agihan &amp; Belanja'!AH103</f>
        <v>35465</v>
      </c>
      <c r="O99" s="329">
        <f>'Agihan &amp; Belanja'!AI103</f>
        <v>0</v>
      </c>
      <c r="P99" s="328">
        <f>'Agihan &amp; Belanja'!AK103</f>
        <v>0</v>
      </c>
      <c r="Q99" s="329">
        <f>'Agihan &amp; Belanja'!AL103</f>
        <v>10250</v>
      </c>
      <c r="R99" s="329">
        <f>'Agihan &amp; Belanja'!AN103</f>
        <v>10250</v>
      </c>
      <c r="S99" s="329">
        <f>'Agihan &amp; Belanja'!AO103</f>
        <v>7630</v>
      </c>
      <c r="T99" s="329">
        <f>'Agihan &amp; Belanja'!AQ103</f>
        <v>7629.7</v>
      </c>
      <c r="U99" s="329">
        <f>'Agihan &amp; Belanja'!AR103</f>
        <v>9000</v>
      </c>
      <c r="V99" s="328">
        <f>'Agihan &amp; Belanja'!AT103</f>
        <v>9000</v>
      </c>
    </row>
    <row r="100" spans="1:22" x14ac:dyDescent="0.3">
      <c r="A100" s="419" t="s">
        <v>1378</v>
      </c>
      <c r="B100" s="11" t="s">
        <v>193</v>
      </c>
      <c r="C100" s="329">
        <f>'Agihan &amp; Belanja'!Q104</f>
        <v>0</v>
      </c>
      <c r="D100" s="329">
        <f>'Agihan &amp; Belanja'!S104</f>
        <v>0</v>
      </c>
      <c r="E100" s="329">
        <f>'Agihan &amp; Belanja'!T104</f>
        <v>0</v>
      </c>
      <c r="F100" s="328">
        <f>'Agihan &amp; Belanja'!V104</f>
        <v>0</v>
      </c>
      <c r="G100" s="329">
        <f>'Agihan &amp; Belanja'!W104</f>
        <v>0</v>
      </c>
      <c r="H100" s="328">
        <f>'Agihan &amp; Belanja'!Y104</f>
        <v>0</v>
      </c>
      <c r="I100" s="329">
        <f>'Agihan &amp; Belanja'!Z104</f>
        <v>0</v>
      </c>
      <c r="J100" s="328">
        <f>'Agihan &amp; Belanja'!AB104</f>
        <v>0</v>
      </c>
      <c r="K100" s="329">
        <f>'Agihan &amp; Belanja'!AC104</f>
        <v>0</v>
      </c>
      <c r="L100" s="328">
        <f>'Agihan &amp; Belanja'!AE104</f>
        <v>0</v>
      </c>
      <c r="M100" s="329">
        <f>'Agihan &amp; Belanja'!AF104</f>
        <v>70550</v>
      </c>
      <c r="N100" s="328">
        <f>'Agihan &amp; Belanja'!AH104</f>
        <v>66850</v>
      </c>
      <c r="O100" s="329">
        <f>'Agihan &amp; Belanja'!AI104</f>
        <v>0</v>
      </c>
      <c r="P100" s="328">
        <f>'Agihan &amp; Belanja'!AK104</f>
        <v>0</v>
      </c>
      <c r="Q100" s="329">
        <f>'Agihan &amp; Belanja'!AL104</f>
        <v>10000</v>
      </c>
      <c r="R100" s="329">
        <f>'Agihan &amp; Belanja'!AN104</f>
        <v>10000</v>
      </c>
      <c r="S100" s="329">
        <f>'Agihan &amp; Belanja'!AO104</f>
        <v>3800</v>
      </c>
      <c r="T100" s="329">
        <f>'Agihan &amp; Belanja'!AQ104</f>
        <v>6538.05</v>
      </c>
      <c r="U100" s="329">
        <f>'Agihan &amp; Belanja'!AR104</f>
        <v>0</v>
      </c>
      <c r="V100" s="328">
        <f>'Agihan &amp; Belanja'!AT104</f>
        <v>0</v>
      </c>
    </row>
    <row r="101" spans="1:22" x14ac:dyDescent="0.3">
      <c r="A101" s="419" t="s">
        <v>1381</v>
      </c>
      <c r="B101" s="11" t="s">
        <v>193</v>
      </c>
      <c r="C101" s="329">
        <f>'Agihan &amp; Belanja'!Q105</f>
        <v>2150</v>
      </c>
      <c r="D101" s="329">
        <f>'Agihan &amp; Belanja'!S105</f>
        <v>734.48</v>
      </c>
      <c r="E101" s="329">
        <f>'Agihan &amp; Belanja'!T105</f>
        <v>0</v>
      </c>
      <c r="F101" s="328">
        <f>'Agihan &amp; Belanja'!V105</f>
        <v>0</v>
      </c>
      <c r="G101" s="329">
        <f>'Agihan &amp; Belanja'!W105</f>
        <v>0</v>
      </c>
      <c r="H101" s="328">
        <f>'Agihan &amp; Belanja'!Y105</f>
        <v>0</v>
      </c>
      <c r="I101" s="329">
        <f>'Agihan &amp; Belanja'!Z105</f>
        <v>0</v>
      </c>
      <c r="J101" s="328">
        <f>'Agihan &amp; Belanja'!AB105</f>
        <v>0</v>
      </c>
      <c r="K101" s="329">
        <f>'Agihan &amp; Belanja'!AC105</f>
        <v>0</v>
      </c>
      <c r="L101" s="328">
        <f>'Agihan &amp; Belanja'!AE105</f>
        <v>0</v>
      </c>
      <c r="M101" s="329">
        <f>'Agihan &amp; Belanja'!AF105</f>
        <v>109900</v>
      </c>
      <c r="N101" s="328">
        <f>'Agihan &amp; Belanja'!AH105</f>
        <v>109891</v>
      </c>
      <c r="O101" s="329">
        <f>'Agihan &amp; Belanja'!AI105</f>
        <v>0</v>
      </c>
      <c r="P101" s="328">
        <f>'Agihan &amp; Belanja'!AK105</f>
        <v>0</v>
      </c>
      <c r="Q101" s="329">
        <f>'Agihan &amp; Belanja'!AL105</f>
        <v>3000</v>
      </c>
      <c r="R101" s="329">
        <f>'Agihan &amp; Belanja'!AN105</f>
        <v>2999</v>
      </c>
      <c r="S101" s="329">
        <f>'Agihan &amp; Belanja'!AO105</f>
        <v>5000</v>
      </c>
      <c r="T101" s="329">
        <f>'Agihan &amp; Belanja'!AQ105</f>
        <v>4817.7</v>
      </c>
      <c r="U101" s="329">
        <f>'Agihan &amp; Belanja'!AR105</f>
        <v>0</v>
      </c>
      <c r="V101" s="328">
        <f>'Agihan &amp; Belanja'!AT105</f>
        <v>0</v>
      </c>
    </row>
    <row r="102" spans="1:22" x14ac:dyDescent="0.3">
      <c r="A102" s="419" t="s">
        <v>1400</v>
      </c>
      <c r="B102" s="11" t="s">
        <v>193</v>
      </c>
      <c r="C102" s="329">
        <f>'Agihan &amp; Belanja'!Q106</f>
        <v>0</v>
      </c>
      <c r="D102" s="329">
        <f>'Agihan &amp; Belanja'!S106</f>
        <v>0</v>
      </c>
      <c r="E102" s="329">
        <f>'Agihan &amp; Belanja'!T106</f>
        <v>0</v>
      </c>
      <c r="F102" s="328">
        <f>'Agihan &amp; Belanja'!V106</f>
        <v>0</v>
      </c>
      <c r="G102" s="329">
        <f>'Agihan &amp; Belanja'!W106</f>
        <v>0</v>
      </c>
      <c r="H102" s="328">
        <f>'Agihan &amp; Belanja'!Y106</f>
        <v>0</v>
      </c>
      <c r="I102" s="329">
        <f>'Agihan &amp; Belanja'!Z106</f>
        <v>0</v>
      </c>
      <c r="J102" s="328">
        <f>'Agihan &amp; Belanja'!AB106</f>
        <v>0</v>
      </c>
      <c r="K102" s="329">
        <f>'Agihan &amp; Belanja'!AC106</f>
        <v>1250</v>
      </c>
      <c r="L102" s="328">
        <f>'Agihan &amp; Belanja'!AE106</f>
        <v>1250</v>
      </c>
      <c r="M102" s="329">
        <f>'Agihan &amp; Belanja'!AF106</f>
        <v>116700</v>
      </c>
      <c r="N102" s="328">
        <f>'Agihan &amp; Belanja'!AH106</f>
        <v>116699</v>
      </c>
      <c r="O102" s="329">
        <f>'Agihan &amp; Belanja'!AI106</f>
        <v>0</v>
      </c>
      <c r="P102" s="328">
        <f>'Agihan &amp; Belanja'!AK106</f>
        <v>0</v>
      </c>
      <c r="Q102" s="329">
        <f>'Agihan &amp; Belanja'!AL106</f>
        <v>0</v>
      </c>
      <c r="R102" s="329">
        <f>'Agihan &amp; Belanja'!AN106</f>
        <v>0</v>
      </c>
      <c r="S102" s="329">
        <f>'Agihan &amp; Belanja'!AO106</f>
        <v>0</v>
      </c>
      <c r="T102" s="329">
        <f>'Agihan &amp; Belanja'!AQ106</f>
        <v>0</v>
      </c>
      <c r="U102" s="329">
        <f>'Agihan &amp; Belanja'!AR106</f>
        <v>0</v>
      </c>
      <c r="V102" s="328">
        <f>'Agihan &amp; Belanja'!AT106</f>
        <v>0</v>
      </c>
    </row>
    <row r="103" spans="1:22" x14ac:dyDescent="0.3">
      <c r="A103" s="419" t="s">
        <v>1401</v>
      </c>
      <c r="B103" s="11" t="s">
        <v>193</v>
      </c>
      <c r="C103" s="329">
        <f>'Agihan &amp; Belanja'!Q107</f>
        <v>0</v>
      </c>
      <c r="D103" s="329">
        <f>'Agihan &amp; Belanja'!S107</f>
        <v>0</v>
      </c>
      <c r="E103" s="329">
        <f>'Agihan &amp; Belanja'!T107</f>
        <v>0</v>
      </c>
      <c r="F103" s="328">
        <f>'Agihan &amp; Belanja'!V107</f>
        <v>0</v>
      </c>
      <c r="G103" s="329">
        <f>'Agihan &amp; Belanja'!W107</f>
        <v>0</v>
      </c>
      <c r="H103" s="328">
        <f>'Agihan &amp; Belanja'!Y107</f>
        <v>0</v>
      </c>
      <c r="I103" s="329">
        <f>'Agihan &amp; Belanja'!Z107</f>
        <v>0</v>
      </c>
      <c r="J103" s="328">
        <f>'Agihan &amp; Belanja'!AB107</f>
        <v>0</v>
      </c>
      <c r="K103" s="329">
        <f>'Agihan &amp; Belanja'!AC107</f>
        <v>0</v>
      </c>
      <c r="L103" s="328">
        <f>'Agihan &amp; Belanja'!AE107</f>
        <v>0</v>
      </c>
      <c r="M103" s="329">
        <f>'Agihan &amp; Belanja'!AF107</f>
        <v>129540</v>
      </c>
      <c r="N103" s="328">
        <f>'Agihan &amp; Belanja'!AH107</f>
        <v>129533</v>
      </c>
      <c r="O103" s="329">
        <f>'Agihan &amp; Belanja'!AI107</f>
        <v>0</v>
      </c>
      <c r="P103" s="328">
        <f>'Agihan &amp; Belanja'!AK107</f>
        <v>0</v>
      </c>
      <c r="Q103" s="329">
        <f>'Agihan &amp; Belanja'!AL107</f>
        <v>0</v>
      </c>
      <c r="R103" s="329">
        <f>'Agihan &amp; Belanja'!AN107</f>
        <v>0</v>
      </c>
      <c r="S103" s="329">
        <f>'Agihan &amp; Belanja'!AO107</f>
        <v>5000</v>
      </c>
      <c r="T103" s="329">
        <f>'Agihan &amp; Belanja'!AQ107</f>
        <v>4817.7</v>
      </c>
      <c r="U103" s="329">
        <f>'Agihan &amp; Belanja'!AR107</f>
        <v>0</v>
      </c>
      <c r="V103" s="328">
        <f>'Agihan &amp; Belanja'!AT107</f>
        <v>0</v>
      </c>
    </row>
    <row r="104" spans="1:22" x14ac:dyDescent="0.3">
      <c r="A104" s="419" t="s">
        <v>1460</v>
      </c>
      <c r="B104" s="11" t="s">
        <v>193</v>
      </c>
      <c r="C104" s="329">
        <f>'Agihan &amp; Belanja'!Q108</f>
        <v>0</v>
      </c>
      <c r="D104" s="329">
        <f>'Agihan &amp; Belanja'!S108</f>
        <v>0</v>
      </c>
      <c r="E104" s="329">
        <f>'Agihan &amp; Belanja'!T108</f>
        <v>0</v>
      </c>
      <c r="F104" s="328">
        <f>'Agihan &amp; Belanja'!V108</f>
        <v>0</v>
      </c>
      <c r="G104" s="329">
        <f>'Agihan &amp; Belanja'!W108</f>
        <v>0</v>
      </c>
      <c r="H104" s="328">
        <f>'Agihan &amp; Belanja'!Y108</f>
        <v>0</v>
      </c>
      <c r="I104" s="329">
        <f>'Agihan &amp; Belanja'!Z108</f>
        <v>0</v>
      </c>
      <c r="J104" s="328">
        <f>'Agihan &amp; Belanja'!AB108</f>
        <v>0</v>
      </c>
      <c r="K104" s="329">
        <f>'Agihan &amp; Belanja'!AC108</f>
        <v>0</v>
      </c>
      <c r="L104" s="328">
        <f>'Agihan &amp; Belanja'!AE108</f>
        <v>0</v>
      </c>
      <c r="M104" s="329">
        <f>'Agihan &amp; Belanja'!AF108</f>
        <v>111425</v>
      </c>
      <c r="N104" s="328">
        <f>'Agihan &amp; Belanja'!AH108</f>
        <v>111425</v>
      </c>
      <c r="O104" s="329">
        <f>'Agihan &amp; Belanja'!AI108</f>
        <v>0</v>
      </c>
      <c r="P104" s="328">
        <f>'Agihan &amp; Belanja'!AK108</f>
        <v>0</v>
      </c>
      <c r="Q104" s="329">
        <f>'Agihan &amp; Belanja'!AL108</f>
        <v>20875</v>
      </c>
      <c r="R104" s="329">
        <f>'Agihan &amp; Belanja'!AN108</f>
        <v>20875</v>
      </c>
      <c r="S104" s="329">
        <f>'Agihan &amp; Belanja'!AO108</f>
        <v>0</v>
      </c>
      <c r="T104" s="329">
        <f>'Agihan &amp; Belanja'!AQ108</f>
        <v>0</v>
      </c>
      <c r="U104" s="329">
        <f>'Agihan &amp; Belanja'!AR108</f>
        <v>5000</v>
      </c>
      <c r="V104" s="328">
        <f>'Agihan &amp; Belanja'!AT108</f>
        <v>5000</v>
      </c>
    </row>
    <row r="105" spans="1:22" x14ac:dyDescent="0.3">
      <c r="A105" s="623" t="s">
        <v>1410</v>
      </c>
      <c r="B105" s="675" t="s">
        <v>795</v>
      </c>
      <c r="C105" s="329">
        <f>'Agihan &amp; Belanja'!Q109</f>
        <v>664</v>
      </c>
      <c r="D105" s="329">
        <f>'Agihan &amp; Belanja'!S109</f>
        <v>258.68</v>
      </c>
      <c r="E105" s="329">
        <f>'Agihan &amp; Belanja'!T109</f>
        <v>0</v>
      </c>
      <c r="F105" s="328">
        <f>'Agihan &amp; Belanja'!V109</f>
        <v>0</v>
      </c>
      <c r="G105" s="329">
        <f>'Agihan &amp; Belanja'!W109</f>
        <v>0</v>
      </c>
      <c r="H105" s="328">
        <f>'Agihan &amp; Belanja'!Y109</f>
        <v>0</v>
      </c>
      <c r="I105" s="329">
        <f>'Agihan &amp; Belanja'!Z109</f>
        <v>0</v>
      </c>
      <c r="J105" s="328">
        <f>'Agihan &amp; Belanja'!AB109</f>
        <v>0</v>
      </c>
      <c r="K105" s="329">
        <f>'Agihan &amp; Belanja'!AC109</f>
        <v>0</v>
      </c>
      <c r="L105" s="328">
        <f>'Agihan &amp; Belanja'!AE109</f>
        <v>0</v>
      </c>
      <c r="M105" s="329">
        <f>'Agihan &amp; Belanja'!AF109</f>
        <v>55741</v>
      </c>
      <c r="N105" s="328">
        <f>'Agihan &amp; Belanja'!AH109</f>
        <v>55741</v>
      </c>
      <c r="O105" s="329">
        <f>'Agihan &amp; Belanja'!AI109</f>
        <v>0</v>
      </c>
      <c r="P105" s="328">
        <f>'Agihan &amp; Belanja'!AK109</f>
        <v>0</v>
      </c>
      <c r="Q105" s="329">
        <f>'Agihan &amp; Belanja'!AL109</f>
        <v>0</v>
      </c>
      <c r="R105" s="329">
        <f>'Agihan &amp; Belanja'!AN109</f>
        <v>0</v>
      </c>
      <c r="S105" s="329">
        <f>'Agihan &amp; Belanja'!AO109</f>
        <v>5000</v>
      </c>
      <c r="T105" s="329">
        <f>'Agihan &amp; Belanja'!AQ109</f>
        <v>4200</v>
      </c>
      <c r="U105" s="329">
        <f>'Agihan &amp; Belanja'!AR109</f>
        <v>0</v>
      </c>
      <c r="V105" s="328">
        <f>'Agihan &amp; Belanja'!AT109</f>
        <v>0</v>
      </c>
    </row>
    <row r="106" spans="1:22" x14ac:dyDescent="0.3">
      <c r="A106" s="623" t="s">
        <v>461</v>
      </c>
      <c r="B106" s="11" t="s">
        <v>186</v>
      </c>
      <c r="C106" s="329">
        <f>'Agihan &amp; Belanja'!Q110</f>
        <v>2099</v>
      </c>
      <c r="D106" s="329">
        <f>'Agihan &amp; Belanja'!S110</f>
        <v>652</v>
      </c>
      <c r="E106" s="329">
        <f>'Agihan &amp; Belanja'!T110</f>
        <v>0</v>
      </c>
      <c r="F106" s="328">
        <f>'Agihan &amp; Belanja'!V110</f>
        <v>0</v>
      </c>
      <c r="G106" s="329">
        <f>'Agihan &amp; Belanja'!W110</f>
        <v>0</v>
      </c>
      <c r="H106" s="328">
        <f>'Agihan &amp; Belanja'!Y110</f>
        <v>0</v>
      </c>
      <c r="I106" s="329">
        <f>'Agihan &amp; Belanja'!Z110</f>
        <v>2337</v>
      </c>
      <c r="J106" s="328">
        <f>'Agihan &amp; Belanja'!AB110</f>
        <v>2337</v>
      </c>
      <c r="K106" s="329">
        <f>'Agihan &amp; Belanja'!AC110</f>
        <v>0</v>
      </c>
      <c r="L106" s="328">
        <f>'Agihan &amp; Belanja'!AE110</f>
        <v>0</v>
      </c>
      <c r="M106" s="329">
        <f>'Agihan &amp; Belanja'!AF110</f>
        <v>35922</v>
      </c>
      <c r="N106" s="328">
        <f>'Agihan &amp; Belanja'!AH110</f>
        <v>35922</v>
      </c>
      <c r="O106" s="329">
        <f>'Agihan &amp; Belanja'!AI110</f>
        <v>0</v>
      </c>
      <c r="P106" s="328">
        <f>'Agihan &amp; Belanja'!AK110</f>
        <v>0</v>
      </c>
      <c r="Q106" s="329">
        <f>'Agihan &amp; Belanja'!AL110</f>
        <v>17100</v>
      </c>
      <c r="R106" s="329">
        <f>'Agihan &amp; Belanja'!AN110</f>
        <v>17068.650000000001</v>
      </c>
      <c r="S106" s="329">
        <f>'Agihan &amp; Belanja'!AO110</f>
        <v>0</v>
      </c>
      <c r="T106" s="329">
        <f>'Agihan &amp; Belanja'!AQ110</f>
        <v>0</v>
      </c>
      <c r="U106" s="329">
        <f>'Agihan &amp; Belanja'!AR110</f>
        <v>3500</v>
      </c>
      <c r="V106" s="328">
        <f>'Agihan &amp; Belanja'!AT110</f>
        <v>3407</v>
      </c>
    </row>
    <row r="107" spans="1:22" x14ac:dyDescent="0.3">
      <c r="A107" s="419" t="s">
        <v>463</v>
      </c>
      <c r="B107" s="11" t="s">
        <v>186</v>
      </c>
      <c r="C107" s="329">
        <f>'Agihan &amp; Belanja'!Q111</f>
        <v>0</v>
      </c>
      <c r="D107" s="329">
        <f>'Agihan &amp; Belanja'!S111</f>
        <v>0</v>
      </c>
      <c r="E107" s="329">
        <f>'Agihan &amp; Belanja'!T111</f>
        <v>0</v>
      </c>
      <c r="F107" s="328">
        <f>'Agihan &amp; Belanja'!V111</f>
        <v>0</v>
      </c>
      <c r="G107" s="329">
        <f>'Agihan &amp; Belanja'!W111</f>
        <v>0</v>
      </c>
      <c r="H107" s="328">
        <f>'Agihan &amp; Belanja'!Y111</f>
        <v>0</v>
      </c>
      <c r="I107" s="329">
        <f>'Agihan &amp; Belanja'!Z111</f>
        <v>0</v>
      </c>
      <c r="J107" s="328">
        <f>'Agihan &amp; Belanja'!AB111</f>
        <v>0</v>
      </c>
      <c r="K107" s="329">
        <f>'Agihan &amp; Belanja'!AC111</f>
        <v>0</v>
      </c>
      <c r="L107" s="328">
        <f>'Agihan &amp; Belanja'!AE111</f>
        <v>0</v>
      </c>
      <c r="M107" s="329">
        <f>'Agihan &amp; Belanja'!AF111</f>
        <v>7141</v>
      </c>
      <c r="N107" s="328">
        <f>'Agihan &amp; Belanja'!AH111</f>
        <v>7141</v>
      </c>
      <c r="O107" s="329">
        <f>'Agihan &amp; Belanja'!AI111</f>
        <v>0</v>
      </c>
      <c r="P107" s="328">
        <f>'Agihan &amp; Belanja'!AK111</f>
        <v>0</v>
      </c>
      <c r="Q107" s="329">
        <f>'Agihan &amp; Belanja'!AL111</f>
        <v>15600</v>
      </c>
      <c r="R107" s="329">
        <f>'Agihan &amp; Belanja'!AN111</f>
        <v>15588.6</v>
      </c>
      <c r="S107" s="329">
        <f>'Agihan &amp; Belanja'!AO111</f>
        <v>0</v>
      </c>
      <c r="T107" s="329">
        <f>'Agihan &amp; Belanja'!AQ111</f>
        <v>0</v>
      </c>
      <c r="U107" s="329">
        <f>'Agihan &amp; Belanja'!AR111</f>
        <v>0</v>
      </c>
      <c r="V107" s="328">
        <f>'Agihan &amp; Belanja'!AT111</f>
        <v>0</v>
      </c>
    </row>
    <row r="108" spans="1:22" x14ac:dyDescent="0.3">
      <c r="A108" s="245" t="s">
        <v>465</v>
      </c>
      <c r="B108" s="11" t="s">
        <v>186</v>
      </c>
      <c r="C108" s="329">
        <f>'Agihan &amp; Belanja'!Q112</f>
        <v>0</v>
      </c>
      <c r="D108" s="329">
        <f>'Agihan &amp; Belanja'!S112</f>
        <v>0</v>
      </c>
      <c r="E108" s="329">
        <f>'Agihan &amp; Belanja'!T112</f>
        <v>0</v>
      </c>
      <c r="F108" s="328">
        <f>'Agihan &amp; Belanja'!V112</f>
        <v>0</v>
      </c>
      <c r="G108" s="329">
        <f>'Agihan &amp; Belanja'!W112</f>
        <v>0</v>
      </c>
      <c r="H108" s="328">
        <f>'Agihan &amp; Belanja'!Y112</f>
        <v>0</v>
      </c>
      <c r="I108" s="329">
        <f>'Agihan &amp; Belanja'!Z112</f>
        <v>0</v>
      </c>
      <c r="J108" s="328">
        <f>'Agihan &amp; Belanja'!AB112</f>
        <v>0</v>
      </c>
      <c r="K108" s="329">
        <f>'Agihan &amp; Belanja'!AC112</f>
        <v>0</v>
      </c>
      <c r="L108" s="328">
        <f>'Agihan &amp; Belanja'!AE112</f>
        <v>0</v>
      </c>
      <c r="M108" s="329">
        <f>'Agihan &amp; Belanja'!AF112</f>
        <v>14880</v>
      </c>
      <c r="N108" s="328">
        <f>'Agihan &amp; Belanja'!AH112</f>
        <v>0</v>
      </c>
      <c r="O108" s="329">
        <f>'Agihan &amp; Belanja'!AI112</f>
        <v>0</v>
      </c>
      <c r="P108" s="328">
        <f>'Agihan &amp; Belanja'!AK112</f>
        <v>0</v>
      </c>
      <c r="Q108" s="329">
        <f>'Agihan &amp; Belanja'!AL112</f>
        <v>0</v>
      </c>
      <c r="R108" s="329">
        <f>'Agihan &amp; Belanja'!AN112</f>
        <v>0</v>
      </c>
      <c r="S108" s="329">
        <f>'Agihan &amp; Belanja'!AO112</f>
        <v>0</v>
      </c>
      <c r="T108" s="329">
        <f>'Agihan &amp; Belanja'!AQ112</f>
        <v>0</v>
      </c>
      <c r="U108" s="329">
        <f>'Agihan &amp; Belanja'!AR112</f>
        <v>0</v>
      </c>
      <c r="V108" s="328">
        <f>'Agihan &amp; Belanja'!AT112</f>
        <v>0</v>
      </c>
    </row>
    <row r="109" spans="1:22" x14ac:dyDescent="0.3">
      <c r="A109" s="245" t="s">
        <v>467</v>
      </c>
      <c r="B109" s="11" t="s">
        <v>186</v>
      </c>
      <c r="C109" s="329">
        <f>'Agihan &amp; Belanja'!Q113</f>
        <v>0</v>
      </c>
      <c r="D109" s="329">
        <f>'Agihan &amp; Belanja'!S113</f>
        <v>0</v>
      </c>
      <c r="E109" s="329">
        <f>'Agihan &amp; Belanja'!T113</f>
        <v>0</v>
      </c>
      <c r="F109" s="328">
        <f>'Agihan &amp; Belanja'!V113</f>
        <v>0</v>
      </c>
      <c r="G109" s="329">
        <f>'Agihan &amp; Belanja'!W113</f>
        <v>0</v>
      </c>
      <c r="H109" s="328">
        <f>'Agihan &amp; Belanja'!Y113</f>
        <v>0</v>
      </c>
      <c r="I109" s="329">
        <f>'Agihan &amp; Belanja'!Z113</f>
        <v>0</v>
      </c>
      <c r="J109" s="328">
        <f>'Agihan &amp; Belanja'!AB113</f>
        <v>0</v>
      </c>
      <c r="K109" s="329">
        <f>'Agihan &amp; Belanja'!AC113</f>
        <v>0</v>
      </c>
      <c r="L109" s="328">
        <f>'Agihan &amp; Belanja'!AE113</f>
        <v>0</v>
      </c>
      <c r="M109" s="329">
        <f>'Agihan &amp; Belanja'!AF113</f>
        <v>600</v>
      </c>
      <c r="N109" s="328">
        <f>'Agihan &amp; Belanja'!AH113</f>
        <v>0</v>
      </c>
      <c r="O109" s="329">
        <f>'Agihan &amp; Belanja'!AI113</f>
        <v>0</v>
      </c>
      <c r="P109" s="328">
        <f>'Agihan &amp; Belanja'!AK113</f>
        <v>0</v>
      </c>
      <c r="Q109" s="329">
        <f>'Agihan &amp; Belanja'!AL113</f>
        <v>0</v>
      </c>
      <c r="R109" s="329">
        <f>'Agihan &amp; Belanja'!AN113</f>
        <v>0</v>
      </c>
      <c r="S109" s="329">
        <f>'Agihan &amp; Belanja'!AO113</f>
        <v>0</v>
      </c>
      <c r="T109" s="329">
        <f>'Agihan &amp; Belanja'!AQ113</f>
        <v>0</v>
      </c>
      <c r="U109" s="329">
        <f>'Agihan &amp; Belanja'!AR113</f>
        <v>4040</v>
      </c>
      <c r="V109" s="328">
        <f>'Agihan &amp; Belanja'!AT113</f>
        <v>0</v>
      </c>
    </row>
    <row r="110" spans="1:22" x14ac:dyDescent="0.3">
      <c r="A110" s="245" t="s">
        <v>475</v>
      </c>
      <c r="B110" s="11" t="s">
        <v>186</v>
      </c>
      <c r="C110" s="329">
        <f>'Agihan &amp; Belanja'!Q114</f>
        <v>33410</v>
      </c>
      <c r="D110" s="329">
        <f>'Agihan &amp; Belanja'!S114</f>
        <v>900</v>
      </c>
      <c r="E110" s="329">
        <f>'Agihan &amp; Belanja'!T114</f>
        <v>0</v>
      </c>
      <c r="F110" s="328">
        <f>'Agihan &amp; Belanja'!V114</f>
        <v>0</v>
      </c>
      <c r="G110" s="329">
        <f>'Agihan &amp; Belanja'!W114</f>
        <v>0</v>
      </c>
      <c r="H110" s="328">
        <f>'Agihan &amp; Belanja'!Y114</f>
        <v>0</v>
      </c>
      <c r="I110" s="329">
        <f>'Agihan &amp; Belanja'!Z114</f>
        <v>0</v>
      </c>
      <c r="J110" s="328">
        <f>'Agihan &amp; Belanja'!AB114</f>
        <v>0</v>
      </c>
      <c r="K110" s="329">
        <f>'Agihan &amp; Belanja'!AC114</f>
        <v>0</v>
      </c>
      <c r="L110" s="328">
        <f>'Agihan &amp; Belanja'!AE114</f>
        <v>0</v>
      </c>
      <c r="M110" s="329">
        <f>'Agihan &amp; Belanja'!AF114</f>
        <v>636.25</v>
      </c>
      <c r="N110" s="328">
        <f>'Agihan &amp; Belanja'!AH114</f>
        <v>0</v>
      </c>
      <c r="O110" s="329">
        <f>'Agihan &amp; Belanja'!AI114</f>
        <v>0</v>
      </c>
      <c r="P110" s="328">
        <f>'Agihan &amp; Belanja'!AK114</f>
        <v>0</v>
      </c>
      <c r="Q110" s="329">
        <f>'Agihan &amp; Belanja'!AL114</f>
        <v>0</v>
      </c>
      <c r="R110" s="329">
        <f>'Agihan &amp; Belanja'!AN114</f>
        <v>0</v>
      </c>
      <c r="S110" s="329">
        <f>'Agihan &amp; Belanja'!AO114</f>
        <v>25200</v>
      </c>
      <c r="T110" s="329">
        <f>'Agihan &amp; Belanja'!AQ114</f>
        <v>10500</v>
      </c>
      <c r="U110" s="329">
        <f>'Agihan &amp; Belanja'!AR114</f>
        <v>28029.75</v>
      </c>
      <c r="V110" s="328">
        <f>'Agihan &amp; Belanja'!AT114</f>
        <v>8600</v>
      </c>
    </row>
    <row r="111" spans="1:22" x14ac:dyDescent="0.3">
      <c r="A111" s="245" t="s">
        <v>477</v>
      </c>
      <c r="B111" s="11" t="s">
        <v>721</v>
      </c>
      <c r="C111" s="329">
        <f>'Agihan &amp; Belanja'!Q115</f>
        <v>90514.1</v>
      </c>
      <c r="D111" s="329">
        <f>'Agihan &amp; Belanja'!S115</f>
        <v>49944.39</v>
      </c>
      <c r="E111" s="329">
        <f>'Agihan &amp; Belanja'!T115</f>
        <v>0</v>
      </c>
      <c r="F111" s="328">
        <f>'Agihan &amp; Belanja'!V115</f>
        <v>0</v>
      </c>
      <c r="G111" s="329">
        <f>'Agihan &amp; Belanja'!W115</f>
        <v>0</v>
      </c>
      <c r="H111" s="328">
        <f>'Agihan &amp; Belanja'!Y115</f>
        <v>0</v>
      </c>
      <c r="I111" s="329">
        <f>'Agihan &amp; Belanja'!Z115</f>
        <v>0</v>
      </c>
      <c r="J111" s="328">
        <f>'Agihan &amp; Belanja'!AB115</f>
        <v>0</v>
      </c>
      <c r="K111" s="329">
        <f>'Agihan &amp; Belanja'!AC115</f>
        <v>0</v>
      </c>
      <c r="L111" s="328">
        <f>'Agihan &amp; Belanja'!AE115</f>
        <v>0</v>
      </c>
      <c r="M111" s="329">
        <f>'Agihan &amp; Belanja'!AF115</f>
        <v>0</v>
      </c>
      <c r="N111" s="328">
        <f>'Agihan &amp; Belanja'!AH115</f>
        <v>0</v>
      </c>
      <c r="O111" s="329">
        <f>'Agihan &amp; Belanja'!AI115</f>
        <v>0</v>
      </c>
      <c r="P111" s="328">
        <f>'Agihan &amp; Belanja'!AK115</f>
        <v>0</v>
      </c>
      <c r="Q111" s="329">
        <f>'Agihan &amp; Belanja'!AL115</f>
        <v>58985.9</v>
      </c>
      <c r="R111" s="329">
        <f>'Agihan &amp; Belanja'!AN115</f>
        <v>58985.9</v>
      </c>
      <c r="S111" s="329">
        <f>'Agihan &amp; Belanja'!AO115</f>
        <v>7600</v>
      </c>
      <c r="T111" s="329">
        <f>'Agihan &amp; Belanja'!AQ115</f>
        <v>0</v>
      </c>
      <c r="U111" s="329">
        <f>'Agihan &amp; Belanja'!AR115</f>
        <v>19000</v>
      </c>
      <c r="V111" s="328">
        <f>'Agihan &amp; Belanja'!AT115</f>
        <v>19000</v>
      </c>
    </row>
    <row r="112" spans="1:22" x14ac:dyDescent="0.3">
      <c r="A112" s="581" t="s">
        <v>487</v>
      </c>
      <c r="B112" s="11" t="s">
        <v>186</v>
      </c>
      <c r="C112" s="329">
        <f>'Agihan &amp; Belanja'!Q116</f>
        <v>3000</v>
      </c>
      <c r="D112" s="329">
        <f>'Agihan &amp; Belanja'!S116</f>
        <v>3000</v>
      </c>
      <c r="E112" s="329">
        <f>'Agihan &amp; Belanja'!T116</f>
        <v>0</v>
      </c>
      <c r="F112" s="328">
        <f>'Agihan &amp; Belanja'!V116</f>
        <v>0</v>
      </c>
      <c r="G112" s="329">
        <f>'Agihan &amp; Belanja'!W116</f>
        <v>0</v>
      </c>
      <c r="H112" s="328">
        <f>'Agihan &amp; Belanja'!Y116</f>
        <v>0</v>
      </c>
      <c r="I112" s="329">
        <f>'Agihan &amp; Belanja'!Z116</f>
        <v>0</v>
      </c>
      <c r="J112" s="328">
        <f>'Agihan &amp; Belanja'!AB116</f>
        <v>0</v>
      </c>
      <c r="K112" s="329">
        <f>'Agihan &amp; Belanja'!AC116</f>
        <v>0</v>
      </c>
      <c r="L112" s="328">
        <f>'Agihan &amp; Belanja'!AE116</f>
        <v>0</v>
      </c>
      <c r="M112" s="329">
        <f>'Agihan &amp; Belanja'!AF116</f>
        <v>0</v>
      </c>
      <c r="N112" s="328">
        <f>'Agihan &amp; Belanja'!AH116</f>
        <v>0</v>
      </c>
      <c r="O112" s="329">
        <f>'Agihan &amp; Belanja'!AI116</f>
        <v>0</v>
      </c>
      <c r="P112" s="328">
        <f>'Agihan &amp; Belanja'!AK116</f>
        <v>0</v>
      </c>
      <c r="Q112" s="329">
        <f>'Agihan &amp; Belanja'!AL116</f>
        <v>0</v>
      </c>
      <c r="R112" s="329">
        <f>'Agihan &amp; Belanja'!AN116</f>
        <v>0</v>
      </c>
      <c r="S112" s="329">
        <f>'Agihan &amp; Belanja'!AO116</f>
        <v>0</v>
      </c>
      <c r="T112" s="329">
        <f>'Agihan &amp; Belanja'!AQ116</f>
        <v>0</v>
      </c>
      <c r="U112" s="329">
        <f>'Agihan &amp; Belanja'!AR116</f>
        <v>0</v>
      </c>
      <c r="V112" s="328">
        <f>'Agihan &amp; Belanja'!AT116</f>
        <v>0</v>
      </c>
    </row>
    <row r="113" spans="1:22" x14ac:dyDescent="0.3">
      <c r="A113" s="581" t="s">
        <v>593</v>
      </c>
      <c r="B113" s="11" t="s">
        <v>186</v>
      </c>
      <c r="C113" s="329">
        <f>'Agihan &amp; Belanja'!Q117</f>
        <v>0</v>
      </c>
      <c r="D113" s="329">
        <f>'Agihan &amp; Belanja'!S117</f>
        <v>0</v>
      </c>
      <c r="E113" s="329">
        <f>'Agihan &amp; Belanja'!T117</f>
        <v>0</v>
      </c>
      <c r="F113" s="328">
        <f>'Agihan &amp; Belanja'!V117</f>
        <v>0</v>
      </c>
      <c r="G113" s="329">
        <f>'Agihan &amp; Belanja'!W117</f>
        <v>48000</v>
      </c>
      <c r="H113" s="328">
        <f>'Agihan &amp; Belanja'!Y117</f>
        <v>48000</v>
      </c>
      <c r="I113" s="329">
        <f>'Agihan &amp; Belanja'!Z117</f>
        <v>0</v>
      </c>
      <c r="J113" s="328">
        <f>'Agihan &amp; Belanja'!AB117</f>
        <v>0</v>
      </c>
      <c r="K113" s="329">
        <f>'Agihan &amp; Belanja'!AC117</f>
        <v>0</v>
      </c>
      <c r="L113" s="328">
        <f>'Agihan &amp; Belanja'!AE117</f>
        <v>0</v>
      </c>
      <c r="M113" s="329">
        <f>'Agihan &amp; Belanja'!AF117</f>
        <v>5000</v>
      </c>
      <c r="N113" s="328">
        <f>'Agihan &amp; Belanja'!AH117</f>
        <v>5000</v>
      </c>
      <c r="O113" s="329">
        <f>'Agihan &amp; Belanja'!AI117</f>
        <v>0</v>
      </c>
      <c r="P113" s="328">
        <f>'Agihan &amp; Belanja'!AK117</f>
        <v>0</v>
      </c>
      <c r="Q113" s="329">
        <f>'Agihan &amp; Belanja'!AL117</f>
        <v>71000</v>
      </c>
      <c r="R113" s="329">
        <f>'Agihan &amp; Belanja'!AN117</f>
        <v>71000</v>
      </c>
      <c r="S113" s="329">
        <f>'Agihan &amp; Belanja'!AO117</f>
        <v>0</v>
      </c>
      <c r="T113" s="329">
        <f>'Agihan &amp; Belanja'!AQ117</f>
        <v>0</v>
      </c>
      <c r="U113" s="329">
        <f>'Agihan &amp; Belanja'!AR117</f>
        <v>0</v>
      </c>
      <c r="V113" s="328">
        <f>'Agihan &amp; Belanja'!AT117</f>
        <v>0</v>
      </c>
    </row>
    <row r="114" spans="1:22" x14ac:dyDescent="0.3">
      <c r="A114" s="581" t="s">
        <v>1227</v>
      </c>
      <c r="B114" s="11" t="s">
        <v>186</v>
      </c>
      <c r="C114" s="329">
        <f>'Agihan &amp; Belanja'!Q118</f>
        <v>0</v>
      </c>
      <c r="D114" s="329">
        <f>'Agihan &amp; Belanja'!S118</f>
        <v>0</v>
      </c>
      <c r="E114" s="329">
        <f>'Agihan &amp; Belanja'!T118</f>
        <v>0</v>
      </c>
      <c r="F114" s="328">
        <f>'Agihan &amp; Belanja'!V118</f>
        <v>0</v>
      </c>
      <c r="G114" s="329">
        <f>'Agihan &amp; Belanja'!W118</f>
        <v>0</v>
      </c>
      <c r="H114" s="328">
        <f>'Agihan &amp; Belanja'!Y118</f>
        <v>0</v>
      </c>
      <c r="I114" s="329">
        <f>'Agihan &amp; Belanja'!Z118</f>
        <v>0</v>
      </c>
      <c r="J114" s="328">
        <f>'Agihan &amp; Belanja'!AB118</f>
        <v>0</v>
      </c>
      <c r="K114" s="329">
        <f>'Agihan &amp; Belanja'!AC118</f>
        <v>0</v>
      </c>
      <c r="L114" s="328">
        <f>'Agihan &amp; Belanja'!AE118</f>
        <v>0</v>
      </c>
      <c r="M114" s="329">
        <f>'Agihan &amp; Belanja'!AF118</f>
        <v>0</v>
      </c>
      <c r="N114" s="328">
        <f>'Agihan &amp; Belanja'!AH118</f>
        <v>0</v>
      </c>
      <c r="O114" s="329">
        <f>'Agihan &amp; Belanja'!AI118</f>
        <v>0</v>
      </c>
      <c r="P114" s="328">
        <f>'Agihan &amp; Belanja'!AK118</f>
        <v>0</v>
      </c>
      <c r="Q114" s="329">
        <f>'Agihan &amp; Belanja'!AL118</f>
        <v>0</v>
      </c>
      <c r="R114" s="329">
        <f>'Agihan &amp; Belanja'!AN118</f>
        <v>0</v>
      </c>
      <c r="S114" s="329">
        <f>'Agihan &amp; Belanja'!AO118</f>
        <v>12500</v>
      </c>
      <c r="T114" s="329">
        <f>'Agihan &amp; Belanja'!AQ118</f>
        <v>9860</v>
      </c>
      <c r="U114" s="329">
        <f>'Agihan &amp; Belanja'!AR118</f>
        <v>0</v>
      </c>
      <c r="V114" s="328">
        <f>'Agihan &amp; Belanja'!AT118</f>
        <v>0</v>
      </c>
    </row>
    <row r="115" spans="1:22" x14ac:dyDescent="0.3">
      <c r="A115" s="581" t="s">
        <v>1230</v>
      </c>
      <c r="B115" s="11" t="s">
        <v>186</v>
      </c>
      <c r="C115" s="329">
        <f>'Agihan &amp; Belanja'!Q119</f>
        <v>12000</v>
      </c>
      <c r="D115" s="329">
        <f>'Agihan &amp; Belanja'!S119</f>
        <v>13042</v>
      </c>
      <c r="E115" s="329">
        <f>'Agihan &amp; Belanja'!T119</f>
        <v>0</v>
      </c>
      <c r="F115" s="328">
        <f>'Agihan &amp; Belanja'!V119</f>
        <v>0</v>
      </c>
      <c r="G115" s="329">
        <f>'Agihan &amp; Belanja'!W119</f>
        <v>0</v>
      </c>
      <c r="H115" s="328">
        <f>'Agihan &amp; Belanja'!Y119</f>
        <v>0</v>
      </c>
      <c r="I115" s="329">
        <f>'Agihan &amp; Belanja'!Z119</f>
        <v>0</v>
      </c>
      <c r="J115" s="328">
        <f>'Agihan &amp; Belanja'!AB119</f>
        <v>0</v>
      </c>
      <c r="K115" s="329">
        <f>'Agihan &amp; Belanja'!AC119</f>
        <v>0</v>
      </c>
      <c r="L115" s="328">
        <f>'Agihan &amp; Belanja'!AE119</f>
        <v>0</v>
      </c>
      <c r="M115" s="329">
        <f>'Agihan &amp; Belanja'!AF119</f>
        <v>0</v>
      </c>
      <c r="N115" s="328">
        <f>'Agihan &amp; Belanja'!AH119</f>
        <v>0</v>
      </c>
      <c r="O115" s="329">
        <f>'Agihan &amp; Belanja'!AI119</f>
        <v>0</v>
      </c>
      <c r="P115" s="328">
        <f>'Agihan &amp; Belanja'!AK119</f>
        <v>0</v>
      </c>
      <c r="Q115" s="329">
        <f>'Agihan &amp; Belanja'!AL119</f>
        <v>24000</v>
      </c>
      <c r="R115" s="329">
        <f>'Agihan &amp; Belanja'!AN119</f>
        <v>22958</v>
      </c>
      <c r="S115" s="329">
        <f>'Agihan &amp; Belanja'!AO119</f>
        <v>0</v>
      </c>
      <c r="T115" s="329">
        <f>'Agihan &amp; Belanja'!AQ119</f>
        <v>0</v>
      </c>
      <c r="U115" s="329">
        <f>'Agihan &amp; Belanja'!AR119</f>
        <v>0</v>
      </c>
      <c r="V115" s="328">
        <f>'Agihan &amp; Belanja'!AT119</f>
        <v>0</v>
      </c>
    </row>
    <row r="116" spans="1:22" x14ac:dyDescent="0.3">
      <c r="A116" s="874" t="s">
        <v>1233</v>
      </c>
      <c r="B116" s="11" t="s">
        <v>186</v>
      </c>
      <c r="C116" s="329">
        <f>'Agihan &amp; Belanja'!Q120</f>
        <v>7430</v>
      </c>
      <c r="D116" s="329">
        <f>'Agihan &amp; Belanja'!S120</f>
        <v>1284.55</v>
      </c>
      <c r="E116" s="329">
        <f>'Agihan &amp; Belanja'!T120</f>
        <v>600</v>
      </c>
      <c r="F116" s="328">
        <f>'Agihan &amp; Belanja'!V120</f>
        <v>600</v>
      </c>
      <c r="G116" s="329">
        <f>'Agihan &amp; Belanja'!W120</f>
        <v>0</v>
      </c>
      <c r="H116" s="328">
        <f>'Agihan &amp; Belanja'!Y120</f>
        <v>0</v>
      </c>
      <c r="I116" s="329">
        <f>'Agihan &amp; Belanja'!Z120</f>
        <v>0</v>
      </c>
      <c r="J116" s="328">
        <f>'Agihan &amp; Belanja'!AB120</f>
        <v>0</v>
      </c>
      <c r="K116" s="329">
        <f>'Agihan &amp; Belanja'!AC120</f>
        <v>60459.839999999997</v>
      </c>
      <c r="L116" s="328">
        <f>'Agihan &amp; Belanja'!AE120</f>
        <v>60459.839999999997</v>
      </c>
      <c r="M116" s="329">
        <f>'Agihan &amp; Belanja'!AF120</f>
        <v>119843.52</v>
      </c>
      <c r="N116" s="328">
        <f>'Agihan &amp; Belanja'!AH120</f>
        <v>119819.58</v>
      </c>
      <c r="O116" s="329">
        <f>'Agihan &amp; Belanja'!AI120</f>
        <v>3144</v>
      </c>
      <c r="P116" s="328">
        <f>'Agihan &amp; Belanja'!AK120</f>
        <v>2544</v>
      </c>
      <c r="Q116" s="329">
        <f>'Agihan &amp; Belanja'!AL120</f>
        <v>56075.7</v>
      </c>
      <c r="R116" s="329">
        <f>'Agihan &amp; Belanja'!AN120</f>
        <v>56075.7</v>
      </c>
      <c r="S116" s="329">
        <f>'Agihan &amp; Belanja'!AO120</f>
        <v>19892.84</v>
      </c>
      <c r="T116" s="329">
        <f>'Agihan &amp; Belanja'!AQ120</f>
        <v>12666.29</v>
      </c>
      <c r="U116" s="329">
        <f>'Agihan &amp; Belanja'!AR120</f>
        <v>90254.1</v>
      </c>
      <c r="V116" s="328">
        <f>'Agihan &amp; Belanja'!AT120</f>
        <v>90254.1</v>
      </c>
    </row>
    <row r="117" spans="1:22" x14ac:dyDescent="0.3">
      <c r="A117" s="875"/>
      <c r="B117" s="11" t="s">
        <v>186</v>
      </c>
      <c r="C117" s="329">
        <f>'Agihan &amp; Belanja'!Q121</f>
        <v>0</v>
      </c>
      <c r="D117" s="329">
        <f>'Agihan &amp; Belanja'!S121</f>
        <v>0</v>
      </c>
      <c r="E117" s="329">
        <f>'Agihan &amp; Belanja'!T121</f>
        <v>0</v>
      </c>
      <c r="F117" s="328">
        <f>'Agihan &amp; Belanja'!V121</f>
        <v>0</v>
      </c>
      <c r="G117" s="329">
        <f>'Agihan &amp; Belanja'!W121</f>
        <v>0</v>
      </c>
      <c r="H117" s="328">
        <f>'Agihan &amp; Belanja'!Y121</f>
        <v>0</v>
      </c>
      <c r="I117" s="329">
        <f>'Agihan &amp; Belanja'!Z121</f>
        <v>0</v>
      </c>
      <c r="J117" s="328">
        <f>'Agihan &amp; Belanja'!AB121</f>
        <v>0</v>
      </c>
      <c r="K117" s="329">
        <f>'Agihan &amp; Belanja'!AC121</f>
        <v>0</v>
      </c>
      <c r="L117" s="328">
        <f>'Agihan &amp; Belanja'!AE121</f>
        <v>0</v>
      </c>
      <c r="M117" s="329">
        <f>'Agihan &amp; Belanja'!AF121</f>
        <v>0</v>
      </c>
      <c r="N117" s="328">
        <f>'Agihan &amp; Belanja'!AH121</f>
        <v>0</v>
      </c>
      <c r="O117" s="329">
        <f>'Agihan &amp; Belanja'!AI121</f>
        <v>0</v>
      </c>
      <c r="P117" s="328">
        <f>'Agihan &amp; Belanja'!AK121</f>
        <v>0</v>
      </c>
      <c r="Q117" s="329">
        <f>'Agihan &amp; Belanja'!AL121</f>
        <v>0</v>
      </c>
      <c r="R117" s="329">
        <f>'Agihan &amp; Belanja'!AN121</f>
        <v>0</v>
      </c>
      <c r="S117" s="329">
        <f>'Agihan &amp; Belanja'!AO121</f>
        <v>0</v>
      </c>
      <c r="T117" s="329">
        <f>'Agihan &amp; Belanja'!AQ121</f>
        <v>0</v>
      </c>
      <c r="U117" s="329">
        <f>'Agihan &amp; Belanja'!AR121</f>
        <v>0</v>
      </c>
      <c r="V117" s="328">
        <f>'Agihan &amp; Belanja'!AT121</f>
        <v>0</v>
      </c>
    </row>
    <row r="118" spans="1:22" x14ac:dyDescent="0.3">
      <c r="A118" s="876"/>
      <c r="B118" s="11" t="s">
        <v>186</v>
      </c>
      <c r="C118" s="329">
        <f>'Agihan &amp; Belanja'!Q122</f>
        <v>0</v>
      </c>
      <c r="D118" s="329">
        <f>'Agihan &amp; Belanja'!S122</f>
        <v>0</v>
      </c>
      <c r="E118" s="329">
        <f>'Agihan &amp; Belanja'!T122</f>
        <v>0</v>
      </c>
      <c r="F118" s="328">
        <f>'Agihan &amp; Belanja'!V122</f>
        <v>0</v>
      </c>
      <c r="G118" s="329">
        <f>'Agihan &amp; Belanja'!W122</f>
        <v>0</v>
      </c>
      <c r="H118" s="328">
        <f>'Agihan &amp; Belanja'!Y122</f>
        <v>0</v>
      </c>
      <c r="I118" s="329">
        <f>'Agihan &amp; Belanja'!Z122</f>
        <v>0</v>
      </c>
      <c r="J118" s="328">
        <f>'Agihan &amp; Belanja'!AB122</f>
        <v>0</v>
      </c>
      <c r="K118" s="329">
        <f>'Agihan &amp; Belanja'!AC122</f>
        <v>0</v>
      </c>
      <c r="L118" s="328">
        <f>'Agihan &amp; Belanja'!AE122</f>
        <v>0</v>
      </c>
      <c r="M118" s="329">
        <f>'Agihan &amp; Belanja'!AF122</f>
        <v>0</v>
      </c>
      <c r="N118" s="328">
        <f>'Agihan &amp; Belanja'!AH122</f>
        <v>0</v>
      </c>
      <c r="O118" s="329">
        <f>'Agihan &amp; Belanja'!AI122</f>
        <v>0</v>
      </c>
      <c r="P118" s="328">
        <f>'Agihan &amp; Belanja'!AK122</f>
        <v>0</v>
      </c>
      <c r="Q118" s="329">
        <f>'Agihan &amp; Belanja'!AL122</f>
        <v>0</v>
      </c>
      <c r="R118" s="329">
        <f>'Agihan &amp; Belanja'!AN122</f>
        <v>0</v>
      </c>
      <c r="S118" s="329">
        <f>'Agihan &amp; Belanja'!AO122</f>
        <v>0</v>
      </c>
      <c r="T118" s="329">
        <f>'Agihan &amp; Belanja'!AQ122</f>
        <v>0</v>
      </c>
      <c r="U118" s="329">
        <f>'Agihan &amp; Belanja'!AR122</f>
        <v>0</v>
      </c>
      <c r="V118" s="328">
        <f>'Agihan &amp; Belanja'!AT122</f>
        <v>0</v>
      </c>
    </row>
    <row r="119" spans="1:22" x14ac:dyDescent="0.3">
      <c r="A119" s="581" t="s">
        <v>1236</v>
      </c>
      <c r="B119" s="11" t="s">
        <v>186</v>
      </c>
      <c r="C119" s="329">
        <f>'Agihan &amp; Belanja'!Q123</f>
        <v>0</v>
      </c>
      <c r="D119" s="329">
        <f>'Agihan &amp; Belanja'!S123</f>
        <v>0</v>
      </c>
      <c r="E119" s="329">
        <f>'Agihan &amp; Belanja'!T123</f>
        <v>2100</v>
      </c>
      <c r="F119" s="328">
        <f>'Agihan &amp; Belanja'!V123</f>
        <v>600</v>
      </c>
      <c r="G119" s="329">
        <f>'Agihan &amp; Belanja'!W123</f>
        <v>0</v>
      </c>
      <c r="H119" s="328">
        <f>'Agihan &amp; Belanja'!Y123</f>
        <v>0</v>
      </c>
      <c r="I119" s="329">
        <f>'Agihan &amp; Belanja'!Z123</f>
        <v>0</v>
      </c>
      <c r="J119" s="328">
        <f>'Agihan &amp; Belanja'!AB123</f>
        <v>0</v>
      </c>
      <c r="K119" s="329">
        <f>'Agihan &amp; Belanja'!AC123</f>
        <v>0</v>
      </c>
      <c r="L119" s="328">
        <f>'Agihan &amp; Belanja'!AE123</f>
        <v>0</v>
      </c>
      <c r="M119" s="329">
        <f>'Agihan &amp; Belanja'!AF123</f>
        <v>89150</v>
      </c>
      <c r="N119" s="328">
        <f>'Agihan &amp; Belanja'!AH123</f>
        <v>89150</v>
      </c>
      <c r="O119" s="329">
        <f>'Agihan &amp; Belanja'!AI123</f>
        <v>0</v>
      </c>
      <c r="P119" s="328">
        <f>'Agihan &amp; Belanja'!AK123</f>
        <v>0</v>
      </c>
      <c r="Q119" s="329">
        <f>'Agihan &amp; Belanja'!AL123</f>
        <v>23050</v>
      </c>
      <c r="R119" s="329">
        <f>'Agihan &amp; Belanja'!AN123</f>
        <v>23050</v>
      </c>
      <c r="S119" s="329">
        <f>'Agihan &amp; Belanja'!AO123</f>
        <v>12500</v>
      </c>
      <c r="T119" s="329">
        <f>'Agihan &amp; Belanja'!AQ123</f>
        <v>12000</v>
      </c>
      <c r="U119" s="329">
        <f>'Agihan &amp; Belanja'!AR123</f>
        <v>0</v>
      </c>
      <c r="V119" s="328">
        <f>'Agihan &amp; Belanja'!AT123</f>
        <v>0</v>
      </c>
    </row>
    <row r="120" spans="1:22" x14ac:dyDescent="0.3">
      <c r="A120" s="581" t="s">
        <v>1258</v>
      </c>
      <c r="B120" s="11" t="s">
        <v>186</v>
      </c>
      <c r="C120" s="329">
        <f>'Agihan &amp; Belanja'!Q124</f>
        <v>1500</v>
      </c>
      <c r="D120" s="329">
        <f>'Agihan &amp; Belanja'!S124</f>
        <v>1461.19</v>
      </c>
      <c r="E120" s="329">
        <f>'Agihan &amp; Belanja'!T124</f>
        <v>0</v>
      </c>
      <c r="F120" s="328">
        <f>'Agihan &amp; Belanja'!V124</f>
        <v>0</v>
      </c>
      <c r="G120" s="329">
        <f>'Agihan &amp; Belanja'!W124</f>
        <v>66000</v>
      </c>
      <c r="H120" s="328">
        <f>'Agihan &amp; Belanja'!Y124</f>
        <v>66000</v>
      </c>
      <c r="I120" s="329">
        <f>'Agihan &amp; Belanja'!Z124</f>
        <v>0</v>
      </c>
      <c r="J120" s="328">
        <f>'Agihan &amp; Belanja'!AB124</f>
        <v>0</v>
      </c>
      <c r="K120" s="329">
        <f>'Agihan &amp; Belanja'!AC124</f>
        <v>0</v>
      </c>
      <c r="L120" s="328">
        <f>'Agihan &amp; Belanja'!AE124</f>
        <v>0</v>
      </c>
      <c r="M120" s="329">
        <f>'Agihan &amp; Belanja'!AF124</f>
        <v>4347</v>
      </c>
      <c r="N120" s="328">
        <f>'Agihan &amp; Belanja'!AH124</f>
        <v>4347</v>
      </c>
      <c r="O120" s="329">
        <f>'Agihan &amp; Belanja'!AI124</f>
        <v>0</v>
      </c>
      <c r="P120" s="328">
        <f>'Agihan &amp; Belanja'!AK124</f>
        <v>0</v>
      </c>
      <c r="Q120" s="329">
        <f>'Agihan &amp; Belanja'!AL124</f>
        <v>94053</v>
      </c>
      <c r="R120" s="329">
        <f>'Agihan &amp; Belanja'!AN124</f>
        <v>94051.6</v>
      </c>
      <c r="S120" s="329">
        <f>'Agihan &amp; Belanja'!AO124</f>
        <v>27600</v>
      </c>
      <c r="T120" s="329">
        <f>'Agihan &amp; Belanja'!AQ124</f>
        <v>24964.15</v>
      </c>
      <c r="U120" s="329">
        <f>'Agihan &amp; Belanja'!AR124</f>
        <v>0</v>
      </c>
      <c r="V120" s="328">
        <f>'Agihan &amp; Belanja'!AT124</f>
        <v>0</v>
      </c>
    </row>
    <row r="121" spans="1:22" x14ac:dyDescent="0.3">
      <c r="A121" s="581" t="s">
        <v>1264</v>
      </c>
      <c r="B121" s="11" t="s">
        <v>186</v>
      </c>
      <c r="C121" s="329">
        <f>'Agihan &amp; Belanja'!Q125</f>
        <v>0</v>
      </c>
      <c r="D121" s="329">
        <f>'Agihan &amp; Belanja'!S125</f>
        <v>0</v>
      </c>
      <c r="E121" s="329">
        <f>'Agihan &amp; Belanja'!T125</f>
        <v>0</v>
      </c>
      <c r="F121" s="328">
        <f>'Agihan &amp; Belanja'!V125</f>
        <v>0</v>
      </c>
      <c r="G121" s="329">
        <f>'Agihan &amp; Belanja'!W125</f>
        <v>0</v>
      </c>
      <c r="H121" s="328">
        <f>'Agihan &amp; Belanja'!Y125</f>
        <v>0</v>
      </c>
      <c r="I121" s="329">
        <f>'Agihan &amp; Belanja'!Z125</f>
        <v>0</v>
      </c>
      <c r="J121" s="328">
        <f>'Agihan &amp; Belanja'!AB125</f>
        <v>0</v>
      </c>
      <c r="K121" s="329">
        <f>'Agihan &amp; Belanja'!AC125</f>
        <v>0</v>
      </c>
      <c r="L121" s="328">
        <f>'Agihan &amp; Belanja'!AE125</f>
        <v>0</v>
      </c>
      <c r="M121" s="329">
        <f>'Agihan &amp; Belanja'!AF125</f>
        <v>353700</v>
      </c>
      <c r="N121" s="328">
        <f>'Agihan &amp; Belanja'!AH125</f>
        <v>353700</v>
      </c>
      <c r="O121" s="329">
        <f>'Agihan &amp; Belanja'!AI125</f>
        <v>0</v>
      </c>
      <c r="P121" s="328">
        <f>'Agihan &amp; Belanja'!AK125</f>
        <v>0</v>
      </c>
      <c r="Q121" s="329">
        <f>'Agihan &amp; Belanja'!AL125</f>
        <v>30000</v>
      </c>
      <c r="R121" s="329">
        <f>'Agihan &amp; Belanja'!AN125</f>
        <v>30000</v>
      </c>
      <c r="S121" s="329">
        <f>'Agihan &amp; Belanja'!AO125</f>
        <v>37500</v>
      </c>
      <c r="T121" s="329">
        <f>'Agihan &amp; Belanja'!AQ125</f>
        <v>37500</v>
      </c>
      <c r="U121" s="329">
        <f>'Agihan &amp; Belanja'!AR125</f>
        <v>5000</v>
      </c>
      <c r="V121" s="328">
        <f>'Agihan &amp; Belanja'!AT125</f>
        <v>5000</v>
      </c>
    </row>
    <row r="122" spans="1:22" x14ac:dyDescent="0.3">
      <c r="A122" s="581" t="s">
        <v>1421</v>
      </c>
      <c r="B122" s="11" t="s">
        <v>186</v>
      </c>
      <c r="C122" s="329">
        <f>'Agihan &amp; Belanja'!Q126</f>
        <v>12340</v>
      </c>
      <c r="D122" s="329">
        <f>'Agihan &amp; Belanja'!S126</f>
        <v>0</v>
      </c>
      <c r="E122" s="329">
        <f>'Agihan &amp; Belanja'!T126</f>
        <v>0</v>
      </c>
      <c r="F122" s="328">
        <f>'Agihan &amp; Belanja'!V126</f>
        <v>0</v>
      </c>
      <c r="G122" s="329">
        <f>'Agihan &amp; Belanja'!W126</f>
        <v>0</v>
      </c>
      <c r="H122" s="328">
        <f>'Agihan &amp; Belanja'!Y126</f>
        <v>0</v>
      </c>
      <c r="I122" s="329">
        <f>'Agihan &amp; Belanja'!Z126</f>
        <v>0</v>
      </c>
      <c r="J122" s="328">
        <f>'Agihan &amp; Belanja'!AB126</f>
        <v>0</v>
      </c>
      <c r="K122" s="329">
        <f>'Agihan &amp; Belanja'!AC126</f>
        <v>0</v>
      </c>
      <c r="L122" s="328">
        <f>'Agihan &amp; Belanja'!AE126</f>
        <v>0</v>
      </c>
      <c r="M122" s="329">
        <f>'Agihan &amp; Belanja'!AF126</f>
        <v>70598</v>
      </c>
      <c r="N122" s="328">
        <f>'Agihan &amp; Belanja'!AH126</f>
        <v>0</v>
      </c>
      <c r="O122" s="329">
        <f>'Agihan &amp; Belanja'!AI126</f>
        <v>8000</v>
      </c>
      <c r="P122" s="328">
        <f>'Agihan &amp; Belanja'!AK126</f>
        <v>0</v>
      </c>
      <c r="Q122" s="329">
        <f>'Agihan &amp; Belanja'!AL126</f>
        <v>10000</v>
      </c>
      <c r="R122" s="329">
        <f>'Agihan &amp; Belanja'!AN126</f>
        <v>0</v>
      </c>
      <c r="S122" s="329">
        <f>'Agihan &amp; Belanja'!AO126</f>
        <v>15000</v>
      </c>
      <c r="T122" s="329">
        <f>'Agihan &amp; Belanja'!AQ126</f>
        <v>0</v>
      </c>
      <c r="U122" s="329">
        <f>'Agihan &amp; Belanja'!AR126</f>
        <v>28120</v>
      </c>
      <c r="V122" s="328">
        <f>'Agihan &amp; Belanja'!AT126</f>
        <v>0</v>
      </c>
    </row>
    <row r="123" spans="1:22" x14ac:dyDescent="0.3">
      <c r="A123" s="245" t="s">
        <v>491</v>
      </c>
      <c r="B123" s="11" t="s">
        <v>721</v>
      </c>
      <c r="C123" s="329">
        <f>'Agihan &amp; Belanja'!Q127</f>
        <v>4362</v>
      </c>
      <c r="D123" s="329">
        <f>'Agihan &amp; Belanja'!S127</f>
        <v>991.83</v>
      </c>
      <c r="E123" s="329">
        <f>'Agihan &amp; Belanja'!T127</f>
        <v>300</v>
      </c>
      <c r="F123" s="328">
        <f>'Agihan &amp; Belanja'!V127</f>
        <v>294</v>
      </c>
      <c r="G123" s="329">
        <f>'Agihan &amp; Belanja'!W127</f>
        <v>0</v>
      </c>
      <c r="H123" s="328">
        <f>'Agihan &amp; Belanja'!Y127</f>
        <v>0</v>
      </c>
      <c r="I123" s="329">
        <f>'Agihan &amp; Belanja'!Z127</f>
        <v>0</v>
      </c>
      <c r="J123" s="328">
        <f>'Agihan &amp; Belanja'!AB127</f>
        <v>0</v>
      </c>
      <c r="K123" s="329">
        <f>'Agihan &amp; Belanja'!AC127</f>
        <v>0</v>
      </c>
      <c r="L123" s="328">
        <f>'Agihan &amp; Belanja'!AE127</f>
        <v>0</v>
      </c>
      <c r="M123" s="329">
        <f>'Agihan &amp; Belanja'!AF127</f>
        <v>5000</v>
      </c>
      <c r="N123" s="328">
        <f>'Agihan &amp; Belanja'!AH127</f>
        <v>3839</v>
      </c>
      <c r="O123" s="329">
        <f>'Agihan &amp; Belanja'!AI127</f>
        <v>0</v>
      </c>
      <c r="P123" s="328">
        <f>'Agihan &amp; Belanja'!AK127</f>
        <v>0</v>
      </c>
      <c r="Q123" s="329">
        <f>'Agihan &amp; Belanja'!AL127</f>
        <v>0</v>
      </c>
      <c r="R123" s="329">
        <f>'Agihan &amp; Belanja'!AN127</f>
        <v>0</v>
      </c>
      <c r="S123" s="329">
        <f>'Agihan &amp; Belanja'!AO127</f>
        <v>52500</v>
      </c>
      <c r="T123" s="329">
        <f>'Agihan &amp; Belanja'!AQ127</f>
        <v>21935.5</v>
      </c>
      <c r="U123" s="329">
        <f>'Agihan &amp; Belanja'!AR127</f>
        <v>21975</v>
      </c>
      <c r="V123" s="328">
        <f>'Agihan &amp; Belanja'!AT127</f>
        <v>21698</v>
      </c>
    </row>
    <row r="124" spans="1:22" x14ac:dyDescent="0.3">
      <c r="A124" s="422" t="s">
        <v>493</v>
      </c>
      <c r="B124" s="13" t="s">
        <v>721</v>
      </c>
      <c r="C124" s="329">
        <f>'Agihan &amp; Belanja'!Q128</f>
        <v>9800</v>
      </c>
      <c r="D124" s="329">
        <f>'Agihan &amp; Belanja'!S128</f>
        <v>7020.38</v>
      </c>
      <c r="E124" s="329">
        <f>'Agihan &amp; Belanja'!T128</f>
        <v>0</v>
      </c>
      <c r="F124" s="328">
        <f>'Agihan &amp; Belanja'!V128</f>
        <v>0</v>
      </c>
      <c r="G124" s="329">
        <f>'Agihan &amp; Belanja'!W128</f>
        <v>0</v>
      </c>
      <c r="H124" s="328">
        <f>'Agihan &amp; Belanja'!Y128</f>
        <v>0</v>
      </c>
      <c r="I124" s="329">
        <f>'Agihan &amp; Belanja'!Z128</f>
        <v>0</v>
      </c>
      <c r="J124" s="328">
        <f>'Agihan &amp; Belanja'!AB128</f>
        <v>0</v>
      </c>
      <c r="K124" s="329">
        <f>'Agihan &amp; Belanja'!AC128</f>
        <v>0</v>
      </c>
      <c r="L124" s="328">
        <f>'Agihan &amp; Belanja'!AE128</f>
        <v>0</v>
      </c>
      <c r="M124" s="329">
        <f>'Agihan &amp; Belanja'!AF128</f>
        <v>15500</v>
      </c>
      <c r="N124" s="328">
        <f>'Agihan &amp; Belanja'!AH128</f>
        <v>0</v>
      </c>
      <c r="O124" s="329">
        <f>'Agihan &amp; Belanja'!AI128</f>
        <v>0</v>
      </c>
      <c r="P124" s="328">
        <f>'Agihan &amp; Belanja'!AK128</f>
        <v>0</v>
      </c>
      <c r="Q124" s="329">
        <f>'Agihan &amp; Belanja'!AL128</f>
        <v>448504</v>
      </c>
      <c r="R124" s="329">
        <f>'Agihan &amp; Belanja'!AN128</f>
        <v>0</v>
      </c>
      <c r="S124" s="329">
        <f>'Agihan &amp; Belanja'!AO128</f>
        <v>45000</v>
      </c>
      <c r="T124" s="329">
        <f>'Agihan &amp; Belanja'!AQ128</f>
        <v>9800</v>
      </c>
      <c r="U124" s="329">
        <f>'Agihan &amp; Belanja'!AR128</f>
        <v>330000</v>
      </c>
      <c r="V124" s="328">
        <f>'Agihan &amp; Belanja'!AT128</f>
        <v>0</v>
      </c>
    </row>
    <row r="125" spans="1:22" x14ac:dyDescent="0.3">
      <c r="A125" s="422" t="s">
        <v>1244</v>
      </c>
      <c r="B125" s="571" t="s">
        <v>721</v>
      </c>
      <c r="C125" s="329">
        <f>'Agihan &amp; Belanja'!Q129</f>
        <v>18000</v>
      </c>
      <c r="D125" s="329">
        <f>'Agihan &amp; Belanja'!S129</f>
        <v>400</v>
      </c>
      <c r="E125" s="329">
        <f>'Agihan &amp; Belanja'!T129</f>
        <v>0</v>
      </c>
      <c r="F125" s="328">
        <f>'Agihan &amp; Belanja'!V129</f>
        <v>0</v>
      </c>
      <c r="G125" s="329">
        <f>'Agihan &amp; Belanja'!W129</f>
        <v>0</v>
      </c>
      <c r="H125" s="328">
        <f>'Agihan &amp; Belanja'!Y129</f>
        <v>0</v>
      </c>
      <c r="I125" s="329">
        <f>'Agihan &amp; Belanja'!Z129</f>
        <v>0</v>
      </c>
      <c r="J125" s="328">
        <f>'Agihan &amp; Belanja'!AB129</f>
        <v>0</v>
      </c>
      <c r="K125" s="329">
        <f>'Agihan &amp; Belanja'!AC129</f>
        <v>0</v>
      </c>
      <c r="L125" s="328">
        <f>'Agihan &amp; Belanja'!AE129</f>
        <v>0</v>
      </c>
      <c r="M125" s="329">
        <f>'Agihan &amp; Belanja'!AF129</f>
        <v>0</v>
      </c>
      <c r="N125" s="328">
        <f>'Agihan &amp; Belanja'!AH129</f>
        <v>0</v>
      </c>
      <c r="O125" s="329">
        <f>'Agihan &amp; Belanja'!AI129</f>
        <v>0</v>
      </c>
      <c r="P125" s="328">
        <f>'Agihan &amp; Belanja'!AK129</f>
        <v>0</v>
      </c>
      <c r="Q125" s="329">
        <f>'Agihan &amp; Belanja'!AL129</f>
        <v>360000</v>
      </c>
      <c r="R125" s="329">
        <f>'Agihan &amp; Belanja'!AN129</f>
        <v>0</v>
      </c>
      <c r="S125" s="329">
        <f>'Agihan &amp; Belanja'!AO129</f>
        <v>19400</v>
      </c>
      <c r="T125" s="329">
        <f>'Agihan &amp; Belanja'!AQ129</f>
        <v>4800</v>
      </c>
      <c r="U125" s="329">
        <f>'Agihan &amp; Belanja'!AR129</f>
        <v>23000</v>
      </c>
      <c r="V125" s="328">
        <f>'Agihan &amp; Belanja'!AT129</f>
        <v>0</v>
      </c>
    </row>
    <row r="126" spans="1:22" x14ac:dyDescent="0.3">
      <c r="A126" s="422" t="s">
        <v>1247</v>
      </c>
      <c r="B126" s="571" t="s">
        <v>721</v>
      </c>
      <c r="C126" s="329">
        <f>'Agihan &amp; Belanja'!Q130</f>
        <v>4022</v>
      </c>
      <c r="D126" s="329">
        <f>'Agihan &amp; Belanja'!S130</f>
        <v>1973.22</v>
      </c>
      <c r="E126" s="329">
        <f>'Agihan &amp; Belanja'!T130</f>
        <v>0</v>
      </c>
      <c r="F126" s="328">
        <f>'Agihan &amp; Belanja'!V130</f>
        <v>0</v>
      </c>
      <c r="G126" s="329">
        <f>'Agihan &amp; Belanja'!W130</f>
        <v>0</v>
      </c>
      <c r="H126" s="328">
        <f>'Agihan &amp; Belanja'!Y130</f>
        <v>0</v>
      </c>
      <c r="I126" s="329">
        <f>'Agihan &amp; Belanja'!Z130</f>
        <v>0</v>
      </c>
      <c r="J126" s="328">
        <f>'Agihan &amp; Belanja'!AB130</f>
        <v>0</v>
      </c>
      <c r="K126" s="329">
        <f>'Agihan &amp; Belanja'!AC130</f>
        <v>0</v>
      </c>
      <c r="L126" s="328">
        <f>'Agihan &amp; Belanja'!AE130</f>
        <v>0</v>
      </c>
      <c r="M126" s="329">
        <f>'Agihan &amp; Belanja'!AF130</f>
        <v>0</v>
      </c>
      <c r="N126" s="328">
        <f>'Agihan &amp; Belanja'!AH130</f>
        <v>0</v>
      </c>
      <c r="O126" s="329">
        <f>'Agihan &amp; Belanja'!AI130</f>
        <v>0</v>
      </c>
      <c r="P126" s="328">
        <f>'Agihan &amp; Belanja'!AK130</f>
        <v>0</v>
      </c>
      <c r="Q126" s="329">
        <f>'Agihan &amp; Belanja'!AL130</f>
        <v>12388</v>
      </c>
      <c r="R126" s="329">
        <f>'Agihan &amp; Belanja'!AN130</f>
        <v>12211.4</v>
      </c>
      <c r="S126" s="329">
        <f>'Agihan &amp; Belanja'!AO130</f>
        <v>26050</v>
      </c>
      <c r="T126" s="329">
        <f>'Agihan &amp; Belanja'!AQ130</f>
        <v>25916.67</v>
      </c>
      <c r="U126" s="329">
        <f>'Agihan &amp; Belanja'!AR130</f>
        <v>7632</v>
      </c>
      <c r="V126" s="328">
        <f>'Agihan &amp; Belanja'!AT130</f>
        <v>7632</v>
      </c>
    </row>
    <row r="127" spans="1:22" x14ac:dyDescent="0.3">
      <c r="A127" s="245" t="s">
        <v>1088</v>
      </c>
      <c r="B127" s="11" t="s">
        <v>721</v>
      </c>
      <c r="C127" s="329">
        <f>'Agihan &amp; Belanja'!Q131</f>
        <v>3798</v>
      </c>
      <c r="D127" s="329">
        <f>'Agihan &amp; Belanja'!S131</f>
        <v>516.79999999999995</v>
      </c>
      <c r="E127" s="329">
        <f>'Agihan &amp; Belanja'!T131</f>
        <v>0</v>
      </c>
      <c r="F127" s="328">
        <f>'Agihan &amp; Belanja'!V131</f>
        <v>0</v>
      </c>
      <c r="G127" s="329">
        <f>'Agihan &amp; Belanja'!W131</f>
        <v>0</v>
      </c>
      <c r="H127" s="328">
        <f>'Agihan &amp; Belanja'!Y131</f>
        <v>0</v>
      </c>
      <c r="I127" s="329">
        <f>'Agihan &amp; Belanja'!Z131</f>
        <v>0</v>
      </c>
      <c r="J127" s="328">
        <f>'Agihan &amp; Belanja'!AB131</f>
        <v>0</v>
      </c>
      <c r="K127" s="329">
        <f>'Agihan &amp; Belanja'!AC131</f>
        <v>0</v>
      </c>
      <c r="L127" s="328">
        <f>'Agihan &amp; Belanja'!AE131</f>
        <v>0</v>
      </c>
      <c r="M127" s="329">
        <f>'Agihan &amp; Belanja'!AF131</f>
        <v>5000</v>
      </c>
      <c r="N127" s="328">
        <f>'Agihan &amp; Belanja'!AH131</f>
        <v>0</v>
      </c>
      <c r="O127" s="329">
        <f>'Agihan &amp; Belanja'!AI131</f>
        <v>0</v>
      </c>
      <c r="P127" s="328">
        <f>'Agihan &amp; Belanja'!AK131</f>
        <v>0</v>
      </c>
      <c r="Q127" s="329">
        <f>'Agihan &amp; Belanja'!AL131</f>
        <v>0</v>
      </c>
      <c r="R127" s="329">
        <f>'Agihan &amp; Belanja'!AN131</f>
        <v>0</v>
      </c>
      <c r="S127" s="329">
        <f>'Agihan &amp; Belanja'!AO131</f>
        <v>45000</v>
      </c>
      <c r="T127" s="329">
        <f>'Agihan &amp; Belanja'!AQ131</f>
        <v>0</v>
      </c>
      <c r="U127" s="329">
        <f>'Agihan &amp; Belanja'!AR131</f>
        <v>0</v>
      </c>
      <c r="V127" s="328">
        <f>'Agihan &amp; Belanja'!AT131</f>
        <v>0</v>
      </c>
    </row>
    <row r="128" spans="1:22" x14ac:dyDescent="0.3">
      <c r="A128" s="421" t="s">
        <v>501</v>
      </c>
      <c r="B128" s="11" t="s">
        <v>195</v>
      </c>
      <c r="C128" s="329">
        <f>'Agihan &amp; Belanja'!Q132</f>
        <v>28765.95</v>
      </c>
      <c r="D128" s="329">
        <f>'Agihan &amp; Belanja'!S132</f>
        <v>27948.81</v>
      </c>
      <c r="E128" s="329">
        <f>'Agihan &amp; Belanja'!T132</f>
        <v>0</v>
      </c>
      <c r="F128" s="328">
        <f>'Agihan &amp; Belanja'!V132</f>
        <v>0</v>
      </c>
      <c r="G128" s="329">
        <f>'Agihan &amp; Belanja'!W132</f>
        <v>0</v>
      </c>
      <c r="H128" s="328">
        <f>'Agihan &amp; Belanja'!Y132</f>
        <v>0</v>
      </c>
      <c r="I128" s="329">
        <f>'Agihan &amp; Belanja'!Z132</f>
        <v>539.65</v>
      </c>
      <c r="J128" s="328">
        <f>'Agihan &amp; Belanja'!AB132</f>
        <v>539.65</v>
      </c>
      <c r="K128" s="329">
        <f>'Agihan &amp; Belanja'!AC132</f>
        <v>0</v>
      </c>
      <c r="L128" s="328">
        <f>'Agihan &amp; Belanja'!AE132</f>
        <v>0</v>
      </c>
      <c r="M128" s="329">
        <f>'Agihan &amp; Belanja'!AF132</f>
        <v>19625</v>
      </c>
      <c r="N128" s="328">
        <f>'Agihan &amp; Belanja'!AH132</f>
        <v>19625</v>
      </c>
      <c r="O128" s="329">
        <f>'Agihan &amp; Belanja'!AI132</f>
        <v>0</v>
      </c>
      <c r="P128" s="328">
        <f>'Agihan &amp; Belanja'!AK132</f>
        <v>0</v>
      </c>
      <c r="Q128" s="329">
        <f>'Agihan &amp; Belanja'!AL132</f>
        <v>30268.95</v>
      </c>
      <c r="R128" s="329">
        <f>'Agihan &amp; Belanja'!AN132</f>
        <v>30107</v>
      </c>
      <c r="S128" s="329">
        <f>'Agihan &amp; Belanja'!AO132</f>
        <v>93127.45</v>
      </c>
      <c r="T128" s="329">
        <f>'Agihan &amp; Belanja'!AQ132</f>
        <v>93127.45</v>
      </c>
      <c r="U128" s="329">
        <f>'Agihan &amp; Belanja'!AR132</f>
        <v>0</v>
      </c>
      <c r="V128" s="328">
        <f>'Agihan &amp; Belanja'!AT132</f>
        <v>0</v>
      </c>
    </row>
    <row r="129" spans="1:22" x14ac:dyDescent="0.3">
      <c r="A129" s="421" t="s">
        <v>1085</v>
      </c>
      <c r="B129" s="11" t="s">
        <v>195</v>
      </c>
      <c r="C129" s="329">
        <f>'Agihan &amp; Belanja'!Q133</f>
        <v>1000</v>
      </c>
      <c r="D129" s="329">
        <f>'Agihan &amp; Belanja'!S133</f>
        <v>947.91</v>
      </c>
      <c r="E129" s="329">
        <f>'Agihan &amp; Belanja'!T133</f>
        <v>6500</v>
      </c>
      <c r="F129" s="328">
        <f>'Agihan &amp; Belanja'!V133</f>
        <v>4937.92</v>
      </c>
      <c r="G129" s="329">
        <f>'Agihan &amp; Belanja'!W133</f>
        <v>0</v>
      </c>
      <c r="H129" s="328">
        <f>'Agihan &amp; Belanja'!Y133</f>
        <v>0</v>
      </c>
      <c r="I129" s="329">
        <f>'Agihan &amp; Belanja'!Z133</f>
        <v>0</v>
      </c>
      <c r="J129" s="328">
        <f>'Agihan &amp; Belanja'!AB133</f>
        <v>0</v>
      </c>
      <c r="K129" s="329">
        <f>'Agihan &amp; Belanja'!AC133</f>
        <v>0</v>
      </c>
      <c r="L129" s="328">
        <f>'Agihan &amp; Belanja'!AE133</f>
        <v>0</v>
      </c>
      <c r="M129" s="329">
        <f>'Agihan &amp; Belanja'!AF133</f>
        <v>0</v>
      </c>
      <c r="N129" s="328">
        <f>'Agihan &amp; Belanja'!AH133</f>
        <v>0</v>
      </c>
      <c r="O129" s="329">
        <f>'Agihan &amp; Belanja'!AI133</f>
        <v>0</v>
      </c>
      <c r="P129" s="328">
        <f>'Agihan &amp; Belanja'!AK133</f>
        <v>0</v>
      </c>
      <c r="Q129" s="329">
        <f>'Agihan &amp; Belanja'!AL133</f>
        <v>106590</v>
      </c>
      <c r="R129" s="329">
        <f>'Agihan &amp; Belanja'!AN133</f>
        <v>107613.74</v>
      </c>
      <c r="S129" s="329">
        <f>'Agihan &amp; Belanja'!AO133</f>
        <v>0</v>
      </c>
      <c r="T129" s="329">
        <f>'Agihan &amp; Belanja'!AQ133</f>
        <v>0</v>
      </c>
      <c r="U129" s="329">
        <f>'Agihan &amp; Belanja'!AR133</f>
        <v>0</v>
      </c>
      <c r="V129" s="328">
        <f>'Agihan &amp; Belanja'!AT133</f>
        <v>0</v>
      </c>
    </row>
    <row r="130" spans="1:22" x14ac:dyDescent="0.3">
      <c r="A130" s="421" t="s">
        <v>1367</v>
      </c>
      <c r="B130" s="11" t="s">
        <v>195</v>
      </c>
      <c r="C130" s="329">
        <f>'Agihan &amp; Belanja'!Q134</f>
        <v>5597.4</v>
      </c>
      <c r="D130" s="329">
        <f>'Agihan &amp; Belanja'!S134</f>
        <v>3745.89</v>
      </c>
      <c r="E130" s="329">
        <f>'Agihan &amp; Belanja'!T134</f>
        <v>0</v>
      </c>
      <c r="F130" s="328">
        <f>'Agihan &amp; Belanja'!V134</f>
        <v>0</v>
      </c>
      <c r="G130" s="329">
        <f>'Agihan &amp; Belanja'!W134</f>
        <v>6390</v>
      </c>
      <c r="H130" s="328">
        <f>'Agihan &amp; Belanja'!Y134</f>
        <v>6390</v>
      </c>
      <c r="I130" s="329">
        <f>'Agihan &amp; Belanja'!Z134</f>
        <v>0</v>
      </c>
      <c r="J130" s="328">
        <f>'Agihan &amp; Belanja'!AB134</f>
        <v>0</v>
      </c>
      <c r="K130" s="329">
        <f>'Agihan &amp; Belanja'!AC134</f>
        <v>0</v>
      </c>
      <c r="L130" s="328">
        <f>'Agihan &amp; Belanja'!AE134</f>
        <v>0</v>
      </c>
      <c r="M130" s="329">
        <f>'Agihan &amp; Belanja'!AF134</f>
        <v>2300</v>
      </c>
      <c r="N130" s="328">
        <f>'Agihan &amp; Belanja'!AH134</f>
        <v>2299.8000000000002</v>
      </c>
      <c r="O130" s="329">
        <f>'Agihan &amp; Belanja'!AI134</f>
        <v>0</v>
      </c>
      <c r="P130" s="328">
        <f>'Agihan &amp; Belanja'!AK134</f>
        <v>0</v>
      </c>
      <c r="Q130" s="329">
        <f>'Agihan &amp; Belanja'!AL134</f>
        <v>13109.8</v>
      </c>
      <c r="R130" s="329">
        <f>'Agihan &amp; Belanja'!AN134</f>
        <v>12940</v>
      </c>
      <c r="S130" s="329">
        <f>'Agihan &amp; Belanja'!AO134</f>
        <v>19270.8</v>
      </c>
      <c r="T130" s="329">
        <f>'Agihan &amp; Belanja'!AQ134</f>
        <v>14453.1</v>
      </c>
      <c r="U130" s="329">
        <f>'Agihan &amp; Belanja'!AR134</f>
        <v>0</v>
      </c>
      <c r="V130" s="328">
        <f>'Agihan &amp; Belanja'!AT134</f>
        <v>0</v>
      </c>
    </row>
    <row r="131" spans="1:22" x14ac:dyDescent="0.3">
      <c r="A131" s="421" t="s">
        <v>1368</v>
      </c>
      <c r="B131" s="11" t="s">
        <v>195</v>
      </c>
      <c r="C131" s="329">
        <f>'Agihan &amp; Belanja'!Q135</f>
        <v>5000</v>
      </c>
      <c r="D131" s="329">
        <f>'Agihan &amp; Belanja'!S135</f>
        <v>4547.8900000000003</v>
      </c>
      <c r="E131" s="329">
        <f>'Agihan &amp; Belanja'!T135</f>
        <v>0</v>
      </c>
      <c r="F131" s="328">
        <f>'Agihan &amp; Belanja'!V135</f>
        <v>0</v>
      </c>
      <c r="G131" s="329">
        <f>'Agihan &amp; Belanja'!W135</f>
        <v>7900</v>
      </c>
      <c r="H131" s="328">
        <f>'Agihan &amp; Belanja'!Y135</f>
        <v>7900</v>
      </c>
      <c r="I131" s="329">
        <f>'Agihan &amp; Belanja'!Z135</f>
        <v>0</v>
      </c>
      <c r="J131" s="328">
        <f>'Agihan &amp; Belanja'!AB135</f>
        <v>0</v>
      </c>
      <c r="K131" s="329">
        <f>'Agihan &amp; Belanja'!AC135</f>
        <v>0</v>
      </c>
      <c r="L131" s="328">
        <f>'Agihan &amp; Belanja'!AE135</f>
        <v>0</v>
      </c>
      <c r="M131" s="329">
        <f>'Agihan &amp; Belanja'!AF135</f>
        <v>378450</v>
      </c>
      <c r="N131" s="328">
        <f>'Agihan &amp; Belanja'!AH135</f>
        <v>378434</v>
      </c>
      <c r="O131" s="329">
        <f>'Agihan &amp; Belanja'!AI135</f>
        <v>19550</v>
      </c>
      <c r="P131" s="328">
        <f>'Agihan &amp; Belanja'!AK135</f>
        <v>19547.5</v>
      </c>
      <c r="Q131" s="329">
        <f>'Agihan &amp; Belanja'!AL135</f>
        <v>45740</v>
      </c>
      <c r="R131" s="329">
        <f>'Agihan &amp; Belanja'!AN135</f>
        <v>45680</v>
      </c>
      <c r="S131" s="329">
        <f>'Agihan &amp; Belanja'!AO135</f>
        <v>43360</v>
      </c>
      <c r="T131" s="329">
        <f>'Agihan &amp; Belanja'!AQ135</f>
        <v>43359.3</v>
      </c>
      <c r="U131" s="329">
        <f>'Agihan &amp; Belanja'!AR135</f>
        <v>0</v>
      </c>
      <c r="V131" s="328">
        <f>'Agihan &amp; Belanja'!AT135</f>
        <v>0</v>
      </c>
    </row>
    <row r="132" spans="1:22" x14ac:dyDescent="0.3">
      <c r="A132" s="245" t="s">
        <v>509</v>
      </c>
      <c r="B132" s="11" t="s">
        <v>794</v>
      </c>
      <c r="C132" s="329">
        <f>'Agihan &amp; Belanja'!Q136</f>
        <v>38000</v>
      </c>
      <c r="D132" s="329">
        <f>'Agihan &amp; Belanja'!S136</f>
        <v>37999.949999999997</v>
      </c>
      <c r="E132" s="329">
        <f>'Agihan &amp; Belanja'!T136</f>
        <v>0</v>
      </c>
      <c r="F132" s="328">
        <f>'Agihan &amp; Belanja'!V136</f>
        <v>0</v>
      </c>
      <c r="G132" s="329">
        <f>'Agihan &amp; Belanja'!W136</f>
        <v>2800</v>
      </c>
      <c r="H132" s="328">
        <f>'Agihan &amp; Belanja'!Y136</f>
        <v>2800</v>
      </c>
      <c r="I132" s="329">
        <f>'Agihan &amp; Belanja'!Z136</f>
        <v>0</v>
      </c>
      <c r="J132" s="328">
        <f>'Agihan &amp; Belanja'!AB136</f>
        <v>0</v>
      </c>
      <c r="K132" s="329">
        <f>'Agihan &amp; Belanja'!AC136</f>
        <v>0</v>
      </c>
      <c r="L132" s="328">
        <f>'Agihan &amp; Belanja'!AE136</f>
        <v>0</v>
      </c>
      <c r="M132" s="329">
        <f>'Agihan &amp; Belanja'!AF136</f>
        <v>0</v>
      </c>
      <c r="N132" s="328">
        <f>'Agihan &amp; Belanja'!AH136</f>
        <v>0</v>
      </c>
      <c r="O132" s="329">
        <f>'Agihan &amp; Belanja'!AI136</f>
        <v>0</v>
      </c>
      <c r="P132" s="328">
        <f>'Agihan &amp; Belanja'!AK136</f>
        <v>0</v>
      </c>
      <c r="Q132" s="329">
        <f>'Agihan &amp; Belanja'!AL136</f>
        <v>10295</v>
      </c>
      <c r="R132" s="329">
        <f>'Agihan &amp; Belanja'!AN136</f>
        <v>10176</v>
      </c>
      <c r="S132" s="329">
        <f>'Agihan &amp; Belanja'!AO136</f>
        <v>40200</v>
      </c>
      <c r="T132" s="329">
        <f>'Agihan &amp; Belanja'!AQ136</f>
        <v>39946.75</v>
      </c>
      <c r="U132" s="329">
        <f>'Agihan &amp; Belanja'!AR136</f>
        <v>0</v>
      </c>
      <c r="V132" s="328">
        <f>'Agihan &amp; Belanja'!AT136</f>
        <v>0</v>
      </c>
    </row>
    <row r="133" spans="1:22" x14ac:dyDescent="0.3">
      <c r="A133" s="245" t="s">
        <v>1112</v>
      </c>
      <c r="B133" s="11" t="s">
        <v>794</v>
      </c>
      <c r="C133" s="329">
        <f>'Agihan &amp; Belanja'!Q137</f>
        <v>426</v>
      </c>
      <c r="D133" s="329">
        <f>'Agihan &amp; Belanja'!S137</f>
        <v>0</v>
      </c>
      <c r="E133" s="329">
        <f>'Agihan &amp; Belanja'!T137</f>
        <v>0</v>
      </c>
      <c r="F133" s="328">
        <f>'Agihan &amp; Belanja'!V137</f>
        <v>0</v>
      </c>
      <c r="G133" s="329">
        <f>'Agihan &amp; Belanja'!W137</f>
        <v>0</v>
      </c>
      <c r="H133" s="328">
        <f>'Agihan &amp; Belanja'!Y137</f>
        <v>0</v>
      </c>
      <c r="I133" s="329">
        <f>'Agihan &amp; Belanja'!Z137</f>
        <v>0</v>
      </c>
      <c r="J133" s="328">
        <f>'Agihan &amp; Belanja'!AB137</f>
        <v>0</v>
      </c>
      <c r="K133" s="329">
        <f>'Agihan &amp; Belanja'!AC137</f>
        <v>0</v>
      </c>
      <c r="L133" s="328">
        <f>'Agihan &amp; Belanja'!AE137</f>
        <v>0</v>
      </c>
      <c r="M133" s="329">
        <f>'Agihan &amp; Belanja'!AF137</f>
        <v>0</v>
      </c>
      <c r="N133" s="328">
        <f>'Agihan &amp; Belanja'!AH137</f>
        <v>0</v>
      </c>
      <c r="O133" s="329">
        <f>'Agihan &amp; Belanja'!AI137</f>
        <v>0</v>
      </c>
      <c r="P133" s="328">
        <f>'Agihan &amp; Belanja'!AK137</f>
        <v>0</v>
      </c>
      <c r="Q133" s="329">
        <f>'Agihan &amp; Belanja'!AL137</f>
        <v>0</v>
      </c>
      <c r="R133" s="329">
        <f>'Agihan &amp; Belanja'!AN137</f>
        <v>0</v>
      </c>
      <c r="S133" s="329">
        <f>'Agihan &amp; Belanja'!AO137</f>
        <v>15000</v>
      </c>
      <c r="T133" s="329">
        <f>'Agihan &amp; Belanja'!AQ137</f>
        <v>1745.85</v>
      </c>
      <c r="U133" s="329">
        <f>'Agihan &amp; Belanja'!AR137</f>
        <v>0</v>
      </c>
      <c r="V133" s="328">
        <f>'Agihan &amp; Belanja'!AT137</f>
        <v>0</v>
      </c>
    </row>
    <row r="134" spans="1:22" x14ac:dyDescent="0.3">
      <c r="A134" s="588" t="s">
        <v>1113</v>
      </c>
      <c r="B134" s="11" t="s">
        <v>794</v>
      </c>
      <c r="C134" s="329">
        <f>'Agihan &amp; Belanja'!Q138</f>
        <v>29900</v>
      </c>
      <c r="D134" s="329">
        <f>'Agihan &amp; Belanja'!S138</f>
        <v>12358.79</v>
      </c>
      <c r="E134" s="329">
        <f>'Agihan &amp; Belanja'!T138</f>
        <v>0</v>
      </c>
      <c r="F134" s="328">
        <f>'Agihan &amp; Belanja'!V138</f>
        <v>0</v>
      </c>
      <c r="G134" s="329">
        <f>'Agihan &amp; Belanja'!W138</f>
        <v>0</v>
      </c>
      <c r="H134" s="328">
        <f>'Agihan &amp; Belanja'!Y138</f>
        <v>0</v>
      </c>
      <c r="I134" s="329">
        <f>'Agihan &amp; Belanja'!Z138</f>
        <v>0</v>
      </c>
      <c r="J134" s="328">
        <f>'Agihan &amp; Belanja'!AB138</f>
        <v>0</v>
      </c>
      <c r="K134" s="329">
        <f>'Agihan &amp; Belanja'!AC138</f>
        <v>0</v>
      </c>
      <c r="L134" s="328">
        <f>'Agihan &amp; Belanja'!AE138</f>
        <v>0</v>
      </c>
      <c r="M134" s="329">
        <f>'Agihan &amp; Belanja'!AF138</f>
        <v>0</v>
      </c>
      <c r="N134" s="328">
        <f>'Agihan &amp; Belanja'!AH138</f>
        <v>0</v>
      </c>
      <c r="O134" s="329">
        <f>'Agihan &amp; Belanja'!AI138</f>
        <v>0</v>
      </c>
      <c r="P134" s="328">
        <f>'Agihan &amp; Belanja'!AK138</f>
        <v>0</v>
      </c>
      <c r="Q134" s="329">
        <f>'Agihan &amp; Belanja'!AL138</f>
        <v>13750</v>
      </c>
      <c r="R134" s="329">
        <f>'Agihan &amp; Belanja'!AN138</f>
        <v>10155</v>
      </c>
      <c r="S134" s="329">
        <f>'Agihan &amp; Belanja'!AO138</f>
        <v>32200</v>
      </c>
      <c r="T134" s="329">
        <f>'Agihan &amp; Belanja'!AQ138</f>
        <v>24388.5</v>
      </c>
      <c r="U134" s="329">
        <f>'Agihan &amp; Belanja'!AR138</f>
        <v>0</v>
      </c>
      <c r="V134" s="328">
        <f>'Agihan &amp; Belanja'!AT138</f>
        <v>0</v>
      </c>
    </row>
    <row r="135" spans="1:22" x14ac:dyDescent="0.3">
      <c r="A135" s="581" t="s">
        <v>1220</v>
      </c>
      <c r="B135" s="11" t="s">
        <v>794</v>
      </c>
      <c r="C135" s="329">
        <f>'Agihan &amp; Belanja'!Q139</f>
        <v>25000</v>
      </c>
      <c r="D135" s="329">
        <f>'Agihan &amp; Belanja'!S139</f>
        <v>16438.62</v>
      </c>
      <c r="E135" s="329">
        <f>'Agihan &amp; Belanja'!T139</f>
        <v>0</v>
      </c>
      <c r="F135" s="328">
        <f>'Agihan &amp; Belanja'!V139</f>
        <v>0</v>
      </c>
      <c r="G135" s="329">
        <f>'Agihan &amp; Belanja'!W139</f>
        <v>0</v>
      </c>
      <c r="H135" s="328">
        <f>'Agihan &amp; Belanja'!Y139</f>
        <v>0</v>
      </c>
      <c r="I135" s="329">
        <f>'Agihan &amp; Belanja'!Z139</f>
        <v>0</v>
      </c>
      <c r="J135" s="328">
        <f>'Agihan &amp; Belanja'!AB139</f>
        <v>0</v>
      </c>
      <c r="K135" s="329">
        <f>'Agihan &amp; Belanja'!AC139</f>
        <v>0</v>
      </c>
      <c r="L135" s="328">
        <f>'Agihan &amp; Belanja'!AE139</f>
        <v>0</v>
      </c>
      <c r="M135" s="329">
        <f>'Agihan &amp; Belanja'!AF139</f>
        <v>19400</v>
      </c>
      <c r="N135" s="328">
        <f>'Agihan &amp; Belanja'!AH139</f>
        <v>19390</v>
      </c>
      <c r="O135" s="329">
        <f>'Agihan &amp; Belanja'!AI139</f>
        <v>0</v>
      </c>
      <c r="P135" s="328">
        <f>'Agihan &amp; Belanja'!AK139</f>
        <v>0</v>
      </c>
      <c r="Q135" s="329">
        <f>'Agihan &amp; Belanja'!AL139</f>
        <v>14865</v>
      </c>
      <c r="R135" s="329">
        <f>'Agihan &amp; Belanja'!AN139</f>
        <v>0</v>
      </c>
      <c r="S135" s="329">
        <f>'Agihan &amp; Belanja'!AO139</f>
        <v>34000</v>
      </c>
      <c r="T135" s="329">
        <f>'Agihan &amp; Belanja'!AQ139</f>
        <v>28906.2</v>
      </c>
      <c r="U135" s="329">
        <f>'Agihan &amp; Belanja'!AR139</f>
        <v>0</v>
      </c>
      <c r="V135" s="328">
        <f>'Agihan &amp; Belanja'!AT139</f>
        <v>0</v>
      </c>
    </row>
    <row r="136" spans="1:22" x14ac:dyDescent="0.3">
      <c r="A136" s="581" t="s">
        <v>1471</v>
      </c>
      <c r="B136" s="74" t="s">
        <v>794</v>
      </c>
      <c r="C136" s="329">
        <f>'Agihan &amp; Belanja'!Q140</f>
        <v>0</v>
      </c>
      <c r="D136" s="329">
        <f>'Agihan &amp; Belanja'!S140</f>
        <v>0</v>
      </c>
      <c r="E136" s="329">
        <f>'Agihan &amp; Belanja'!T140</f>
        <v>0</v>
      </c>
      <c r="F136" s="328">
        <f>'Agihan &amp; Belanja'!V140</f>
        <v>0</v>
      </c>
      <c r="G136" s="329">
        <f>'Agihan &amp; Belanja'!W140</f>
        <v>0</v>
      </c>
      <c r="H136" s="328">
        <f>'Agihan &amp; Belanja'!Y140</f>
        <v>0</v>
      </c>
      <c r="I136" s="329">
        <f>'Agihan &amp; Belanja'!Z140</f>
        <v>2240</v>
      </c>
      <c r="J136" s="328">
        <f>'Agihan &amp; Belanja'!AB140</f>
        <v>0</v>
      </c>
      <c r="K136" s="329">
        <f>'Agihan &amp; Belanja'!AC140</f>
        <v>0</v>
      </c>
      <c r="L136" s="328">
        <f>'Agihan &amp; Belanja'!AE140</f>
        <v>0</v>
      </c>
      <c r="M136" s="329">
        <f>'Agihan &amp; Belanja'!AF140</f>
        <v>2240</v>
      </c>
      <c r="N136" s="328">
        <f>'Agihan &amp; Belanja'!AH140</f>
        <v>0</v>
      </c>
      <c r="O136" s="329">
        <f>'Agihan &amp; Belanja'!AI140</f>
        <v>0</v>
      </c>
      <c r="P136" s="328">
        <f>'Agihan &amp; Belanja'!AK140</f>
        <v>0</v>
      </c>
      <c r="Q136" s="329">
        <f>'Agihan &amp; Belanja'!AL140</f>
        <v>0</v>
      </c>
      <c r="R136" s="329" t="str">
        <f>'Agihan &amp; Belanja'!AN140</f>
        <v xml:space="preserve"> </v>
      </c>
      <c r="S136" s="329">
        <f>'Agihan &amp; Belanja'!AO140</f>
        <v>5000</v>
      </c>
      <c r="T136" s="329">
        <f>'Agihan &amp; Belanja'!AQ140</f>
        <v>0</v>
      </c>
      <c r="U136" s="329">
        <f>'Agihan &amp; Belanja'!AR140</f>
        <v>0</v>
      </c>
      <c r="V136" s="328">
        <f>'Agihan &amp; Belanja'!AT140</f>
        <v>0</v>
      </c>
    </row>
    <row r="137" spans="1:22" x14ac:dyDescent="0.3">
      <c r="A137" s="581" t="s">
        <v>1217</v>
      </c>
      <c r="B137" s="11" t="s">
        <v>186</v>
      </c>
      <c r="C137" s="329">
        <f>'Agihan &amp; Belanja'!Q141</f>
        <v>36600</v>
      </c>
      <c r="D137" s="329">
        <f>'Agihan &amp; Belanja'!S141</f>
        <v>36600</v>
      </c>
      <c r="E137" s="329">
        <f>'Agihan &amp; Belanja'!T141</f>
        <v>0</v>
      </c>
      <c r="F137" s="328">
        <f>'Agihan &amp; Belanja'!V141</f>
        <v>0</v>
      </c>
      <c r="G137" s="329">
        <f>'Agihan &amp; Belanja'!W141</f>
        <v>0</v>
      </c>
      <c r="H137" s="328">
        <f>'Agihan &amp; Belanja'!Y141</f>
        <v>0</v>
      </c>
      <c r="I137" s="329">
        <f>'Agihan &amp; Belanja'!Z141</f>
        <v>0</v>
      </c>
      <c r="J137" s="328">
        <f>'Agihan &amp; Belanja'!AB141</f>
        <v>0</v>
      </c>
      <c r="K137" s="329">
        <f>'Agihan &amp; Belanja'!AC141</f>
        <v>0</v>
      </c>
      <c r="L137" s="328">
        <f>'Agihan &amp; Belanja'!AE141</f>
        <v>0</v>
      </c>
      <c r="M137" s="329">
        <f>'Agihan &amp; Belanja'!AF141</f>
        <v>3750</v>
      </c>
      <c r="N137" s="328">
        <f>'Agihan &amp; Belanja'!AH141</f>
        <v>3750</v>
      </c>
      <c r="O137" s="329">
        <f>'Agihan &amp; Belanja'!AI141</f>
        <v>0</v>
      </c>
      <c r="P137" s="328">
        <f>'Agihan &amp; Belanja'!AK141</f>
        <v>0</v>
      </c>
      <c r="Q137" s="329">
        <f>'Agihan &amp; Belanja'!AL141</f>
        <v>0</v>
      </c>
      <c r="R137" s="329">
        <f>'Agihan &amp; Belanja'!AN141</f>
        <v>0</v>
      </c>
      <c r="S137" s="329">
        <f>'Agihan &amp; Belanja'!AO141</f>
        <v>0</v>
      </c>
      <c r="T137" s="329">
        <f>'Agihan &amp; Belanja'!AQ141</f>
        <v>0</v>
      </c>
      <c r="U137" s="329">
        <f>'Agihan &amp; Belanja'!AR141</f>
        <v>0</v>
      </c>
      <c r="V137" s="328">
        <f>'Agihan &amp; Belanja'!AT141</f>
        <v>0</v>
      </c>
    </row>
    <row r="138" spans="1:22" x14ac:dyDescent="0.3">
      <c r="A138" s="245" t="s">
        <v>511</v>
      </c>
      <c r="B138" s="11" t="s">
        <v>513</v>
      </c>
      <c r="C138" s="329">
        <f>'Agihan &amp; Belanja'!Q142</f>
        <v>15330</v>
      </c>
      <c r="D138" s="329">
        <f>'Agihan &amp; Belanja'!S142</f>
        <v>14577.92</v>
      </c>
      <c r="E138" s="329">
        <f>'Agihan &amp; Belanja'!T142</f>
        <v>0</v>
      </c>
      <c r="F138" s="328">
        <f>'Agihan &amp; Belanja'!V142</f>
        <v>0</v>
      </c>
      <c r="G138" s="329">
        <f>'Agihan &amp; Belanja'!W142</f>
        <v>0</v>
      </c>
      <c r="H138" s="328">
        <f>'Agihan &amp; Belanja'!Y142</f>
        <v>0</v>
      </c>
      <c r="I138" s="329">
        <f>'Agihan &amp; Belanja'!Z142</f>
        <v>0</v>
      </c>
      <c r="J138" s="328">
        <f>'Agihan &amp; Belanja'!AB142</f>
        <v>0</v>
      </c>
      <c r="K138" s="329">
        <f>'Agihan &amp; Belanja'!AC142</f>
        <v>0</v>
      </c>
      <c r="L138" s="328">
        <f>'Agihan &amp; Belanja'!AE142</f>
        <v>0</v>
      </c>
      <c r="M138" s="329">
        <f>'Agihan &amp; Belanja'!AF142</f>
        <v>270</v>
      </c>
      <c r="N138" s="328">
        <f>'Agihan &amp; Belanja'!AH142</f>
        <v>270</v>
      </c>
      <c r="O138" s="329">
        <f>'Agihan &amp; Belanja'!AI142</f>
        <v>0</v>
      </c>
      <c r="P138" s="328">
        <f>'Agihan &amp; Belanja'!AK142</f>
        <v>0</v>
      </c>
      <c r="Q138" s="329">
        <f>'Agihan &amp; Belanja'!AL142</f>
        <v>6350</v>
      </c>
      <c r="R138" s="329">
        <f>'Agihan &amp; Belanja'!AN142</f>
        <v>6350</v>
      </c>
      <c r="S138" s="329">
        <f>'Agihan &amp; Belanja'!AO142</f>
        <v>44270</v>
      </c>
      <c r="T138" s="329">
        <f>'Agihan &amp; Belanja'!AQ142</f>
        <v>43348.9</v>
      </c>
      <c r="U138" s="329">
        <f>'Agihan &amp; Belanja'!AR142</f>
        <v>0</v>
      </c>
      <c r="V138" s="328">
        <f>'Agihan &amp; Belanja'!AT142</f>
        <v>0</v>
      </c>
    </row>
    <row r="139" spans="1:22" x14ac:dyDescent="0.3">
      <c r="A139" s="422" t="s">
        <v>521</v>
      </c>
      <c r="B139" s="11" t="s">
        <v>523</v>
      </c>
      <c r="C139" s="329">
        <f>'Agihan &amp; Belanja'!Q143</f>
        <v>0</v>
      </c>
      <c r="D139" s="329">
        <f>'Agihan &amp; Belanja'!S143</f>
        <v>0</v>
      </c>
      <c r="E139" s="329">
        <f>'Agihan &amp; Belanja'!T143</f>
        <v>0</v>
      </c>
      <c r="F139" s="328">
        <f>'Agihan &amp; Belanja'!V143</f>
        <v>0</v>
      </c>
      <c r="G139" s="329">
        <f>'Agihan &amp; Belanja'!W143</f>
        <v>0</v>
      </c>
      <c r="H139" s="328">
        <f>'Agihan &amp; Belanja'!Y143</f>
        <v>0</v>
      </c>
      <c r="I139" s="329">
        <f>'Agihan &amp; Belanja'!Z143</f>
        <v>0</v>
      </c>
      <c r="J139" s="328">
        <f>'Agihan &amp; Belanja'!AB143</f>
        <v>0</v>
      </c>
      <c r="K139" s="329">
        <f>'Agihan &amp; Belanja'!AC143</f>
        <v>0</v>
      </c>
      <c r="L139" s="328">
        <f>'Agihan &amp; Belanja'!AE143</f>
        <v>0</v>
      </c>
      <c r="M139" s="329">
        <f>'Agihan &amp; Belanja'!AF143</f>
        <v>6800</v>
      </c>
      <c r="N139" s="328">
        <f>'Agihan &amp; Belanja'!AH143</f>
        <v>6751</v>
      </c>
      <c r="O139" s="329">
        <f>'Agihan &amp; Belanja'!AI143</f>
        <v>0</v>
      </c>
      <c r="P139" s="328">
        <f>'Agihan &amp; Belanja'!AK143</f>
        <v>0</v>
      </c>
      <c r="Q139" s="329">
        <f>'Agihan &amp; Belanja'!AL143</f>
        <v>97000</v>
      </c>
      <c r="R139" s="329">
        <f>'Agihan &amp; Belanja'!AN143</f>
        <v>96100</v>
      </c>
      <c r="S139" s="329">
        <f>'Agihan &amp; Belanja'!AO143</f>
        <v>23000</v>
      </c>
      <c r="T139" s="329">
        <f>'Agihan &amp; Belanja'!AQ143</f>
        <v>20591.150000000001</v>
      </c>
      <c r="U139" s="329">
        <f>'Agihan &amp; Belanja'!AR143</f>
        <v>0</v>
      </c>
      <c r="V139" s="328">
        <f>'Agihan &amp; Belanja'!AT143</f>
        <v>0</v>
      </c>
    </row>
    <row r="140" spans="1:22" x14ac:dyDescent="0.3">
      <c r="A140" s="422" t="s">
        <v>1256</v>
      </c>
      <c r="B140" s="11" t="s">
        <v>523</v>
      </c>
      <c r="C140" s="329">
        <f>'Agihan &amp; Belanja'!Q144</f>
        <v>0</v>
      </c>
      <c r="D140" s="329">
        <f>'Agihan &amp; Belanja'!S144</f>
        <v>0</v>
      </c>
      <c r="E140" s="329">
        <f>'Agihan &amp; Belanja'!T144</f>
        <v>0</v>
      </c>
      <c r="F140" s="328">
        <f>'Agihan &amp; Belanja'!V144</f>
        <v>0</v>
      </c>
      <c r="G140" s="329">
        <f>'Agihan &amp; Belanja'!W144</f>
        <v>0</v>
      </c>
      <c r="H140" s="328">
        <f>'Agihan &amp; Belanja'!Y144</f>
        <v>0</v>
      </c>
      <c r="I140" s="329">
        <f>'Agihan &amp; Belanja'!Z144</f>
        <v>0</v>
      </c>
      <c r="J140" s="328">
        <f>'Agihan &amp; Belanja'!AB144</f>
        <v>0</v>
      </c>
      <c r="K140" s="329">
        <f>'Agihan &amp; Belanja'!AC144</f>
        <v>0</v>
      </c>
      <c r="L140" s="328">
        <f>'Agihan &amp; Belanja'!AE144</f>
        <v>0</v>
      </c>
      <c r="M140" s="329">
        <f>'Agihan &amp; Belanja'!AF144</f>
        <v>5000</v>
      </c>
      <c r="N140" s="328">
        <f>'Agihan &amp; Belanja'!AH144</f>
        <v>0</v>
      </c>
      <c r="O140" s="329">
        <f>'Agihan &amp; Belanja'!AI144</f>
        <v>0</v>
      </c>
      <c r="P140" s="328">
        <f>'Agihan &amp; Belanja'!AK144</f>
        <v>0</v>
      </c>
      <c r="Q140" s="329">
        <f>'Agihan &amp; Belanja'!AL144</f>
        <v>140700</v>
      </c>
      <c r="R140" s="329">
        <f>'Agihan &amp; Belanja'!AN144</f>
        <v>97135.45</v>
      </c>
      <c r="S140" s="329">
        <f>'Agihan &amp; Belanja'!AO144</f>
        <v>37500</v>
      </c>
      <c r="T140" s="329">
        <f>'Agihan &amp; Belanja'!AQ144</f>
        <v>0</v>
      </c>
      <c r="U140" s="329">
        <f>'Agihan &amp; Belanja'!AR144</f>
        <v>0</v>
      </c>
      <c r="V140" s="328">
        <f>'Agihan &amp; Belanja'!AT144</f>
        <v>0</v>
      </c>
    </row>
    <row r="145" spans="1:12" x14ac:dyDescent="0.3">
      <c r="A145" s="390"/>
      <c r="B145" s="390" t="s">
        <v>12</v>
      </c>
      <c r="C145" t="s">
        <v>1053</v>
      </c>
      <c r="D145" t="s">
        <v>1036</v>
      </c>
      <c r="E145" t="s">
        <v>1054</v>
      </c>
      <c r="F145" t="s">
        <v>1055</v>
      </c>
      <c r="G145" t="s">
        <v>1056</v>
      </c>
      <c r="H145" t="s">
        <v>1057</v>
      </c>
      <c r="I145" t="s">
        <v>1058</v>
      </c>
      <c r="J145" t="s">
        <v>1046</v>
      </c>
      <c r="K145" t="s">
        <v>1059</v>
      </c>
      <c r="L145" t="s">
        <v>1049</v>
      </c>
    </row>
    <row r="146" spans="1:12" x14ac:dyDescent="0.3">
      <c r="A146" s="590" t="s">
        <v>116</v>
      </c>
      <c r="B146" s="38" t="s">
        <v>311</v>
      </c>
      <c r="C146" s="329">
        <f>'Agihan &amp; Belanja'!Q4</f>
        <v>17000</v>
      </c>
      <c r="D146" s="329">
        <f>'Agihan &amp; Belanja'!T4</f>
        <v>0</v>
      </c>
      <c r="E146" s="329">
        <f>'Agihan &amp; Belanja'!W4</f>
        <v>0</v>
      </c>
      <c r="F146" s="329">
        <f>'Agihan &amp; Belanja'!Z4</f>
        <v>0</v>
      </c>
      <c r="G146" s="329">
        <f>'Agihan &amp; Belanja'!AC4</f>
        <v>0</v>
      </c>
      <c r="H146" s="329">
        <f>'Agihan &amp; Belanja'!AF4</f>
        <v>0</v>
      </c>
      <c r="I146" s="329">
        <f>'Agihan &amp; Belanja'!AI4</f>
        <v>0</v>
      </c>
      <c r="J146" s="329">
        <f>'Agihan &amp; Belanja'!AL4</f>
        <v>0</v>
      </c>
      <c r="K146" s="329">
        <f>'Agihan &amp; Belanja'!AO4</f>
        <v>25000</v>
      </c>
      <c r="L146" s="329">
        <f>'Agihan &amp; Belanja'!AR4</f>
        <v>0</v>
      </c>
    </row>
    <row r="147" spans="1:12" x14ac:dyDescent="0.3">
      <c r="A147" s="419" t="s">
        <v>117</v>
      </c>
      <c r="B147" s="39" t="s">
        <v>315</v>
      </c>
      <c r="C147" s="329">
        <f>'Agihan &amp; Belanja'!Q5</f>
        <v>494690</v>
      </c>
      <c r="D147" s="329">
        <f>'Agihan &amp; Belanja'!T5</f>
        <v>0</v>
      </c>
      <c r="E147" s="329">
        <f>'Agihan &amp; Belanja'!W5</f>
        <v>0</v>
      </c>
      <c r="F147" s="329">
        <f>'Agihan &amp; Belanja'!Z5</f>
        <v>0</v>
      </c>
      <c r="G147" s="329">
        <f>'Agihan &amp; Belanja'!AC5</f>
        <v>0</v>
      </c>
      <c r="H147" s="329">
        <f>'Agihan &amp; Belanja'!AF5</f>
        <v>84473.600000000006</v>
      </c>
      <c r="I147" s="329">
        <f>'Agihan &amp; Belanja'!AI5</f>
        <v>0</v>
      </c>
      <c r="J147" s="329">
        <f>'Agihan &amp; Belanja'!AL5</f>
        <v>75840</v>
      </c>
      <c r="K147" s="329">
        <f>'Agihan &amp; Belanja'!AO5</f>
        <v>13800</v>
      </c>
      <c r="L147" s="329">
        <f>'Agihan &amp; Belanja'!AR5</f>
        <v>52989.4</v>
      </c>
    </row>
    <row r="148" spans="1:12" x14ac:dyDescent="0.3">
      <c r="A148" s="877" t="s">
        <v>1141</v>
      </c>
      <c r="B148" s="39" t="s">
        <v>316</v>
      </c>
      <c r="C148" s="329">
        <f>'Agihan &amp; Belanja'!Q6</f>
        <v>0</v>
      </c>
      <c r="D148" s="329">
        <f>'Agihan &amp; Belanja'!T6</f>
        <v>0</v>
      </c>
      <c r="E148" s="329">
        <f>'Agihan &amp; Belanja'!W6</f>
        <v>0</v>
      </c>
      <c r="F148" s="329">
        <f>'Agihan &amp; Belanja'!Z6</f>
        <v>0</v>
      </c>
      <c r="G148" s="329">
        <f>'Agihan &amp; Belanja'!AC6</f>
        <v>0</v>
      </c>
      <c r="H148" s="329">
        <f>'Agihan &amp; Belanja'!AF6</f>
        <v>41532</v>
      </c>
      <c r="I148" s="329">
        <f>'Agihan &amp; Belanja'!AI6</f>
        <v>0</v>
      </c>
      <c r="J148" s="329">
        <f>'Agihan &amp; Belanja'!AL6</f>
        <v>0</v>
      </c>
      <c r="K148" s="329">
        <f>'Agihan &amp; Belanja'!AO6</f>
        <v>10968</v>
      </c>
      <c r="L148" s="329">
        <f>'Agihan &amp; Belanja'!AR6</f>
        <v>0</v>
      </c>
    </row>
    <row r="149" spans="1:12" x14ac:dyDescent="0.3">
      <c r="A149" s="878"/>
      <c r="B149" s="39" t="s">
        <v>316</v>
      </c>
      <c r="C149" s="329">
        <f>'Agihan &amp; Belanja'!Q7</f>
        <v>0</v>
      </c>
      <c r="D149" s="329">
        <f>'Agihan &amp; Belanja'!T7</f>
        <v>0</v>
      </c>
      <c r="E149" s="329">
        <f>'Agihan &amp; Belanja'!W7</f>
        <v>0</v>
      </c>
      <c r="F149" s="329">
        <f>'Agihan &amp; Belanja'!Z7</f>
        <v>0</v>
      </c>
      <c r="G149" s="329">
        <f>'Agihan &amp; Belanja'!AC7</f>
        <v>0</v>
      </c>
      <c r="H149" s="329">
        <f>'Agihan &amp; Belanja'!AF7</f>
        <v>21785.14</v>
      </c>
      <c r="I149" s="329">
        <f>'Agihan &amp; Belanja'!AI7</f>
        <v>0</v>
      </c>
      <c r="J149" s="329">
        <f>'Agihan &amp; Belanja'!AL7</f>
        <v>1745.1</v>
      </c>
      <c r="K149" s="329">
        <f>'Agihan &amp; Belanja'!AO7</f>
        <v>43802.76</v>
      </c>
      <c r="L149" s="329">
        <f>'Agihan &amp; Belanja'!AR7</f>
        <v>0</v>
      </c>
    </row>
    <row r="150" spans="1:12" x14ac:dyDescent="0.3">
      <c r="A150" s="419" t="s">
        <v>118</v>
      </c>
      <c r="B150" s="43" t="s">
        <v>312</v>
      </c>
      <c r="C150" s="329">
        <f>'Agihan &amp; Belanja'!Q8</f>
        <v>3000</v>
      </c>
      <c r="D150" s="329">
        <f>'Agihan &amp; Belanja'!T8</f>
        <v>0</v>
      </c>
      <c r="E150" s="329">
        <f>'Agihan &amp; Belanja'!W8</f>
        <v>0</v>
      </c>
      <c r="F150" s="329">
        <f>'Agihan &amp; Belanja'!Z8</f>
        <v>0</v>
      </c>
      <c r="G150" s="329">
        <f>'Agihan &amp; Belanja'!AC8</f>
        <v>0</v>
      </c>
      <c r="H150" s="329">
        <f>'Agihan &amp; Belanja'!AF8</f>
        <v>2000</v>
      </c>
      <c r="I150" s="329">
        <f>'Agihan &amp; Belanja'!AI8</f>
        <v>0</v>
      </c>
      <c r="J150" s="329">
        <f>'Agihan &amp; Belanja'!AL8</f>
        <v>75500</v>
      </c>
      <c r="K150" s="329">
        <f>'Agihan &amp; Belanja'!AO8</f>
        <v>0</v>
      </c>
      <c r="L150" s="329">
        <f>'Agihan &amp; Belanja'!AR8</f>
        <v>0</v>
      </c>
    </row>
    <row r="151" spans="1:12" x14ac:dyDescent="0.3">
      <c r="A151" s="626" t="s">
        <v>120</v>
      </c>
      <c r="B151" s="39" t="s">
        <v>313</v>
      </c>
      <c r="C151" s="329">
        <f>'Agihan &amp; Belanja'!Q10</f>
        <v>4138.04</v>
      </c>
      <c r="D151" s="329">
        <f>'Agihan &amp; Belanja'!T10</f>
        <v>0</v>
      </c>
      <c r="E151" s="329">
        <f>'Agihan &amp; Belanja'!W10</f>
        <v>0</v>
      </c>
      <c r="F151" s="329">
        <f>'Agihan &amp; Belanja'!Z10</f>
        <v>0</v>
      </c>
      <c r="G151" s="329">
        <f>'Agihan &amp; Belanja'!AC10</f>
        <v>0</v>
      </c>
      <c r="H151" s="329">
        <f>'Agihan &amp; Belanja'!AF10</f>
        <v>0</v>
      </c>
      <c r="I151" s="329">
        <f>'Agihan &amp; Belanja'!AI10</f>
        <v>0</v>
      </c>
      <c r="J151" s="329">
        <f>'Agihan &amp; Belanja'!AL10</f>
        <v>122001</v>
      </c>
      <c r="K151" s="329">
        <f>'Agihan &amp; Belanja'!AO10</f>
        <v>73860.960000000006</v>
      </c>
      <c r="L151" s="329">
        <f>'Agihan &amp; Belanja'!AR10</f>
        <v>0</v>
      </c>
    </row>
    <row r="152" spans="1:12" x14ac:dyDescent="0.3">
      <c r="A152" s="421" t="s">
        <v>121</v>
      </c>
      <c r="B152" s="39" t="s">
        <v>312</v>
      </c>
      <c r="C152" s="329">
        <f>'Agihan &amp; Belanja'!Q11</f>
        <v>200</v>
      </c>
      <c r="D152" s="329">
        <f>'Agihan &amp; Belanja'!T11</f>
        <v>0</v>
      </c>
      <c r="E152" s="329">
        <f>'Agihan &amp; Belanja'!W11</f>
        <v>0</v>
      </c>
      <c r="F152" s="329">
        <f>'Agihan &amp; Belanja'!Z11</f>
        <v>0</v>
      </c>
      <c r="G152" s="329">
        <f>'Agihan &amp; Belanja'!AC11</f>
        <v>0</v>
      </c>
      <c r="H152" s="329">
        <f>'Agihan &amp; Belanja'!AF11</f>
        <v>249534</v>
      </c>
      <c r="I152" s="329">
        <f>'Agihan &amp; Belanja'!AI11</f>
        <v>0</v>
      </c>
      <c r="J152" s="329">
        <f>'Agihan &amp; Belanja'!AL11</f>
        <v>0</v>
      </c>
      <c r="K152" s="329">
        <f>'Agihan &amp; Belanja'!AO11</f>
        <v>23886</v>
      </c>
      <c r="L152" s="329">
        <f>'Agihan &amp; Belanja'!AR11</f>
        <v>0</v>
      </c>
    </row>
    <row r="153" spans="1:12" x14ac:dyDescent="0.3">
      <c r="A153" s="421" t="s">
        <v>122</v>
      </c>
      <c r="B153" s="39" t="s">
        <v>312</v>
      </c>
      <c r="C153" s="329">
        <f>'Agihan &amp; Belanja'!Q12</f>
        <v>0</v>
      </c>
      <c r="D153" s="329">
        <f>'Agihan &amp; Belanja'!T12</f>
        <v>0</v>
      </c>
      <c r="E153" s="329">
        <f>'Agihan &amp; Belanja'!W12</f>
        <v>0</v>
      </c>
      <c r="F153" s="329">
        <f>'Agihan &amp; Belanja'!Z12</f>
        <v>0</v>
      </c>
      <c r="G153" s="329">
        <f>'Agihan &amp; Belanja'!AC12</f>
        <v>0</v>
      </c>
      <c r="H153" s="329">
        <f>'Agihan &amp; Belanja'!AF12</f>
        <v>86675</v>
      </c>
      <c r="I153" s="329">
        <f>'Agihan &amp; Belanja'!AI12</f>
        <v>0</v>
      </c>
      <c r="J153" s="329">
        <f>'Agihan &amp; Belanja'!AL12</f>
        <v>10000</v>
      </c>
      <c r="K153" s="329">
        <f>'Agihan &amp; Belanja'!AO12</f>
        <v>25000</v>
      </c>
      <c r="L153" s="329">
        <f>'Agihan &amp; Belanja'!AR12</f>
        <v>0</v>
      </c>
    </row>
    <row r="154" spans="1:12" x14ac:dyDescent="0.3">
      <c r="A154" s="421" t="s">
        <v>123</v>
      </c>
      <c r="B154" s="39" t="s">
        <v>312</v>
      </c>
      <c r="C154" s="329">
        <f>'Agihan &amp; Belanja'!Q13</f>
        <v>0</v>
      </c>
      <c r="D154" s="329">
        <f>'Agihan &amp; Belanja'!T13</f>
        <v>0</v>
      </c>
      <c r="E154" s="329">
        <f>'Agihan &amp; Belanja'!W13</f>
        <v>0</v>
      </c>
      <c r="F154" s="329">
        <f>'Agihan &amp; Belanja'!Z13</f>
        <v>0</v>
      </c>
      <c r="G154" s="329">
        <f>'Agihan &amp; Belanja'!AC13</f>
        <v>0</v>
      </c>
      <c r="H154" s="329">
        <f>'Agihan &amp; Belanja'!AF13</f>
        <v>4148</v>
      </c>
      <c r="I154" s="329">
        <f>'Agihan &amp; Belanja'!AI13</f>
        <v>0</v>
      </c>
      <c r="J154" s="329">
        <f>'Agihan &amp; Belanja'!AL13</f>
        <v>0</v>
      </c>
      <c r="K154" s="329">
        <f>'Agihan &amp; Belanja'!AO13</f>
        <v>23952</v>
      </c>
      <c r="L154" s="329">
        <f>'Agihan &amp; Belanja'!AR13</f>
        <v>0</v>
      </c>
    </row>
    <row r="155" spans="1:12" x14ac:dyDescent="0.3">
      <c r="A155" s="421" t="s">
        <v>759</v>
      </c>
      <c r="B155" s="39" t="s">
        <v>312</v>
      </c>
      <c r="C155" s="329">
        <f>'Agihan &amp; Belanja'!Q14</f>
        <v>22341</v>
      </c>
      <c r="D155" s="329">
        <f>'Agihan &amp; Belanja'!T14</f>
        <v>0</v>
      </c>
      <c r="E155" s="329">
        <f>'Agihan &amp; Belanja'!W14</f>
        <v>0</v>
      </c>
      <c r="F155" s="329">
        <f>'Agihan &amp; Belanja'!Z14</f>
        <v>0</v>
      </c>
      <c r="G155" s="329">
        <f>'Agihan &amp; Belanja'!AC14</f>
        <v>10000</v>
      </c>
      <c r="H155" s="329">
        <f>'Agihan &amp; Belanja'!AF14</f>
        <v>992550</v>
      </c>
      <c r="I155" s="329">
        <f>'Agihan &amp; Belanja'!AI14</f>
        <v>0</v>
      </c>
      <c r="J155" s="329">
        <f>'Agihan &amp; Belanja'!AL14</f>
        <v>0</v>
      </c>
      <c r="K155" s="329">
        <f>'Agihan &amp; Belanja'!AO14</f>
        <v>17500</v>
      </c>
      <c r="L155" s="329">
        <f>'Agihan &amp; Belanja'!AR14</f>
        <v>0</v>
      </c>
    </row>
    <row r="156" spans="1:12" x14ac:dyDescent="0.3">
      <c r="A156" s="421" t="s">
        <v>124</v>
      </c>
      <c r="B156" s="39" t="s">
        <v>312</v>
      </c>
      <c r="C156" s="329">
        <f>'Agihan &amp; Belanja'!Q15</f>
        <v>0</v>
      </c>
      <c r="D156" s="329">
        <f>'Agihan &amp; Belanja'!T15</f>
        <v>0</v>
      </c>
      <c r="E156" s="329">
        <f>'Agihan &amp; Belanja'!W15</f>
        <v>0</v>
      </c>
      <c r="F156" s="329">
        <f>'Agihan &amp; Belanja'!Z15</f>
        <v>0</v>
      </c>
      <c r="G156" s="329">
        <f>'Agihan &amp; Belanja'!AC15</f>
        <v>0</v>
      </c>
      <c r="H156" s="329">
        <f>'Agihan &amp; Belanja'!AF15</f>
        <v>100995</v>
      </c>
      <c r="I156" s="329">
        <f>'Agihan &amp; Belanja'!AI15</f>
        <v>0</v>
      </c>
      <c r="J156" s="329">
        <f>'Agihan &amp; Belanja'!AL15</f>
        <v>3000</v>
      </c>
      <c r="K156" s="329">
        <f>'Agihan &amp; Belanja'!AO15</f>
        <v>42955</v>
      </c>
      <c r="L156" s="329">
        <f>'Agihan &amp; Belanja'!AR15</f>
        <v>0</v>
      </c>
    </row>
    <row r="157" spans="1:12" x14ac:dyDescent="0.3">
      <c r="A157" s="611" t="s">
        <v>125</v>
      </c>
      <c r="B157" s="39" t="s">
        <v>312</v>
      </c>
      <c r="C157" s="329">
        <f>'Agihan &amp; Belanja'!Q16</f>
        <v>0</v>
      </c>
      <c r="D157" s="329">
        <f>'Agihan &amp; Belanja'!T16</f>
        <v>0</v>
      </c>
      <c r="E157" s="329">
        <f>'Agihan &amp; Belanja'!W16</f>
        <v>0</v>
      </c>
      <c r="F157" s="329">
        <f>'Agihan &amp; Belanja'!Z16</f>
        <v>0</v>
      </c>
      <c r="G157" s="329">
        <f>'Agihan &amp; Belanja'!AC16</f>
        <v>0</v>
      </c>
      <c r="H157" s="329">
        <f>'Agihan &amp; Belanja'!AF16</f>
        <v>23410</v>
      </c>
      <c r="I157" s="329">
        <f>'Agihan &amp; Belanja'!AI16</f>
        <v>0</v>
      </c>
      <c r="J157" s="329">
        <f>'Agihan &amp; Belanja'!AL16</f>
        <v>0</v>
      </c>
      <c r="K157" s="329">
        <f>'Agihan &amp; Belanja'!AO16</f>
        <v>24000</v>
      </c>
      <c r="L157" s="329">
        <f>'Agihan &amp; Belanja'!AR16</f>
        <v>0</v>
      </c>
    </row>
    <row r="158" spans="1:12" x14ac:dyDescent="0.3">
      <c r="A158" s="611" t="s">
        <v>126</v>
      </c>
      <c r="B158" s="39" t="s">
        <v>311</v>
      </c>
      <c r="C158" s="329">
        <f>'Agihan &amp; Belanja'!Q17</f>
        <v>53</v>
      </c>
      <c r="D158" s="329">
        <f>'Agihan &amp; Belanja'!T17</f>
        <v>0</v>
      </c>
      <c r="E158" s="329">
        <f>'Agihan &amp; Belanja'!W17</f>
        <v>0</v>
      </c>
      <c r="F158" s="329">
        <f>'Agihan &amp; Belanja'!Z17</f>
        <v>0</v>
      </c>
      <c r="G158" s="329">
        <f>'Agihan &amp; Belanja'!AC17</f>
        <v>0</v>
      </c>
      <c r="H158" s="329">
        <f>'Agihan &amp; Belanja'!AF17</f>
        <v>115983</v>
      </c>
      <c r="I158" s="329">
        <f>'Agihan &amp; Belanja'!AI17</f>
        <v>0</v>
      </c>
      <c r="J158" s="329">
        <f>'Agihan &amp; Belanja'!AL17</f>
        <v>12400</v>
      </c>
      <c r="K158" s="329">
        <f>'Agihan &amp; Belanja'!AO17</f>
        <v>22564</v>
      </c>
      <c r="L158" s="329">
        <f>'Agihan &amp; Belanja'!AR17</f>
        <v>0</v>
      </c>
    </row>
    <row r="159" spans="1:12" x14ac:dyDescent="0.3">
      <c r="A159" s="611" t="s">
        <v>127</v>
      </c>
      <c r="B159" s="39" t="s">
        <v>314</v>
      </c>
      <c r="C159" s="329">
        <f>'Agihan &amp; Belanja'!Q18</f>
        <v>448</v>
      </c>
      <c r="D159" s="329">
        <f>'Agihan &amp; Belanja'!T18</f>
        <v>0</v>
      </c>
      <c r="E159" s="329">
        <f>'Agihan &amp; Belanja'!W18</f>
        <v>0</v>
      </c>
      <c r="F159" s="329">
        <f>'Agihan &amp; Belanja'!Z18</f>
        <v>0</v>
      </c>
      <c r="G159" s="329">
        <f>'Agihan &amp; Belanja'!AC18</f>
        <v>0</v>
      </c>
      <c r="H159" s="329">
        <f>'Agihan &amp; Belanja'!AF18</f>
        <v>65173</v>
      </c>
      <c r="I159" s="329">
        <f>'Agihan &amp; Belanja'!AI18</f>
        <v>0</v>
      </c>
      <c r="J159" s="329">
        <f>'Agihan &amp; Belanja'!AL18</f>
        <v>0</v>
      </c>
      <c r="K159" s="329">
        <f>'Agihan &amp; Belanja'!AO18</f>
        <v>17500</v>
      </c>
      <c r="L159" s="329">
        <f>'Agihan &amp; Belanja'!AR18</f>
        <v>0</v>
      </c>
    </row>
    <row r="160" spans="1:12" x14ac:dyDescent="0.3">
      <c r="A160" s="612" t="s">
        <v>128</v>
      </c>
      <c r="B160" s="39" t="s">
        <v>314</v>
      </c>
      <c r="C160" s="329">
        <f>'Agihan &amp; Belanja'!Q19</f>
        <v>0</v>
      </c>
      <c r="D160" s="329">
        <f>'Agihan &amp; Belanja'!T19</f>
        <v>0</v>
      </c>
      <c r="E160" s="329">
        <f>'Agihan &amp; Belanja'!W19</f>
        <v>0</v>
      </c>
      <c r="F160" s="329">
        <f>'Agihan &amp; Belanja'!Z19</f>
        <v>0</v>
      </c>
      <c r="G160" s="329">
        <f>'Agihan &amp; Belanja'!AC19</f>
        <v>0</v>
      </c>
      <c r="H160" s="329">
        <f>'Agihan &amp; Belanja'!AF19</f>
        <v>46924</v>
      </c>
      <c r="I160" s="329">
        <f>'Agihan &amp; Belanja'!AI19</f>
        <v>0</v>
      </c>
      <c r="J160" s="329">
        <f>'Agihan &amp; Belanja'!AL19</f>
        <v>59750</v>
      </c>
      <c r="K160" s="329">
        <f>'Agihan &amp; Belanja'!AO19</f>
        <v>0</v>
      </c>
      <c r="L160" s="329">
        <f>'Agihan &amp; Belanja'!AR19</f>
        <v>0</v>
      </c>
    </row>
    <row r="161" spans="1:12" x14ac:dyDescent="0.3">
      <c r="A161" s="612" t="s">
        <v>129</v>
      </c>
      <c r="B161" s="39" t="s">
        <v>314</v>
      </c>
      <c r="C161" s="329">
        <f>'Agihan &amp; Belanja'!Q20</f>
        <v>0</v>
      </c>
      <c r="D161" s="329">
        <f>'Agihan &amp; Belanja'!T20</f>
        <v>0</v>
      </c>
      <c r="E161" s="329">
        <f>'Agihan &amp; Belanja'!W20</f>
        <v>28700</v>
      </c>
      <c r="F161" s="329">
        <f>'Agihan &amp; Belanja'!Z20</f>
        <v>0</v>
      </c>
      <c r="G161" s="329">
        <f>'Agihan &amp; Belanja'!AC20</f>
        <v>0</v>
      </c>
      <c r="H161" s="329">
        <f>'Agihan &amp; Belanja'!AF20</f>
        <v>0</v>
      </c>
      <c r="I161" s="329">
        <f>'Agihan &amp; Belanja'!AI20</f>
        <v>0</v>
      </c>
      <c r="J161" s="329">
        <f>'Agihan &amp; Belanja'!AL20</f>
        <v>0</v>
      </c>
      <c r="K161" s="329">
        <f>'Agihan &amp; Belanja'!AO20</f>
        <v>15000</v>
      </c>
      <c r="L161" s="329">
        <f>'Agihan &amp; Belanja'!AR20</f>
        <v>0</v>
      </c>
    </row>
    <row r="162" spans="1:12" x14ac:dyDescent="0.3">
      <c r="A162" s="612" t="s">
        <v>130</v>
      </c>
      <c r="B162" s="43" t="s">
        <v>311</v>
      </c>
      <c r="C162" s="329">
        <f>'Agihan &amp; Belanja'!Q21</f>
        <v>2346</v>
      </c>
      <c r="D162" s="329">
        <f>'Agihan &amp; Belanja'!T21</f>
        <v>0</v>
      </c>
      <c r="E162" s="329">
        <f>'Agihan &amp; Belanja'!W21</f>
        <v>0</v>
      </c>
      <c r="F162" s="329">
        <f>'Agihan &amp; Belanja'!Z21</f>
        <v>0</v>
      </c>
      <c r="G162" s="329">
        <f>'Agihan &amp; Belanja'!AC21</f>
        <v>0</v>
      </c>
      <c r="H162" s="329">
        <f>'Agihan &amp; Belanja'!AF21</f>
        <v>50906</v>
      </c>
      <c r="I162" s="329">
        <f>'Agihan &amp; Belanja'!AI21</f>
        <v>0</v>
      </c>
      <c r="J162" s="329">
        <f>'Agihan &amp; Belanja'!AL21</f>
        <v>42740</v>
      </c>
      <c r="K162" s="329">
        <f>'Agihan &amp; Belanja'!AO21</f>
        <v>21516</v>
      </c>
      <c r="L162" s="329">
        <f>'Agihan &amp; Belanja'!AR21</f>
        <v>0</v>
      </c>
    </row>
    <row r="163" spans="1:12" x14ac:dyDescent="0.3">
      <c r="A163" s="421" t="s">
        <v>131</v>
      </c>
      <c r="B163" s="39" t="s">
        <v>311</v>
      </c>
      <c r="C163" s="329">
        <f>'Agihan &amp; Belanja'!Q22</f>
        <v>0</v>
      </c>
      <c r="D163" s="329">
        <f>'Agihan &amp; Belanja'!T22</f>
        <v>0</v>
      </c>
      <c r="E163" s="329">
        <f>'Agihan &amp; Belanja'!W22</f>
        <v>0</v>
      </c>
      <c r="F163" s="329">
        <f>'Agihan &amp; Belanja'!Z22</f>
        <v>0</v>
      </c>
      <c r="G163" s="329">
        <f>'Agihan &amp; Belanja'!AC22</f>
        <v>0</v>
      </c>
      <c r="H163" s="329">
        <f>'Agihan &amp; Belanja'!AF22</f>
        <v>2320</v>
      </c>
      <c r="I163" s="329">
        <f>'Agihan &amp; Belanja'!AI22</f>
        <v>0</v>
      </c>
      <c r="J163" s="329">
        <f>'Agihan &amp; Belanja'!AL22</f>
        <v>0</v>
      </c>
      <c r="K163" s="329">
        <f>'Agihan &amp; Belanja'!AO22</f>
        <v>22680</v>
      </c>
      <c r="L163" s="329">
        <f>'Agihan &amp; Belanja'!AR22</f>
        <v>0</v>
      </c>
    </row>
    <row r="164" spans="1:12" x14ac:dyDescent="0.3">
      <c r="A164" s="421" t="s">
        <v>132</v>
      </c>
      <c r="B164" s="43" t="s">
        <v>314</v>
      </c>
      <c r="C164" s="329">
        <f>'Agihan &amp; Belanja'!Q23</f>
        <v>161</v>
      </c>
      <c r="D164" s="329">
        <f>'Agihan &amp; Belanja'!T23</f>
        <v>0</v>
      </c>
      <c r="E164" s="329">
        <f>'Agihan &amp; Belanja'!W23</f>
        <v>0</v>
      </c>
      <c r="F164" s="329">
        <f>'Agihan &amp; Belanja'!Z23</f>
        <v>0</v>
      </c>
      <c r="G164" s="329">
        <f>'Agihan &amp; Belanja'!AC23</f>
        <v>0</v>
      </c>
      <c r="H164" s="329">
        <f>'Agihan &amp; Belanja'!AF23</f>
        <v>1030</v>
      </c>
      <c r="I164" s="329">
        <f>'Agihan &amp; Belanja'!AI23</f>
        <v>0</v>
      </c>
      <c r="J164" s="329">
        <f>'Agihan &amp; Belanja'!AL23</f>
        <v>360</v>
      </c>
      <c r="K164" s="329">
        <f>'Agihan &amp; Belanja'!AO23</f>
        <v>17787</v>
      </c>
      <c r="L164" s="329">
        <f>'Agihan &amp; Belanja'!AR23</f>
        <v>0</v>
      </c>
    </row>
    <row r="165" spans="1:12" x14ac:dyDescent="0.3">
      <c r="A165" s="421" t="s">
        <v>133</v>
      </c>
      <c r="B165" s="39" t="s">
        <v>311</v>
      </c>
      <c r="C165" s="329">
        <f>'Agihan &amp; Belanja'!Q24</f>
        <v>0</v>
      </c>
      <c r="D165" s="329">
        <f>'Agihan &amp; Belanja'!T24</f>
        <v>0</v>
      </c>
      <c r="E165" s="329">
        <f>'Agihan &amp; Belanja'!W24</f>
        <v>0</v>
      </c>
      <c r="F165" s="329">
        <f>'Agihan &amp; Belanja'!Z24</f>
        <v>0</v>
      </c>
      <c r="G165" s="329">
        <f>'Agihan &amp; Belanja'!AC24</f>
        <v>0</v>
      </c>
      <c r="H165" s="329">
        <f>'Agihan &amp; Belanja'!AF24</f>
        <v>10532</v>
      </c>
      <c r="I165" s="329">
        <f>'Agihan &amp; Belanja'!AI24</f>
        <v>0</v>
      </c>
      <c r="J165" s="329">
        <f>'Agihan &amp; Belanja'!AL24</f>
        <v>15000</v>
      </c>
      <c r="K165" s="329">
        <f>'Agihan &amp; Belanja'!AO24</f>
        <v>48468</v>
      </c>
      <c r="L165" s="329">
        <f>'Agihan &amp; Belanja'!AR24</f>
        <v>0</v>
      </c>
    </row>
    <row r="166" spans="1:12" x14ac:dyDescent="0.3">
      <c r="A166" s="421" t="s">
        <v>134</v>
      </c>
      <c r="B166" s="39" t="s">
        <v>311</v>
      </c>
      <c r="C166" s="329">
        <f>'Agihan &amp; Belanja'!Q25</f>
        <v>22901</v>
      </c>
      <c r="D166" s="329">
        <f>'Agihan &amp; Belanja'!T25</f>
        <v>0</v>
      </c>
      <c r="E166" s="329">
        <f>'Agihan &amp; Belanja'!W25</f>
        <v>0</v>
      </c>
      <c r="F166" s="329">
        <f>'Agihan &amp; Belanja'!Z25</f>
        <v>0</v>
      </c>
      <c r="G166" s="329">
        <f>'Agihan &amp; Belanja'!AC25</f>
        <v>0</v>
      </c>
      <c r="H166" s="329">
        <f>'Agihan &amp; Belanja'!AF25</f>
        <v>276586</v>
      </c>
      <c r="I166" s="329">
        <f>'Agihan &amp; Belanja'!AI25</f>
        <v>0</v>
      </c>
      <c r="J166" s="329">
        <f>'Agihan &amp; Belanja'!AL25</f>
        <v>0</v>
      </c>
      <c r="K166" s="329">
        <f>'Agihan &amp; Belanja'!AO25</f>
        <v>40813</v>
      </c>
      <c r="L166" s="329">
        <f>'Agihan &amp; Belanja'!AR25</f>
        <v>0</v>
      </c>
    </row>
    <row r="167" spans="1:12" x14ac:dyDescent="0.3">
      <c r="A167" s="421" t="s">
        <v>135</v>
      </c>
      <c r="B167" s="39" t="s">
        <v>315</v>
      </c>
      <c r="C167" s="329">
        <f>'Agihan &amp; Belanja'!Q26</f>
        <v>15400</v>
      </c>
      <c r="D167" s="329">
        <f>'Agihan &amp; Belanja'!T26</f>
        <v>0</v>
      </c>
      <c r="E167" s="329">
        <f>'Agihan &amp; Belanja'!W26</f>
        <v>0</v>
      </c>
      <c r="F167" s="329">
        <f>'Agihan &amp; Belanja'!Z26</f>
        <v>0</v>
      </c>
      <c r="G167" s="329">
        <f>'Agihan &amp; Belanja'!AC26</f>
        <v>0</v>
      </c>
      <c r="H167" s="329">
        <f>'Agihan &amp; Belanja'!AF26</f>
        <v>0</v>
      </c>
      <c r="I167" s="329">
        <f>'Agihan &amp; Belanja'!AI26</f>
        <v>0</v>
      </c>
      <c r="J167" s="329">
        <f>'Agihan &amp; Belanja'!AL26</f>
        <v>16000</v>
      </c>
      <c r="K167" s="329">
        <f>'Agihan &amp; Belanja'!AO26</f>
        <v>58400</v>
      </c>
      <c r="L167" s="329">
        <f>'Agihan &amp; Belanja'!AR26</f>
        <v>7560</v>
      </c>
    </row>
    <row r="168" spans="1:12" x14ac:dyDescent="0.3">
      <c r="A168" s="241" t="s">
        <v>136</v>
      </c>
      <c r="B168" s="39" t="s">
        <v>316</v>
      </c>
      <c r="C168" s="329">
        <f>'Agihan &amp; Belanja'!Q27</f>
        <v>0</v>
      </c>
      <c r="D168" s="329">
        <f>'Agihan &amp; Belanja'!T27</f>
        <v>3700</v>
      </c>
      <c r="E168" s="329">
        <f>'Agihan &amp; Belanja'!W27</f>
        <v>0</v>
      </c>
      <c r="F168" s="329">
        <f>'Agihan &amp; Belanja'!Z27</f>
        <v>0</v>
      </c>
      <c r="G168" s="329">
        <f>'Agihan &amp; Belanja'!AC27</f>
        <v>0</v>
      </c>
      <c r="H168" s="329">
        <f>'Agihan &amp; Belanja'!AF27</f>
        <v>0</v>
      </c>
      <c r="I168" s="329">
        <f>'Agihan &amp; Belanja'!AI27</f>
        <v>0</v>
      </c>
      <c r="J168" s="329">
        <f>'Agihan &amp; Belanja'!AL27</f>
        <v>20000</v>
      </c>
      <c r="K168" s="329">
        <f>'Agihan &amp; Belanja'!AO27</f>
        <v>29500</v>
      </c>
      <c r="L168" s="329">
        <f>'Agihan &amp; Belanja'!AR27</f>
        <v>0</v>
      </c>
    </row>
    <row r="169" spans="1:12" x14ac:dyDescent="0.3">
      <c r="A169" s="241" t="s">
        <v>137</v>
      </c>
      <c r="B169" s="39" t="s">
        <v>317</v>
      </c>
      <c r="C169" s="329">
        <f>'Agihan &amp; Belanja'!Q28</f>
        <v>0</v>
      </c>
      <c r="D169" s="329">
        <f>'Agihan &amp; Belanja'!T28</f>
        <v>0</v>
      </c>
      <c r="E169" s="329">
        <f>'Agihan &amp; Belanja'!W28</f>
        <v>0</v>
      </c>
      <c r="F169" s="329">
        <f>'Agihan &amp; Belanja'!Z28</f>
        <v>0</v>
      </c>
      <c r="G169" s="329">
        <f>'Agihan &amp; Belanja'!AC28</f>
        <v>0</v>
      </c>
      <c r="H169" s="329">
        <f>'Agihan &amp; Belanja'!AF28</f>
        <v>1000</v>
      </c>
      <c r="I169" s="329">
        <f>'Agihan &amp; Belanja'!AI28</f>
        <v>0</v>
      </c>
      <c r="J169" s="329">
        <f>'Agihan &amp; Belanja'!AL28</f>
        <v>150400</v>
      </c>
      <c r="K169" s="329">
        <f>'Agihan &amp; Belanja'!AO28</f>
        <v>23000</v>
      </c>
      <c r="L169" s="329">
        <f>'Agihan &amp; Belanja'!AR28</f>
        <v>0</v>
      </c>
    </row>
    <row r="170" spans="1:12" x14ac:dyDescent="0.3">
      <c r="A170" s="241" t="s">
        <v>138</v>
      </c>
      <c r="B170" s="39" t="s">
        <v>317</v>
      </c>
      <c r="C170" s="329">
        <f>'Agihan &amp; Belanja'!Q29</f>
        <v>0</v>
      </c>
      <c r="D170" s="329">
        <f>'Agihan &amp; Belanja'!T29</f>
        <v>0</v>
      </c>
      <c r="E170" s="329">
        <f>'Agihan &amp; Belanja'!W29</f>
        <v>0</v>
      </c>
      <c r="F170" s="329">
        <f>'Agihan &amp; Belanja'!Z29</f>
        <v>0</v>
      </c>
      <c r="G170" s="329">
        <f>'Agihan &amp; Belanja'!AC29</f>
        <v>0</v>
      </c>
      <c r="H170" s="329">
        <f>'Agihan &amp; Belanja'!AF29</f>
        <v>0</v>
      </c>
      <c r="I170" s="329">
        <f>'Agihan &amp; Belanja'!AI29</f>
        <v>0</v>
      </c>
      <c r="J170" s="329">
        <f>'Agihan &amp; Belanja'!AL29</f>
        <v>0</v>
      </c>
      <c r="K170" s="329">
        <f>'Agihan &amp; Belanja'!AO29</f>
        <v>27500</v>
      </c>
      <c r="L170" s="329">
        <f>'Agihan &amp; Belanja'!AR29</f>
        <v>0</v>
      </c>
    </row>
    <row r="171" spans="1:12" x14ac:dyDescent="0.3">
      <c r="A171" s="612" t="s">
        <v>139</v>
      </c>
      <c r="B171" s="39" t="s">
        <v>311</v>
      </c>
      <c r="C171" s="329">
        <f>'Agihan &amp; Belanja'!Q30</f>
        <v>1000</v>
      </c>
      <c r="D171" s="329">
        <f>'Agihan &amp; Belanja'!T30</f>
        <v>1400</v>
      </c>
      <c r="E171" s="329">
        <f>'Agihan &amp; Belanja'!W30</f>
        <v>0</v>
      </c>
      <c r="F171" s="329">
        <f>'Agihan &amp; Belanja'!Z30</f>
        <v>27000</v>
      </c>
      <c r="G171" s="329">
        <f>'Agihan &amp; Belanja'!AC30</f>
        <v>0</v>
      </c>
      <c r="H171" s="329">
        <f>'Agihan &amp; Belanja'!AF30</f>
        <v>55000</v>
      </c>
      <c r="I171" s="329">
        <f>'Agihan &amp; Belanja'!AI30</f>
        <v>0</v>
      </c>
      <c r="J171" s="329">
        <f>'Agihan &amp; Belanja'!AL30</f>
        <v>5000</v>
      </c>
      <c r="K171" s="329">
        <f>'Agihan &amp; Belanja'!AO30</f>
        <v>110000</v>
      </c>
      <c r="L171" s="329">
        <f>'Agihan &amp; Belanja'!AR30</f>
        <v>0</v>
      </c>
    </row>
    <row r="172" spans="1:12" x14ac:dyDescent="0.3">
      <c r="A172" s="612" t="s">
        <v>140</v>
      </c>
      <c r="B172" s="39" t="s">
        <v>311</v>
      </c>
      <c r="C172" s="329">
        <f>'Agihan &amp; Belanja'!Q31</f>
        <v>0</v>
      </c>
      <c r="D172" s="329">
        <f>'Agihan &amp; Belanja'!T31</f>
        <v>0</v>
      </c>
      <c r="E172" s="329">
        <f>'Agihan &amp; Belanja'!W31</f>
        <v>0</v>
      </c>
      <c r="F172" s="329">
        <f>'Agihan &amp; Belanja'!Z31</f>
        <v>0</v>
      </c>
      <c r="G172" s="329">
        <f>'Agihan &amp; Belanja'!AC31</f>
        <v>0</v>
      </c>
      <c r="H172" s="329">
        <f>'Agihan &amp; Belanja'!AF31</f>
        <v>0</v>
      </c>
      <c r="I172" s="329">
        <f>'Agihan &amp; Belanja'!AI31</f>
        <v>0</v>
      </c>
      <c r="J172" s="329">
        <f>'Agihan &amp; Belanja'!AL31</f>
        <v>11700</v>
      </c>
      <c r="K172" s="329">
        <f>'Agihan &amp; Belanja'!AO31</f>
        <v>27500</v>
      </c>
      <c r="L172" s="329">
        <f>'Agihan &amp; Belanja'!AR31</f>
        <v>0</v>
      </c>
    </row>
    <row r="173" spans="1:12" x14ac:dyDescent="0.3">
      <c r="A173" s="421" t="s">
        <v>141</v>
      </c>
      <c r="B173" s="39" t="s">
        <v>312</v>
      </c>
      <c r="C173" s="329">
        <f>'Agihan &amp; Belanja'!Q32</f>
        <v>2000</v>
      </c>
      <c r="D173" s="329">
        <f>'Agihan &amp; Belanja'!T32</f>
        <v>0</v>
      </c>
      <c r="E173" s="329">
        <f>'Agihan &amp; Belanja'!W32</f>
        <v>0</v>
      </c>
      <c r="F173" s="329">
        <f>'Agihan &amp; Belanja'!Z32</f>
        <v>0</v>
      </c>
      <c r="G173" s="329">
        <f>'Agihan &amp; Belanja'!AC32</f>
        <v>0</v>
      </c>
      <c r="H173" s="329">
        <f>'Agihan &amp; Belanja'!AF32</f>
        <v>24827</v>
      </c>
      <c r="I173" s="329">
        <f>'Agihan &amp; Belanja'!AI32</f>
        <v>0</v>
      </c>
      <c r="J173" s="329">
        <f>'Agihan &amp; Belanja'!AL32</f>
        <v>0</v>
      </c>
      <c r="K173" s="329">
        <f>'Agihan &amp; Belanja'!AO32</f>
        <v>0</v>
      </c>
      <c r="L173" s="329">
        <f>'Agihan &amp; Belanja'!AR32</f>
        <v>0</v>
      </c>
    </row>
    <row r="174" spans="1:12" x14ac:dyDescent="0.3">
      <c r="A174" s="590" t="s">
        <v>142</v>
      </c>
      <c r="B174" s="39" t="s">
        <v>312</v>
      </c>
      <c r="C174" s="329">
        <f>'Agihan &amp; Belanja'!Q33</f>
        <v>8772</v>
      </c>
      <c r="D174" s="329">
        <f>'Agihan &amp; Belanja'!T33</f>
        <v>0</v>
      </c>
      <c r="E174" s="329">
        <f>'Agihan &amp; Belanja'!W33</f>
        <v>0</v>
      </c>
      <c r="F174" s="329">
        <f>'Agihan &amp; Belanja'!Z33</f>
        <v>0</v>
      </c>
      <c r="G174" s="329">
        <f>'Agihan &amp; Belanja'!AC33</f>
        <v>0</v>
      </c>
      <c r="H174" s="329">
        <f>'Agihan &amp; Belanja'!AF33</f>
        <v>0</v>
      </c>
      <c r="I174" s="329">
        <f>'Agihan &amp; Belanja'!AI33</f>
        <v>0</v>
      </c>
      <c r="J174" s="329">
        <f>'Agihan &amp; Belanja'!AL33</f>
        <v>117850</v>
      </c>
      <c r="K174" s="329">
        <f>'Agihan &amp; Belanja'!AO33</f>
        <v>0</v>
      </c>
      <c r="L174" s="329">
        <f>'Agihan &amp; Belanja'!AR33</f>
        <v>0</v>
      </c>
    </row>
    <row r="175" spans="1:12" x14ac:dyDescent="0.3">
      <c r="A175" s="590" t="s">
        <v>143</v>
      </c>
      <c r="B175" s="39" t="s">
        <v>317</v>
      </c>
      <c r="C175" s="329">
        <f>'Agihan &amp; Belanja'!Q34</f>
        <v>0</v>
      </c>
      <c r="D175" s="329">
        <f>'Agihan &amp; Belanja'!T34</f>
        <v>0</v>
      </c>
      <c r="E175" s="329">
        <f>'Agihan &amp; Belanja'!W34</f>
        <v>0</v>
      </c>
      <c r="F175" s="329">
        <f>'Agihan &amp; Belanja'!Z34</f>
        <v>0</v>
      </c>
      <c r="G175" s="329">
        <f>'Agihan &amp; Belanja'!AC34</f>
        <v>0</v>
      </c>
      <c r="H175" s="329">
        <f>'Agihan &amp; Belanja'!AF34</f>
        <v>25000</v>
      </c>
      <c r="I175" s="329">
        <f>'Agihan &amp; Belanja'!AI34</f>
        <v>0</v>
      </c>
      <c r="J175" s="329">
        <f>'Agihan &amp; Belanja'!AL34</f>
        <v>0</v>
      </c>
      <c r="K175" s="329">
        <f>'Agihan &amp; Belanja'!AO34</f>
        <v>23000</v>
      </c>
      <c r="L175" s="329">
        <f>'Agihan &amp; Belanja'!AR34</f>
        <v>10000</v>
      </c>
    </row>
    <row r="176" spans="1:12" x14ac:dyDescent="0.3">
      <c r="A176" s="590" t="s">
        <v>144</v>
      </c>
      <c r="B176" s="39" t="s">
        <v>312</v>
      </c>
      <c r="C176" s="329">
        <f>'Agihan &amp; Belanja'!Q35</f>
        <v>1600</v>
      </c>
      <c r="D176" s="329">
        <f>'Agihan &amp; Belanja'!T35</f>
        <v>0</v>
      </c>
      <c r="E176" s="329">
        <f>'Agihan &amp; Belanja'!W35</f>
        <v>0</v>
      </c>
      <c r="F176" s="329">
        <f>'Agihan &amp; Belanja'!Z35</f>
        <v>0</v>
      </c>
      <c r="G176" s="329">
        <f>'Agihan &amp; Belanja'!AC35</f>
        <v>0</v>
      </c>
      <c r="H176" s="329">
        <f>'Agihan &amp; Belanja'!AF35</f>
        <v>24850</v>
      </c>
      <c r="I176" s="329">
        <f>'Agihan &amp; Belanja'!AI35</f>
        <v>0</v>
      </c>
      <c r="J176" s="329">
        <f>'Agihan &amp; Belanja'!AL35</f>
        <v>0</v>
      </c>
      <c r="K176" s="329">
        <f>'Agihan &amp; Belanja'!AO35</f>
        <v>12500</v>
      </c>
      <c r="L176" s="329">
        <f>'Agihan &amp; Belanja'!AR35</f>
        <v>0</v>
      </c>
    </row>
    <row r="177" spans="1:12" x14ac:dyDescent="0.3">
      <c r="A177" s="590" t="s">
        <v>145</v>
      </c>
      <c r="B177" s="39" t="s">
        <v>312</v>
      </c>
      <c r="C177" s="329">
        <f>'Agihan &amp; Belanja'!Q36</f>
        <v>0</v>
      </c>
      <c r="D177" s="329">
        <f>'Agihan &amp; Belanja'!T36</f>
        <v>0</v>
      </c>
      <c r="E177" s="329">
        <f>'Agihan &amp; Belanja'!W36</f>
        <v>0</v>
      </c>
      <c r="F177" s="329">
        <f>'Agihan &amp; Belanja'!Z36</f>
        <v>0</v>
      </c>
      <c r="G177" s="329">
        <f>'Agihan &amp; Belanja'!AC36</f>
        <v>0</v>
      </c>
      <c r="H177" s="329">
        <f>'Agihan &amp; Belanja'!AF36</f>
        <v>88137</v>
      </c>
      <c r="I177" s="329">
        <f>'Agihan &amp; Belanja'!AI36</f>
        <v>0</v>
      </c>
      <c r="J177" s="329">
        <f>'Agihan &amp; Belanja'!AL36</f>
        <v>38400</v>
      </c>
      <c r="K177" s="329">
        <f>'Agihan &amp; Belanja'!AO36</f>
        <v>25089</v>
      </c>
      <c r="L177" s="329">
        <f>'Agihan &amp; Belanja'!AR36</f>
        <v>0</v>
      </c>
    </row>
    <row r="178" spans="1:12" x14ac:dyDescent="0.3">
      <c r="A178" s="590" t="s">
        <v>146</v>
      </c>
      <c r="B178" s="39" t="s">
        <v>555</v>
      </c>
      <c r="C178" s="329">
        <f>'Agihan &amp; Belanja'!Q37</f>
        <v>0</v>
      </c>
      <c r="D178" s="329">
        <f>'Agihan &amp; Belanja'!T37</f>
        <v>0</v>
      </c>
      <c r="E178" s="329">
        <f>'Agihan &amp; Belanja'!W37</f>
        <v>0</v>
      </c>
      <c r="F178" s="329">
        <f>'Agihan &amp; Belanja'!Z37</f>
        <v>0</v>
      </c>
      <c r="G178" s="329">
        <f>'Agihan &amp; Belanja'!AC37</f>
        <v>0</v>
      </c>
      <c r="H178" s="329">
        <f>'Agihan &amp; Belanja'!AF37</f>
        <v>1177355</v>
      </c>
      <c r="I178" s="329">
        <f>'Agihan &amp; Belanja'!AI37</f>
        <v>0</v>
      </c>
      <c r="J178" s="329">
        <f>'Agihan &amp; Belanja'!AL37</f>
        <v>24911.5</v>
      </c>
      <c r="K178" s="329">
        <f>'Agihan &amp; Belanja'!AO37</f>
        <v>25088.5</v>
      </c>
      <c r="L178" s="329">
        <f>'Agihan &amp; Belanja'!AR37</f>
        <v>0</v>
      </c>
    </row>
    <row r="179" spans="1:12" x14ac:dyDescent="0.3">
      <c r="A179" s="590" t="s">
        <v>147</v>
      </c>
      <c r="B179" s="39" t="s">
        <v>312</v>
      </c>
      <c r="C179" s="329">
        <f>'Agihan &amp; Belanja'!Q38</f>
        <v>0</v>
      </c>
      <c r="D179" s="329">
        <f>'Agihan &amp; Belanja'!T38</f>
        <v>0</v>
      </c>
      <c r="E179" s="329">
        <f>'Agihan &amp; Belanja'!W38</f>
        <v>0</v>
      </c>
      <c r="F179" s="329">
        <f>'Agihan &amp; Belanja'!Z38</f>
        <v>0</v>
      </c>
      <c r="G179" s="329">
        <f>'Agihan &amp; Belanja'!AC38</f>
        <v>0</v>
      </c>
      <c r="H179" s="329">
        <f>'Agihan &amp; Belanja'!AF38</f>
        <v>1380</v>
      </c>
      <c r="I179" s="329">
        <f>'Agihan &amp; Belanja'!AI38</f>
        <v>0</v>
      </c>
      <c r="J179" s="329">
        <f>'Agihan &amp; Belanja'!AL38</f>
        <v>0</v>
      </c>
      <c r="K179" s="329">
        <f>'Agihan &amp; Belanja'!AO38</f>
        <v>13620</v>
      </c>
      <c r="L179" s="329">
        <f>'Agihan &amp; Belanja'!AR38</f>
        <v>0</v>
      </c>
    </row>
    <row r="180" spans="1:12" x14ac:dyDescent="0.3">
      <c r="A180" s="590" t="s">
        <v>148</v>
      </c>
      <c r="B180" s="39" t="s">
        <v>312</v>
      </c>
      <c r="C180" s="329">
        <f>'Agihan &amp; Belanja'!Q39</f>
        <v>0</v>
      </c>
      <c r="D180" s="329">
        <f>'Agihan &amp; Belanja'!T39</f>
        <v>0</v>
      </c>
      <c r="E180" s="329">
        <f>'Agihan &amp; Belanja'!W39</f>
        <v>0</v>
      </c>
      <c r="F180" s="329">
        <f>'Agihan &amp; Belanja'!Z39</f>
        <v>0</v>
      </c>
      <c r="G180" s="329">
        <f>'Agihan &amp; Belanja'!AC39</f>
        <v>0</v>
      </c>
      <c r="H180" s="329">
        <f>'Agihan &amp; Belanja'!AF39</f>
        <v>1114</v>
      </c>
      <c r="I180" s="329">
        <f>'Agihan &amp; Belanja'!AI39</f>
        <v>0</v>
      </c>
      <c r="J180" s="329">
        <f>'Agihan &amp; Belanja'!AL39</f>
        <v>15000</v>
      </c>
      <c r="K180" s="329">
        <f>'Agihan &amp; Belanja'!AO39</f>
        <v>23886</v>
      </c>
      <c r="L180" s="329">
        <f>'Agihan &amp; Belanja'!AR39</f>
        <v>0</v>
      </c>
    </row>
    <row r="181" spans="1:12" x14ac:dyDescent="0.3">
      <c r="A181" s="590" t="s">
        <v>149</v>
      </c>
      <c r="B181" s="39" t="s">
        <v>555</v>
      </c>
      <c r="C181" s="329">
        <f>'Agihan &amp; Belanja'!Q40</f>
        <v>0</v>
      </c>
      <c r="D181" s="329">
        <f>'Agihan &amp; Belanja'!T40</f>
        <v>0</v>
      </c>
      <c r="E181" s="329">
        <f>'Agihan &amp; Belanja'!W40</f>
        <v>0</v>
      </c>
      <c r="F181" s="329">
        <f>'Agihan &amp; Belanja'!Z40</f>
        <v>0</v>
      </c>
      <c r="G181" s="329">
        <f>'Agihan &amp; Belanja'!AC40</f>
        <v>0</v>
      </c>
      <c r="H181" s="329">
        <f>'Agihan &amp; Belanja'!AF40</f>
        <v>50500</v>
      </c>
      <c r="I181" s="329">
        <f>'Agihan &amp; Belanja'!AI40</f>
        <v>0</v>
      </c>
      <c r="J181" s="329">
        <f>'Agihan &amp; Belanja'!AL40</f>
        <v>0</v>
      </c>
      <c r="K181" s="329">
        <f>'Agihan &amp; Belanja'!AO40</f>
        <v>0</v>
      </c>
      <c r="L181" s="329">
        <f>'Agihan &amp; Belanja'!AR40</f>
        <v>0</v>
      </c>
    </row>
    <row r="182" spans="1:12" x14ac:dyDescent="0.3">
      <c r="A182" s="590" t="s">
        <v>150</v>
      </c>
      <c r="B182" s="39" t="s">
        <v>315</v>
      </c>
      <c r="C182" s="329">
        <f>'Agihan &amp; Belanja'!Q41</f>
        <v>0</v>
      </c>
      <c r="D182" s="329">
        <f>'Agihan &amp; Belanja'!T41</f>
        <v>0</v>
      </c>
      <c r="E182" s="329">
        <f>'Agihan &amp; Belanja'!W41</f>
        <v>0</v>
      </c>
      <c r="F182" s="329">
        <f>'Agihan &amp; Belanja'!Z41</f>
        <v>0</v>
      </c>
      <c r="G182" s="329">
        <f>'Agihan &amp; Belanja'!AC41</f>
        <v>0</v>
      </c>
      <c r="H182" s="329">
        <f>'Agihan &amp; Belanja'!AF41</f>
        <v>77150</v>
      </c>
      <c r="I182" s="329">
        <f>'Agihan &amp; Belanja'!AI41</f>
        <v>0</v>
      </c>
      <c r="J182" s="329">
        <f>'Agihan &amp; Belanja'!AL41</f>
        <v>0</v>
      </c>
      <c r="K182" s="329">
        <f>'Agihan &amp; Belanja'!AO41</f>
        <v>0</v>
      </c>
      <c r="L182" s="329">
        <f>'Agihan &amp; Belanja'!AR41</f>
        <v>0</v>
      </c>
    </row>
    <row r="183" spans="1:12" x14ac:dyDescent="0.3">
      <c r="A183" s="590" t="s">
        <v>151</v>
      </c>
      <c r="B183" s="39" t="s">
        <v>315</v>
      </c>
      <c r="C183" s="329">
        <f>'Agihan &amp; Belanja'!Q42</f>
        <v>0</v>
      </c>
      <c r="D183" s="329">
        <f>'Agihan &amp; Belanja'!T42</f>
        <v>0</v>
      </c>
      <c r="E183" s="329">
        <f>'Agihan &amp; Belanja'!W42</f>
        <v>0</v>
      </c>
      <c r="F183" s="329">
        <f>'Agihan &amp; Belanja'!Z42</f>
        <v>0</v>
      </c>
      <c r="G183" s="329">
        <f>'Agihan &amp; Belanja'!AC42</f>
        <v>0</v>
      </c>
      <c r="H183" s="329">
        <f>'Agihan &amp; Belanja'!AF42</f>
        <v>73017</v>
      </c>
      <c r="I183" s="329">
        <f>'Agihan &amp; Belanja'!AI42</f>
        <v>0</v>
      </c>
      <c r="J183" s="329">
        <f>'Agihan &amp; Belanja'!AL42</f>
        <v>0</v>
      </c>
      <c r="K183" s="329">
        <f>'Agihan &amp; Belanja'!AO42</f>
        <v>0</v>
      </c>
      <c r="L183" s="329">
        <f>'Agihan &amp; Belanja'!AR42</f>
        <v>0</v>
      </c>
    </row>
    <row r="184" spans="1:12" x14ac:dyDescent="0.3">
      <c r="A184" s="590" t="s">
        <v>152</v>
      </c>
      <c r="B184" s="39" t="s">
        <v>316</v>
      </c>
      <c r="C184" s="329">
        <f>'Agihan &amp; Belanja'!Q43</f>
        <v>3000</v>
      </c>
      <c r="D184" s="329">
        <f>'Agihan &amp; Belanja'!T43</f>
        <v>0</v>
      </c>
      <c r="E184" s="329">
        <f>'Agihan &amp; Belanja'!W43</f>
        <v>0</v>
      </c>
      <c r="F184" s="329">
        <f>'Agihan &amp; Belanja'!Z43</f>
        <v>0</v>
      </c>
      <c r="G184" s="329">
        <f>'Agihan &amp; Belanja'!AC43</f>
        <v>0</v>
      </c>
      <c r="H184" s="329">
        <f>'Agihan &amp; Belanja'!AF43</f>
        <v>51783</v>
      </c>
      <c r="I184" s="329">
        <f>'Agihan &amp; Belanja'!AI43</f>
        <v>12600</v>
      </c>
      <c r="J184" s="329">
        <f>'Agihan &amp; Belanja'!AL43</f>
        <v>16530</v>
      </c>
      <c r="K184" s="329">
        <f>'Agihan &amp; Belanja'!AO43</f>
        <v>15153</v>
      </c>
      <c r="L184" s="329">
        <f>'Agihan &amp; Belanja'!AR43</f>
        <v>0</v>
      </c>
    </row>
    <row r="185" spans="1:12" x14ac:dyDescent="0.3">
      <c r="A185" s="619" t="s">
        <v>153</v>
      </c>
      <c r="B185" s="39" t="s">
        <v>312</v>
      </c>
      <c r="C185" s="329">
        <f>'Agihan &amp; Belanja'!Q44</f>
        <v>0</v>
      </c>
      <c r="D185" s="329">
        <f>'Agihan &amp; Belanja'!T44</f>
        <v>0</v>
      </c>
      <c r="E185" s="329">
        <f>'Agihan &amp; Belanja'!W44</f>
        <v>0</v>
      </c>
      <c r="F185" s="329">
        <f>'Agihan &amp; Belanja'!Z44</f>
        <v>0</v>
      </c>
      <c r="G185" s="329">
        <f>'Agihan &amp; Belanja'!AC44</f>
        <v>0</v>
      </c>
      <c r="H185" s="329">
        <f>'Agihan &amp; Belanja'!AF44</f>
        <v>129835</v>
      </c>
      <c r="I185" s="329">
        <f>'Agihan &amp; Belanja'!AI44</f>
        <v>0</v>
      </c>
      <c r="J185" s="329">
        <f>'Agihan &amp; Belanja'!AL44</f>
        <v>0</v>
      </c>
      <c r="K185" s="329">
        <f>'Agihan &amp; Belanja'!AO44</f>
        <v>0</v>
      </c>
      <c r="L185" s="329">
        <f>'Agihan &amp; Belanja'!AR44</f>
        <v>0</v>
      </c>
    </row>
    <row r="186" spans="1:12" x14ac:dyDescent="0.3">
      <c r="A186" s="590" t="s">
        <v>154</v>
      </c>
      <c r="B186" s="39" t="s">
        <v>315</v>
      </c>
      <c r="C186" s="329">
        <f>'Agihan &amp; Belanja'!Q45</f>
        <v>0</v>
      </c>
      <c r="D186" s="329">
        <f>'Agihan &amp; Belanja'!T45</f>
        <v>0</v>
      </c>
      <c r="E186" s="329">
        <f>'Agihan &amp; Belanja'!W45</f>
        <v>0</v>
      </c>
      <c r="F186" s="329">
        <f>'Agihan &amp; Belanja'!Z45</f>
        <v>0</v>
      </c>
      <c r="G186" s="329">
        <f>'Agihan &amp; Belanja'!AC45</f>
        <v>0</v>
      </c>
      <c r="H186" s="329">
        <f>'Agihan &amp; Belanja'!AF45</f>
        <v>90015</v>
      </c>
      <c r="I186" s="329">
        <f>'Agihan &amp; Belanja'!AI45</f>
        <v>0</v>
      </c>
      <c r="J186" s="329">
        <f>'Agihan &amp; Belanja'!AL45</f>
        <v>0</v>
      </c>
      <c r="K186" s="329">
        <f>'Agihan &amp; Belanja'!AO45</f>
        <v>0</v>
      </c>
      <c r="L186" s="329">
        <f>'Agihan &amp; Belanja'!AR45</f>
        <v>0</v>
      </c>
    </row>
    <row r="187" spans="1:12" x14ac:dyDescent="0.3">
      <c r="A187" s="590" t="s">
        <v>155</v>
      </c>
      <c r="B187" s="39" t="s">
        <v>312</v>
      </c>
      <c r="C187" s="329">
        <f>'Agihan &amp; Belanja'!Q46</f>
        <v>0</v>
      </c>
      <c r="D187" s="329">
        <f>'Agihan &amp; Belanja'!T46</f>
        <v>13000</v>
      </c>
      <c r="E187" s="329">
        <f>'Agihan &amp; Belanja'!W46</f>
        <v>0</v>
      </c>
      <c r="F187" s="329">
        <f>'Agihan &amp; Belanja'!Z46</f>
        <v>0</v>
      </c>
      <c r="G187" s="329">
        <f>'Agihan &amp; Belanja'!AC46</f>
        <v>0</v>
      </c>
      <c r="H187" s="329">
        <f>'Agihan &amp; Belanja'!AF46</f>
        <v>29650</v>
      </c>
      <c r="I187" s="329">
        <f>'Agihan &amp; Belanja'!AI46</f>
        <v>0</v>
      </c>
      <c r="J187" s="329">
        <f>'Agihan &amp; Belanja'!AL46</f>
        <v>25000</v>
      </c>
      <c r="K187" s="329">
        <f>'Agihan &amp; Belanja'!AO46</f>
        <v>15000</v>
      </c>
      <c r="L187" s="329">
        <f>'Agihan &amp; Belanja'!AR46</f>
        <v>0</v>
      </c>
    </row>
    <row r="188" spans="1:12" x14ac:dyDescent="0.3">
      <c r="A188" s="590" t="s">
        <v>156</v>
      </c>
      <c r="B188" s="39" t="s">
        <v>312</v>
      </c>
      <c r="C188" s="329">
        <f>'Agihan &amp; Belanja'!Q47</f>
        <v>1600</v>
      </c>
      <c r="D188" s="329">
        <f>'Agihan &amp; Belanja'!T47</f>
        <v>0</v>
      </c>
      <c r="E188" s="329">
        <f>'Agihan &amp; Belanja'!W47</f>
        <v>0</v>
      </c>
      <c r="F188" s="329">
        <f>'Agihan &amp; Belanja'!Z47</f>
        <v>0</v>
      </c>
      <c r="G188" s="329">
        <f>'Agihan &amp; Belanja'!AC47</f>
        <v>0</v>
      </c>
      <c r="H188" s="329">
        <f>'Agihan &amp; Belanja'!AF47</f>
        <v>190207</v>
      </c>
      <c r="I188" s="329">
        <f>'Agihan &amp; Belanja'!AI47</f>
        <v>0</v>
      </c>
      <c r="J188" s="329">
        <f>'Agihan &amp; Belanja'!AL47</f>
        <v>4250</v>
      </c>
      <c r="K188" s="329">
        <f>'Agihan &amp; Belanja'!AO47</f>
        <v>25000</v>
      </c>
      <c r="L188" s="329">
        <f>'Agihan &amp; Belanja'!AR47</f>
        <v>0</v>
      </c>
    </row>
    <row r="189" spans="1:12" x14ac:dyDescent="0.3">
      <c r="A189" s="590" t="s">
        <v>157</v>
      </c>
      <c r="B189" s="39" t="s">
        <v>555</v>
      </c>
      <c r="C189" s="329">
        <f>'Agihan &amp; Belanja'!Q48</f>
        <v>0</v>
      </c>
      <c r="D189" s="329">
        <f>'Agihan &amp; Belanja'!T48</f>
        <v>0</v>
      </c>
      <c r="E189" s="329">
        <f>'Agihan &amp; Belanja'!W48</f>
        <v>0</v>
      </c>
      <c r="F189" s="329">
        <f>'Agihan &amp; Belanja'!Z48</f>
        <v>0</v>
      </c>
      <c r="G189" s="329">
        <f>'Agihan &amp; Belanja'!AC48</f>
        <v>0</v>
      </c>
      <c r="H189" s="329">
        <f>'Agihan &amp; Belanja'!AF48</f>
        <v>243679</v>
      </c>
      <c r="I189" s="329">
        <f>'Agihan &amp; Belanja'!AI48</f>
        <v>0</v>
      </c>
      <c r="J189" s="329">
        <f>'Agihan &amp; Belanja'!AL48</f>
        <v>22000</v>
      </c>
      <c r="K189" s="329">
        <f>'Agihan &amp; Belanja'!AO48</f>
        <v>49480</v>
      </c>
      <c r="L189" s="329">
        <f>'Agihan &amp; Belanja'!AR48</f>
        <v>0</v>
      </c>
    </row>
    <row r="190" spans="1:12" x14ac:dyDescent="0.3">
      <c r="A190" s="590" t="s">
        <v>158</v>
      </c>
      <c r="B190" s="39" t="s">
        <v>311</v>
      </c>
      <c r="C190" s="329">
        <f>'Agihan &amp; Belanja'!Q49</f>
        <v>0</v>
      </c>
      <c r="D190" s="329">
        <f>'Agihan &amp; Belanja'!T49</f>
        <v>0</v>
      </c>
      <c r="E190" s="329">
        <f>'Agihan &amp; Belanja'!W49</f>
        <v>0</v>
      </c>
      <c r="F190" s="329">
        <f>'Agihan &amp; Belanja'!Z49</f>
        <v>0</v>
      </c>
      <c r="G190" s="329">
        <f>'Agihan &amp; Belanja'!AC49</f>
        <v>0</v>
      </c>
      <c r="H190" s="329">
        <f>'Agihan &amp; Belanja'!AF49</f>
        <v>0</v>
      </c>
      <c r="I190" s="329">
        <f>'Agihan &amp; Belanja'!AI49</f>
        <v>0</v>
      </c>
      <c r="J190" s="329">
        <f>'Agihan &amp; Belanja'!AL49</f>
        <v>0</v>
      </c>
      <c r="K190" s="329">
        <f>'Agihan &amp; Belanja'!AO49</f>
        <v>25000</v>
      </c>
      <c r="L190" s="329">
        <f>'Agihan &amp; Belanja'!AR49</f>
        <v>0</v>
      </c>
    </row>
    <row r="191" spans="1:12" x14ac:dyDescent="0.3">
      <c r="A191" s="590" t="s">
        <v>159</v>
      </c>
      <c r="B191" s="39" t="s">
        <v>316</v>
      </c>
      <c r="C191" s="329">
        <f>'Agihan &amp; Belanja'!Q50</f>
        <v>0</v>
      </c>
      <c r="D191" s="329">
        <f>'Agihan &amp; Belanja'!T50</f>
        <v>0</v>
      </c>
      <c r="E191" s="329">
        <f>'Agihan &amp; Belanja'!W50</f>
        <v>0</v>
      </c>
      <c r="F191" s="329">
        <f>'Agihan &amp; Belanja'!Z50</f>
        <v>0</v>
      </c>
      <c r="G191" s="329">
        <f>'Agihan &amp; Belanja'!AC50</f>
        <v>0</v>
      </c>
      <c r="H191" s="329">
        <f>'Agihan &amp; Belanja'!AF50</f>
        <v>367114</v>
      </c>
      <c r="I191" s="329">
        <f>'Agihan &amp; Belanja'!AI50</f>
        <v>0</v>
      </c>
      <c r="J191" s="329">
        <f>'Agihan &amp; Belanja'!AL50</f>
        <v>0</v>
      </c>
      <c r="K191" s="329">
        <f>'Agihan &amp; Belanja'!AO50</f>
        <v>0</v>
      </c>
      <c r="L191" s="329">
        <f>'Agihan &amp; Belanja'!AR50</f>
        <v>0</v>
      </c>
    </row>
    <row r="192" spans="1:12" x14ac:dyDescent="0.3">
      <c r="A192" s="590" t="s">
        <v>160</v>
      </c>
      <c r="B192" s="39" t="s">
        <v>316</v>
      </c>
      <c r="C192" s="329">
        <f>'Agihan &amp; Belanja'!Q51</f>
        <v>0</v>
      </c>
      <c r="D192" s="329">
        <f>'Agihan &amp; Belanja'!T51</f>
        <v>0</v>
      </c>
      <c r="E192" s="329">
        <f>'Agihan &amp; Belanja'!W51</f>
        <v>0</v>
      </c>
      <c r="F192" s="329">
        <f>'Agihan &amp; Belanja'!Z51</f>
        <v>0</v>
      </c>
      <c r="G192" s="329">
        <f>'Agihan &amp; Belanja'!AC51</f>
        <v>0</v>
      </c>
      <c r="H192" s="329">
        <f>'Agihan &amp; Belanja'!AF51</f>
        <v>65729</v>
      </c>
      <c r="I192" s="329">
        <f>'Agihan &amp; Belanja'!AI51</f>
        <v>0</v>
      </c>
      <c r="J192" s="329">
        <f>'Agihan &amp; Belanja'!AL51</f>
        <v>14600</v>
      </c>
      <c r="K192" s="329">
        <f>'Agihan &amp; Belanja'!AO51</f>
        <v>21478</v>
      </c>
      <c r="L192" s="329">
        <f>'Agihan &amp; Belanja'!AR51</f>
        <v>29158</v>
      </c>
    </row>
    <row r="193" spans="1:12" x14ac:dyDescent="0.3">
      <c r="A193" s="590" t="s">
        <v>161</v>
      </c>
      <c r="B193" s="39" t="s">
        <v>312</v>
      </c>
      <c r="C193" s="329">
        <f>'Agihan &amp; Belanja'!Q52</f>
        <v>0</v>
      </c>
      <c r="D193" s="329">
        <f>'Agihan &amp; Belanja'!T52</f>
        <v>0</v>
      </c>
      <c r="E193" s="329">
        <f>'Agihan &amp; Belanja'!W52</f>
        <v>0</v>
      </c>
      <c r="F193" s="329">
        <f>'Agihan &amp; Belanja'!Z52</f>
        <v>0</v>
      </c>
      <c r="G193" s="329">
        <f>'Agihan &amp; Belanja'!AC52</f>
        <v>0</v>
      </c>
      <c r="H193" s="329">
        <f>'Agihan &amp; Belanja'!AF52</f>
        <v>77245</v>
      </c>
      <c r="I193" s="329">
        <f>'Agihan &amp; Belanja'!AI52</f>
        <v>0</v>
      </c>
      <c r="J193" s="329">
        <f>'Agihan &amp; Belanja'!AL52</f>
        <v>20000</v>
      </c>
      <c r="K193" s="329">
        <f>'Agihan &amp; Belanja'!AO52</f>
        <v>0</v>
      </c>
      <c r="L193" s="329">
        <f>'Agihan &amp; Belanja'!AR52</f>
        <v>0</v>
      </c>
    </row>
    <row r="194" spans="1:12" x14ac:dyDescent="0.3">
      <c r="A194" s="590" t="s">
        <v>162</v>
      </c>
      <c r="B194" s="39" t="s">
        <v>316</v>
      </c>
      <c r="C194" s="329">
        <f>'Agihan &amp; Belanja'!Q53</f>
        <v>0</v>
      </c>
      <c r="D194" s="329">
        <f>'Agihan &amp; Belanja'!T53</f>
        <v>0</v>
      </c>
      <c r="E194" s="329">
        <f>'Agihan &amp; Belanja'!W53</f>
        <v>0</v>
      </c>
      <c r="F194" s="329">
        <f>'Agihan &amp; Belanja'!Z53</f>
        <v>0</v>
      </c>
      <c r="G194" s="329">
        <f>'Agihan &amp; Belanja'!AC53</f>
        <v>0</v>
      </c>
      <c r="H194" s="329">
        <f>'Agihan &amp; Belanja'!AF53</f>
        <v>89576</v>
      </c>
      <c r="I194" s="329">
        <f>'Agihan &amp; Belanja'!AI53</f>
        <v>0</v>
      </c>
      <c r="J194" s="329">
        <f>'Agihan &amp; Belanja'!AL53</f>
        <v>5300</v>
      </c>
      <c r="K194" s="329">
        <f>'Agihan &amp; Belanja'!AO53</f>
        <v>23886</v>
      </c>
      <c r="L194" s="329">
        <f>'Agihan &amp; Belanja'!AR53</f>
        <v>25781</v>
      </c>
    </row>
    <row r="195" spans="1:12" x14ac:dyDescent="0.3">
      <c r="A195" s="590" t="s">
        <v>163</v>
      </c>
      <c r="B195" s="39" t="s">
        <v>316</v>
      </c>
      <c r="C195" s="329">
        <f>'Agihan &amp; Belanja'!Q54</f>
        <v>0</v>
      </c>
      <c r="D195" s="329">
        <f>'Agihan &amp; Belanja'!T54</f>
        <v>0</v>
      </c>
      <c r="E195" s="329">
        <f>'Agihan &amp; Belanja'!W54</f>
        <v>0</v>
      </c>
      <c r="F195" s="329">
        <f>'Agihan &amp; Belanja'!Z54</f>
        <v>0</v>
      </c>
      <c r="G195" s="329">
        <f>'Agihan &amp; Belanja'!AC54</f>
        <v>0</v>
      </c>
      <c r="H195" s="329">
        <f>'Agihan &amp; Belanja'!AF54</f>
        <v>132705</v>
      </c>
      <c r="I195" s="329">
        <f>'Agihan &amp; Belanja'!AI54</f>
        <v>0</v>
      </c>
      <c r="J195" s="329">
        <f>'Agihan &amp; Belanja'!AL54</f>
        <v>5600</v>
      </c>
      <c r="K195" s="329">
        <f>'Agihan &amp; Belanja'!AO54</f>
        <v>0</v>
      </c>
      <c r="L195" s="329">
        <f>'Agihan &amp; Belanja'!AR54</f>
        <v>0</v>
      </c>
    </row>
    <row r="196" spans="1:12" x14ac:dyDescent="0.3">
      <c r="A196" s="590" t="s">
        <v>164</v>
      </c>
      <c r="B196" s="39" t="s">
        <v>316</v>
      </c>
      <c r="C196" s="329">
        <f>'Agihan &amp; Belanja'!Q55</f>
        <v>0</v>
      </c>
      <c r="D196" s="329">
        <f>'Agihan &amp; Belanja'!T55</f>
        <v>0</v>
      </c>
      <c r="E196" s="329">
        <f>'Agihan &amp; Belanja'!W55</f>
        <v>0</v>
      </c>
      <c r="F196" s="329">
        <f>'Agihan &amp; Belanja'!Z55</f>
        <v>0</v>
      </c>
      <c r="G196" s="329">
        <f>'Agihan &amp; Belanja'!AC55</f>
        <v>0</v>
      </c>
      <c r="H196" s="329">
        <f>'Agihan &amp; Belanja'!AF55</f>
        <v>48330</v>
      </c>
      <c r="I196" s="329">
        <f>'Agihan &amp; Belanja'!AI55</f>
        <v>0</v>
      </c>
      <c r="J196" s="329">
        <f>'Agihan &amp; Belanja'!AL55</f>
        <v>0</v>
      </c>
      <c r="K196" s="329">
        <f>'Agihan &amp; Belanja'!AO55</f>
        <v>0</v>
      </c>
      <c r="L196" s="329">
        <f>'Agihan &amp; Belanja'!AR55</f>
        <v>0</v>
      </c>
    </row>
    <row r="197" spans="1:12" x14ac:dyDescent="0.3">
      <c r="A197" s="590" t="s">
        <v>165</v>
      </c>
      <c r="B197" s="39" t="s">
        <v>316</v>
      </c>
      <c r="C197" s="329">
        <f>'Agihan &amp; Belanja'!Q56</f>
        <v>1184</v>
      </c>
      <c r="D197" s="329">
        <f>'Agihan &amp; Belanja'!T56</f>
        <v>0</v>
      </c>
      <c r="E197" s="329">
        <f>'Agihan &amp; Belanja'!W56</f>
        <v>0</v>
      </c>
      <c r="F197" s="329">
        <f>'Agihan &amp; Belanja'!Z56</f>
        <v>0</v>
      </c>
      <c r="G197" s="329">
        <f>'Agihan &amp; Belanja'!AC56</f>
        <v>0</v>
      </c>
      <c r="H197" s="329">
        <f>'Agihan &amp; Belanja'!AF56</f>
        <v>103216</v>
      </c>
      <c r="I197" s="329">
        <f>'Agihan &amp; Belanja'!AI56</f>
        <v>0</v>
      </c>
      <c r="J197" s="329">
        <f>'Agihan &amp; Belanja'!AL56</f>
        <v>0</v>
      </c>
      <c r="K197" s="329">
        <f>'Agihan &amp; Belanja'!AO56</f>
        <v>0</v>
      </c>
      <c r="L197" s="329">
        <f>'Agihan &amp; Belanja'!AR56</f>
        <v>0</v>
      </c>
    </row>
    <row r="198" spans="1:12" x14ac:dyDescent="0.3">
      <c r="A198" s="590" t="s">
        <v>166</v>
      </c>
      <c r="B198" s="39" t="s">
        <v>316</v>
      </c>
      <c r="C198" s="329">
        <f>'Agihan &amp; Belanja'!Q57</f>
        <v>0</v>
      </c>
      <c r="D198" s="329">
        <f>'Agihan &amp; Belanja'!T57</f>
        <v>0</v>
      </c>
      <c r="E198" s="329">
        <f>'Agihan &amp; Belanja'!W57</f>
        <v>0</v>
      </c>
      <c r="F198" s="329">
        <f>'Agihan &amp; Belanja'!Z57</f>
        <v>0</v>
      </c>
      <c r="G198" s="329">
        <f>'Agihan &amp; Belanja'!AC57</f>
        <v>0</v>
      </c>
      <c r="H198" s="329">
        <f>'Agihan &amp; Belanja'!AF57</f>
        <v>105720</v>
      </c>
      <c r="I198" s="329">
        <f>'Agihan &amp; Belanja'!AI57</f>
        <v>0</v>
      </c>
      <c r="J198" s="329">
        <f>'Agihan &amp; Belanja'!AL57</f>
        <v>7500</v>
      </c>
      <c r="K198" s="329">
        <f>'Agihan &amp; Belanja'!AO57</f>
        <v>25000</v>
      </c>
      <c r="L198" s="329">
        <f>'Agihan &amp; Belanja'!AR57</f>
        <v>0</v>
      </c>
    </row>
    <row r="199" spans="1:12" x14ac:dyDescent="0.3">
      <c r="A199" s="590" t="s">
        <v>167</v>
      </c>
      <c r="B199" s="39" t="s">
        <v>316</v>
      </c>
      <c r="C199" s="329">
        <f>'Agihan &amp; Belanja'!Q58</f>
        <v>4183</v>
      </c>
      <c r="D199" s="329">
        <f>'Agihan &amp; Belanja'!T58</f>
        <v>0</v>
      </c>
      <c r="E199" s="329">
        <f>'Agihan &amp; Belanja'!W58</f>
        <v>0</v>
      </c>
      <c r="F199" s="329">
        <f>'Agihan &amp; Belanja'!Z58</f>
        <v>0</v>
      </c>
      <c r="G199" s="329">
        <f>'Agihan &amp; Belanja'!AC58</f>
        <v>0</v>
      </c>
      <c r="H199" s="329">
        <f>'Agihan &amp; Belanja'!AF58</f>
        <v>143778</v>
      </c>
      <c r="I199" s="329">
        <f>'Agihan &amp; Belanja'!AI58</f>
        <v>0</v>
      </c>
      <c r="J199" s="329">
        <f>'Agihan &amp; Belanja'!AL58</f>
        <v>0</v>
      </c>
      <c r="K199" s="329">
        <f>'Agihan &amp; Belanja'!AO58</f>
        <v>24549</v>
      </c>
      <c r="L199" s="329">
        <f>'Agihan &amp; Belanja'!AR58</f>
        <v>0</v>
      </c>
    </row>
    <row r="200" spans="1:12" x14ac:dyDescent="0.3">
      <c r="A200" s="590" t="s">
        <v>168</v>
      </c>
      <c r="B200" s="38" t="s">
        <v>316</v>
      </c>
      <c r="C200" s="329">
        <f>'Agihan &amp; Belanja'!Q59</f>
        <v>0</v>
      </c>
      <c r="D200" s="329">
        <f>'Agihan &amp; Belanja'!T59</f>
        <v>0</v>
      </c>
      <c r="E200" s="329">
        <f>'Agihan &amp; Belanja'!W59</f>
        <v>0</v>
      </c>
      <c r="F200" s="329">
        <f>'Agihan &amp; Belanja'!Z59</f>
        <v>0</v>
      </c>
      <c r="G200" s="329">
        <f>'Agihan &amp; Belanja'!AC59</f>
        <v>0</v>
      </c>
      <c r="H200" s="329">
        <f>'Agihan &amp; Belanja'!AF59</f>
        <v>87890</v>
      </c>
      <c r="I200" s="329">
        <f>'Agihan &amp; Belanja'!AI59</f>
        <v>0</v>
      </c>
      <c r="J200" s="329">
        <f>'Agihan &amp; Belanja'!AL59</f>
        <v>59000</v>
      </c>
      <c r="K200" s="329">
        <f>'Agihan &amp; Belanja'!AO59</f>
        <v>0</v>
      </c>
      <c r="L200" s="329">
        <f>'Agihan &amp; Belanja'!AR59</f>
        <v>158000</v>
      </c>
    </row>
    <row r="201" spans="1:12" x14ac:dyDescent="0.3">
      <c r="A201" s="245" t="s">
        <v>169</v>
      </c>
      <c r="B201" s="39" t="s">
        <v>312</v>
      </c>
      <c r="C201" s="329">
        <f>'Agihan &amp; Belanja'!Q60</f>
        <v>0</v>
      </c>
      <c r="D201" s="329">
        <f>'Agihan &amp; Belanja'!T60</f>
        <v>0</v>
      </c>
      <c r="E201" s="329">
        <f>'Agihan &amp; Belanja'!W60</f>
        <v>0</v>
      </c>
      <c r="F201" s="329">
        <f>'Agihan &amp; Belanja'!Z60</f>
        <v>0</v>
      </c>
      <c r="G201" s="329">
        <f>'Agihan &amp; Belanja'!AC60</f>
        <v>0</v>
      </c>
      <c r="H201" s="329">
        <f>'Agihan &amp; Belanja'!AF60</f>
        <v>66650</v>
      </c>
      <c r="I201" s="329">
        <f>'Agihan &amp; Belanja'!AI60</f>
        <v>0</v>
      </c>
      <c r="J201" s="329">
        <f>'Agihan &amp; Belanja'!AL60</f>
        <v>3500</v>
      </c>
      <c r="K201" s="329">
        <f>'Agihan &amp; Belanja'!AO60</f>
        <v>0</v>
      </c>
      <c r="L201" s="329">
        <f>'Agihan &amp; Belanja'!AR60</f>
        <v>0</v>
      </c>
    </row>
    <row r="202" spans="1:12" x14ac:dyDescent="0.3">
      <c r="A202" s="421" t="s">
        <v>170</v>
      </c>
      <c r="B202" s="39" t="s">
        <v>316</v>
      </c>
      <c r="C202" s="329">
        <f>'Agihan &amp; Belanja'!Q61</f>
        <v>0</v>
      </c>
      <c r="D202" s="329">
        <f>'Agihan &amp; Belanja'!T61</f>
        <v>1000</v>
      </c>
      <c r="E202" s="329">
        <f>'Agihan &amp; Belanja'!W61</f>
        <v>0</v>
      </c>
      <c r="F202" s="329">
        <f>'Agihan &amp; Belanja'!Z61</f>
        <v>0</v>
      </c>
      <c r="G202" s="329">
        <f>'Agihan &amp; Belanja'!AC61</f>
        <v>0</v>
      </c>
      <c r="H202" s="329">
        <f>'Agihan &amp; Belanja'!AF61</f>
        <v>27000</v>
      </c>
      <c r="I202" s="329">
        <f>'Agihan &amp; Belanja'!AI61</f>
        <v>0</v>
      </c>
      <c r="J202" s="329">
        <f>'Agihan &amp; Belanja'!AL61</f>
        <v>8000</v>
      </c>
      <c r="K202" s="329">
        <f>'Agihan &amp; Belanja'!AO61</f>
        <v>0</v>
      </c>
      <c r="L202" s="329">
        <f>'Agihan &amp; Belanja'!AR61</f>
        <v>0</v>
      </c>
    </row>
    <row r="203" spans="1:12" x14ac:dyDescent="0.3">
      <c r="A203" s="620" t="s">
        <v>171</v>
      </c>
      <c r="B203" s="39" t="s">
        <v>314</v>
      </c>
      <c r="C203" s="329">
        <f>'Agihan &amp; Belanja'!Q62</f>
        <v>916</v>
      </c>
      <c r="D203" s="329">
        <f>'Agihan &amp; Belanja'!T62</f>
        <v>0</v>
      </c>
      <c r="E203" s="329">
        <f>'Agihan &amp; Belanja'!W62</f>
        <v>57460</v>
      </c>
      <c r="F203" s="329">
        <f>'Agihan &amp; Belanja'!Z62</f>
        <v>0</v>
      </c>
      <c r="G203" s="329">
        <f>'Agihan &amp; Belanja'!AC62</f>
        <v>0</v>
      </c>
      <c r="H203" s="329">
        <f>'Agihan &amp; Belanja'!AF62</f>
        <v>152254</v>
      </c>
      <c r="I203" s="329">
        <f>'Agihan &amp; Belanja'!AI62</f>
        <v>0</v>
      </c>
      <c r="J203" s="329">
        <f>'Agihan &amp; Belanja'!AL62</f>
        <v>8540</v>
      </c>
      <c r="K203" s="329">
        <f>'Agihan &amp; Belanja'!AO62</f>
        <v>23900</v>
      </c>
      <c r="L203" s="329">
        <f>'Agihan &amp; Belanja'!AR62</f>
        <v>22340</v>
      </c>
    </row>
    <row r="204" spans="1:12" x14ac:dyDescent="0.3">
      <c r="A204" s="678" t="s">
        <v>172</v>
      </c>
      <c r="B204" s="39" t="s">
        <v>318</v>
      </c>
      <c r="C204" s="329">
        <f>'Agihan &amp; Belanja'!Q63</f>
        <v>17500</v>
      </c>
      <c r="D204" s="329">
        <f>'Agihan &amp; Belanja'!T63</f>
        <v>0</v>
      </c>
      <c r="E204" s="329">
        <f>'Agihan &amp; Belanja'!W63</f>
        <v>0</v>
      </c>
      <c r="F204" s="329">
        <f>'Agihan &amp; Belanja'!Z63</f>
        <v>0</v>
      </c>
      <c r="G204" s="329">
        <f>'Agihan &amp; Belanja'!AC63</f>
        <v>0</v>
      </c>
      <c r="H204" s="329">
        <f>'Agihan &amp; Belanja'!AF63</f>
        <v>0</v>
      </c>
      <c r="I204" s="329">
        <f>'Agihan &amp; Belanja'!AI63</f>
        <v>0</v>
      </c>
      <c r="J204" s="329">
        <f>'Agihan &amp; Belanja'!AL63</f>
        <v>10920</v>
      </c>
      <c r="K204" s="329">
        <f>'Agihan &amp; Belanja'!AO63</f>
        <v>50000</v>
      </c>
      <c r="L204" s="329">
        <f>'Agihan &amp; Belanja'!AR63</f>
        <v>1500</v>
      </c>
    </row>
    <row r="205" spans="1:12" x14ac:dyDescent="0.3">
      <c r="A205" s="678" t="s">
        <v>173</v>
      </c>
      <c r="B205" s="39" t="s">
        <v>313</v>
      </c>
      <c r="C205" s="329">
        <f>'Agihan &amp; Belanja'!Q64</f>
        <v>2236860</v>
      </c>
      <c r="D205" s="329">
        <f>'Agihan &amp; Belanja'!T64</f>
        <v>71000</v>
      </c>
      <c r="E205" s="329">
        <f>'Agihan &amp; Belanja'!W64</f>
        <v>663800</v>
      </c>
      <c r="F205" s="329">
        <f>'Agihan &amp; Belanja'!Z64</f>
        <v>0</v>
      </c>
      <c r="G205" s="329">
        <f>'Agihan &amp; Belanja'!AC64</f>
        <v>174800</v>
      </c>
      <c r="H205" s="329">
        <f>'Agihan &amp; Belanja'!AF64</f>
        <v>388410</v>
      </c>
      <c r="I205" s="329">
        <f>'Agihan &amp; Belanja'!AI64</f>
        <v>44500</v>
      </c>
      <c r="J205" s="329">
        <f>'Agihan &amp; Belanja'!AL64</f>
        <v>959340</v>
      </c>
      <c r="K205" s="329">
        <f>'Agihan &amp; Belanja'!AO64</f>
        <v>1635200</v>
      </c>
      <c r="L205" s="329">
        <f>'Agihan &amp; Belanja'!AR64</f>
        <v>987000</v>
      </c>
    </row>
    <row r="206" spans="1:12" x14ac:dyDescent="0.3">
      <c r="A206" s="678" t="s">
        <v>174</v>
      </c>
      <c r="B206" s="39" t="s">
        <v>312</v>
      </c>
      <c r="C206" s="329">
        <f>'Agihan &amp; Belanja'!Q65</f>
        <v>3000</v>
      </c>
      <c r="D206" s="329">
        <f>'Agihan &amp; Belanja'!T65</f>
        <v>0</v>
      </c>
      <c r="E206" s="329">
        <f>'Agihan &amp; Belanja'!W65</f>
        <v>0</v>
      </c>
      <c r="F206" s="329">
        <f>'Agihan &amp; Belanja'!Z65</f>
        <v>0</v>
      </c>
      <c r="G206" s="329">
        <f>'Agihan &amp; Belanja'!AC65</f>
        <v>0</v>
      </c>
      <c r="H206" s="329">
        <f>'Agihan &amp; Belanja'!AF65</f>
        <v>0</v>
      </c>
      <c r="I206" s="329">
        <f>'Agihan &amp; Belanja'!AI65</f>
        <v>0</v>
      </c>
      <c r="J206" s="329">
        <f>'Agihan &amp; Belanja'!AL65</f>
        <v>0</v>
      </c>
      <c r="K206" s="329">
        <f>'Agihan &amp; Belanja'!AO65</f>
        <v>25000</v>
      </c>
      <c r="L206" s="329">
        <f>'Agihan &amp; Belanja'!AR65</f>
        <v>0</v>
      </c>
    </row>
    <row r="207" spans="1:12" x14ac:dyDescent="0.3">
      <c r="A207" s="678" t="s">
        <v>175</v>
      </c>
      <c r="B207" s="39" t="s">
        <v>311</v>
      </c>
      <c r="C207" s="329">
        <f>'Agihan &amp; Belanja'!Q66</f>
        <v>0</v>
      </c>
      <c r="D207" s="329">
        <f>'Agihan &amp; Belanja'!T66</f>
        <v>0</v>
      </c>
      <c r="E207" s="329">
        <f>'Agihan &amp; Belanja'!W66</f>
        <v>0</v>
      </c>
      <c r="F207" s="329">
        <f>'Agihan &amp; Belanja'!Z66</f>
        <v>0</v>
      </c>
      <c r="G207" s="329">
        <f>'Agihan &amp; Belanja'!AC66</f>
        <v>0</v>
      </c>
      <c r="H207" s="329">
        <f>'Agihan &amp; Belanja'!AF66</f>
        <v>209837</v>
      </c>
      <c r="I207" s="329">
        <f>'Agihan &amp; Belanja'!AI66</f>
        <v>0</v>
      </c>
      <c r="J207" s="329">
        <f>'Agihan &amp; Belanja'!AL66</f>
        <v>0</v>
      </c>
      <c r="K207" s="329">
        <f>'Agihan &amp; Belanja'!AO66</f>
        <v>0</v>
      </c>
      <c r="L207" s="329">
        <f>'Agihan &amp; Belanja'!AR66</f>
        <v>0</v>
      </c>
    </row>
    <row r="208" spans="1:12" x14ac:dyDescent="0.3">
      <c r="A208" s="245" t="s">
        <v>176</v>
      </c>
      <c r="B208" s="39" t="s">
        <v>316</v>
      </c>
      <c r="C208" s="329">
        <f>'Agihan &amp; Belanja'!Q67</f>
        <v>0</v>
      </c>
      <c r="D208" s="329">
        <f>'Agihan &amp; Belanja'!T67</f>
        <v>0</v>
      </c>
      <c r="E208" s="329">
        <f>'Agihan &amp; Belanja'!W67</f>
        <v>0</v>
      </c>
      <c r="F208" s="329">
        <f>'Agihan &amp; Belanja'!Z67</f>
        <v>0</v>
      </c>
      <c r="G208" s="329">
        <f>'Agihan &amp; Belanja'!AC67</f>
        <v>0</v>
      </c>
      <c r="H208" s="329">
        <f>'Agihan &amp; Belanja'!AF67</f>
        <v>0</v>
      </c>
      <c r="I208" s="329">
        <f>'Agihan &amp; Belanja'!AI67</f>
        <v>0</v>
      </c>
      <c r="J208" s="329">
        <f>'Agihan &amp; Belanja'!AL67</f>
        <v>0</v>
      </c>
      <c r="K208" s="329">
        <f>'Agihan &amp; Belanja'!AO67</f>
        <v>50000</v>
      </c>
      <c r="L208" s="329">
        <f>'Agihan &amp; Belanja'!AR67</f>
        <v>0</v>
      </c>
    </row>
    <row r="209" spans="1:12" x14ac:dyDescent="0.3">
      <c r="A209" s="245" t="s">
        <v>177</v>
      </c>
      <c r="B209" s="39" t="s">
        <v>316</v>
      </c>
      <c r="C209" s="329">
        <f>'Agihan &amp; Belanja'!Q68</f>
        <v>2400</v>
      </c>
      <c r="D209" s="329">
        <f>'Agihan &amp; Belanja'!T68</f>
        <v>0</v>
      </c>
      <c r="E209" s="329">
        <f>'Agihan &amp; Belanja'!W68</f>
        <v>0</v>
      </c>
      <c r="F209" s="329">
        <f>'Agihan &amp; Belanja'!Z68</f>
        <v>0</v>
      </c>
      <c r="G209" s="329">
        <f>'Agihan &amp; Belanja'!AC68</f>
        <v>0</v>
      </c>
      <c r="H209" s="329">
        <f>'Agihan &amp; Belanja'!AF68</f>
        <v>54000</v>
      </c>
      <c r="I209" s="329">
        <f>'Agihan &amp; Belanja'!AI68</f>
        <v>0</v>
      </c>
      <c r="J209" s="329">
        <f>'Agihan &amp; Belanja'!AL68</f>
        <v>0</v>
      </c>
      <c r="K209" s="329">
        <f>'Agihan &amp; Belanja'!AO68</f>
        <v>25000</v>
      </c>
      <c r="L209" s="329">
        <f>'Agihan &amp; Belanja'!AR68</f>
        <v>0</v>
      </c>
    </row>
    <row r="210" spans="1:12" x14ac:dyDescent="0.3">
      <c r="A210" s="245" t="s">
        <v>178</v>
      </c>
      <c r="B210" s="39" t="s">
        <v>312</v>
      </c>
      <c r="C210" s="329">
        <f>'Agihan &amp; Belanja'!Q69</f>
        <v>0</v>
      </c>
      <c r="D210" s="329">
        <f>'Agihan &amp; Belanja'!T69</f>
        <v>0</v>
      </c>
      <c r="E210" s="329">
        <f>'Agihan &amp; Belanja'!W69</f>
        <v>0</v>
      </c>
      <c r="F210" s="329">
        <f>'Agihan &amp; Belanja'!Z69</f>
        <v>0</v>
      </c>
      <c r="G210" s="329">
        <f>'Agihan &amp; Belanja'!AC69</f>
        <v>0</v>
      </c>
      <c r="H210" s="329">
        <f>'Agihan &amp; Belanja'!AF69</f>
        <v>23509.77</v>
      </c>
      <c r="I210" s="329">
        <f>'Agihan &amp; Belanja'!AI69</f>
        <v>0</v>
      </c>
      <c r="J210" s="329">
        <f>'Agihan &amp; Belanja'!AL69</f>
        <v>19067.599999999999</v>
      </c>
      <c r="K210" s="329">
        <f>'Agihan &amp; Belanja'!AO69</f>
        <v>22892.63</v>
      </c>
      <c r="L210" s="329">
        <f>'Agihan &amp; Belanja'!AR69</f>
        <v>0</v>
      </c>
    </row>
    <row r="211" spans="1:12" x14ac:dyDescent="0.3">
      <c r="A211" s="874" t="s">
        <v>181</v>
      </c>
      <c r="B211" s="39" t="s">
        <v>312</v>
      </c>
      <c r="C211" s="329">
        <f>'Agihan &amp; Belanja'!Q72</f>
        <v>0</v>
      </c>
      <c r="D211" s="329">
        <f>'Agihan &amp; Belanja'!T72</f>
        <v>0</v>
      </c>
      <c r="E211" s="329">
        <f>'Agihan &amp; Belanja'!W72</f>
        <v>0</v>
      </c>
      <c r="F211" s="329">
        <f>'Agihan &amp; Belanja'!Z72</f>
        <v>0</v>
      </c>
      <c r="G211" s="329">
        <f>'Agihan &amp; Belanja'!AC72</f>
        <v>0</v>
      </c>
      <c r="H211" s="329">
        <f>'Agihan &amp; Belanja'!AF72</f>
        <v>262</v>
      </c>
      <c r="I211" s="329">
        <f>'Agihan &amp; Belanja'!AI72</f>
        <v>0</v>
      </c>
      <c r="J211" s="329">
        <f>'Agihan &amp; Belanja'!AL72</f>
        <v>0</v>
      </c>
      <c r="K211" s="329">
        <f>'Agihan &amp; Belanja'!AO72</f>
        <v>0</v>
      </c>
      <c r="L211" s="329">
        <f>'Agihan &amp; Belanja'!AR72</f>
        <v>0</v>
      </c>
    </row>
    <row r="212" spans="1:12" x14ac:dyDescent="0.3">
      <c r="A212" s="875"/>
      <c r="B212" s="39" t="s">
        <v>312</v>
      </c>
      <c r="C212" s="329">
        <f>'Agihan &amp; Belanja'!Q73</f>
        <v>0</v>
      </c>
      <c r="D212" s="329">
        <f>'Agihan &amp; Belanja'!T73</f>
        <v>0</v>
      </c>
      <c r="E212" s="329">
        <f>'Agihan &amp; Belanja'!W73</f>
        <v>0</v>
      </c>
      <c r="F212" s="329">
        <f>'Agihan &amp; Belanja'!Z73</f>
        <v>0</v>
      </c>
      <c r="G212" s="329">
        <f>'Agihan &amp; Belanja'!AC73</f>
        <v>0</v>
      </c>
      <c r="H212" s="329">
        <f>'Agihan &amp; Belanja'!AF73</f>
        <v>692</v>
      </c>
      <c r="I212" s="329">
        <f>'Agihan &amp; Belanja'!AI73</f>
        <v>0</v>
      </c>
      <c r="J212" s="329">
        <f>'Agihan &amp; Belanja'!AL73</f>
        <v>0</v>
      </c>
      <c r="K212" s="329">
        <f>'Agihan &amp; Belanja'!AO73</f>
        <v>0</v>
      </c>
      <c r="L212" s="329">
        <f>'Agihan &amp; Belanja'!AR73</f>
        <v>0</v>
      </c>
    </row>
    <row r="213" spans="1:12" x14ac:dyDescent="0.3">
      <c r="A213" s="875"/>
      <c r="B213" s="39" t="s">
        <v>312</v>
      </c>
      <c r="C213" s="329">
        <f>'Agihan &amp; Belanja'!Q74</f>
        <v>0</v>
      </c>
      <c r="D213" s="329">
        <f>'Agihan &amp; Belanja'!T74</f>
        <v>0</v>
      </c>
      <c r="E213" s="329">
        <f>'Agihan &amp; Belanja'!W74</f>
        <v>0</v>
      </c>
      <c r="F213" s="329">
        <f>'Agihan &amp; Belanja'!Z74</f>
        <v>0</v>
      </c>
      <c r="G213" s="329">
        <f>'Agihan &amp; Belanja'!AC74</f>
        <v>0</v>
      </c>
      <c r="H213" s="329">
        <f>'Agihan &amp; Belanja'!AF74</f>
        <v>625</v>
      </c>
      <c r="I213" s="329">
        <f>'Agihan &amp; Belanja'!AI74</f>
        <v>0</v>
      </c>
      <c r="J213" s="329">
        <f>'Agihan &amp; Belanja'!AL74</f>
        <v>0</v>
      </c>
      <c r="K213" s="329">
        <f>'Agihan &amp; Belanja'!AO74</f>
        <v>0</v>
      </c>
      <c r="L213" s="329">
        <f>'Agihan &amp; Belanja'!AR74</f>
        <v>0</v>
      </c>
    </row>
    <row r="214" spans="1:12" x14ac:dyDescent="0.3">
      <c r="A214" s="876"/>
      <c r="B214" s="39" t="s">
        <v>312</v>
      </c>
      <c r="C214" s="329">
        <f>'Agihan &amp; Belanja'!Q75</f>
        <v>0</v>
      </c>
      <c r="D214" s="329">
        <f>'Agihan &amp; Belanja'!T75</f>
        <v>0</v>
      </c>
      <c r="E214" s="329">
        <f>'Agihan &amp; Belanja'!W75</f>
        <v>0</v>
      </c>
      <c r="F214" s="329">
        <f>'Agihan &amp; Belanja'!Z75</f>
        <v>0</v>
      </c>
      <c r="G214" s="329">
        <f>'Agihan &amp; Belanja'!AC75</f>
        <v>0</v>
      </c>
      <c r="H214" s="329">
        <f>'Agihan &amp; Belanja'!AF75</f>
        <v>3827</v>
      </c>
      <c r="I214" s="329">
        <f>'Agihan &amp; Belanja'!AI75</f>
        <v>0</v>
      </c>
      <c r="J214" s="329">
        <f>'Agihan &amp; Belanja'!AL75</f>
        <v>0</v>
      </c>
      <c r="K214" s="329">
        <f>'Agihan &amp; Belanja'!AO75</f>
        <v>13673</v>
      </c>
      <c r="L214" s="329">
        <f>'Agihan &amp; Belanja'!AR75</f>
        <v>0</v>
      </c>
    </row>
    <row r="215" spans="1:12" x14ac:dyDescent="0.3">
      <c r="A215" s="245" t="s">
        <v>182</v>
      </c>
      <c r="B215" s="39" t="s">
        <v>317</v>
      </c>
      <c r="C215" s="329">
        <f>'Agihan &amp; Belanja'!Q76</f>
        <v>5000</v>
      </c>
      <c r="D215" s="329">
        <f>'Agihan &amp; Belanja'!T76</f>
        <v>0</v>
      </c>
      <c r="E215" s="329">
        <f>'Agihan &amp; Belanja'!W76</f>
        <v>0</v>
      </c>
      <c r="F215" s="329">
        <f>'Agihan &amp; Belanja'!Z76</f>
        <v>0</v>
      </c>
      <c r="G215" s="329">
        <f>'Agihan &amp; Belanja'!AC76</f>
        <v>0</v>
      </c>
      <c r="H215" s="329">
        <f>'Agihan &amp; Belanja'!AF76</f>
        <v>5000</v>
      </c>
      <c r="I215" s="329">
        <f>'Agihan &amp; Belanja'!AI76</f>
        <v>0</v>
      </c>
      <c r="J215" s="329">
        <f>'Agihan &amp; Belanja'!AL76</f>
        <v>20000</v>
      </c>
      <c r="K215" s="329">
        <f>'Agihan &amp; Belanja'!AO76</f>
        <v>0</v>
      </c>
      <c r="L215" s="329">
        <f>'Agihan &amp; Belanja'!AR76</f>
        <v>0</v>
      </c>
    </row>
    <row r="216" spans="1:12" x14ac:dyDescent="0.3">
      <c r="A216" s="621" t="s">
        <v>436</v>
      </c>
      <c r="B216" s="651" t="s">
        <v>312</v>
      </c>
      <c r="C216" s="329">
        <f>'Agihan &amp; Belanja'!Q77</f>
        <v>77628</v>
      </c>
      <c r="D216" s="329">
        <f>'Agihan &amp; Belanja'!T77</f>
        <v>0</v>
      </c>
      <c r="E216" s="329">
        <f>'Agihan &amp; Belanja'!W77</f>
        <v>32020</v>
      </c>
      <c r="F216" s="329">
        <f>'Agihan &amp; Belanja'!Z77</f>
        <v>3000</v>
      </c>
      <c r="G216" s="329">
        <f>'Agihan &amp; Belanja'!AC77</f>
        <v>4960</v>
      </c>
      <c r="H216" s="329">
        <f>'Agihan &amp; Belanja'!AF77</f>
        <v>198328</v>
      </c>
      <c r="I216" s="329">
        <f>'Agihan &amp; Belanja'!AI77</f>
        <v>920</v>
      </c>
      <c r="J216" s="329">
        <f>'Agihan &amp; Belanja'!AL77</f>
        <v>644</v>
      </c>
      <c r="K216" s="329">
        <f>'Agihan &amp; Belanja'!AO77</f>
        <v>0</v>
      </c>
      <c r="L216" s="329">
        <f>'Agihan &amp; Belanja'!AR77</f>
        <v>32500</v>
      </c>
    </row>
    <row r="217" spans="1:12" x14ac:dyDescent="0.3">
      <c r="A217" s="622" t="s">
        <v>438</v>
      </c>
      <c r="B217" s="39" t="s">
        <v>311</v>
      </c>
      <c r="C217" s="329">
        <f>'Agihan &amp; Belanja'!Q78</f>
        <v>10219</v>
      </c>
      <c r="D217" s="329">
        <f>'Agihan &amp; Belanja'!T78</f>
        <v>540</v>
      </c>
      <c r="E217" s="329">
        <f>'Agihan &amp; Belanja'!W78</f>
        <v>0</v>
      </c>
      <c r="F217" s="329">
        <f>'Agihan &amp; Belanja'!Z78</f>
        <v>0</v>
      </c>
      <c r="G217" s="329">
        <f>'Agihan &amp; Belanja'!AC78</f>
        <v>0</v>
      </c>
      <c r="H217" s="329">
        <f>'Agihan &amp; Belanja'!AF78</f>
        <v>5410</v>
      </c>
      <c r="I217" s="329">
        <f>'Agihan &amp; Belanja'!AI78</f>
        <v>0</v>
      </c>
      <c r="J217" s="329">
        <f>'Agihan &amp; Belanja'!AL78</f>
        <v>360</v>
      </c>
      <c r="K217" s="329">
        <f>'Agihan &amp; Belanja'!AO78</f>
        <v>22500</v>
      </c>
      <c r="L217" s="329">
        <f>'Agihan &amp; Belanja'!AR78</f>
        <v>0</v>
      </c>
    </row>
    <row r="218" spans="1:12" x14ac:dyDescent="0.3">
      <c r="A218" s="623" t="s">
        <v>440</v>
      </c>
      <c r="B218" s="39" t="s">
        <v>312</v>
      </c>
      <c r="C218" s="329">
        <f>'Agihan &amp; Belanja'!Q79</f>
        <v>0</v>
      </c>
      <c r="D218" s="329">
        <f>'Agihan &amp; Belanja'!T79</f>
        <v>0</v>
      </c>
      <c r="E218" s="329">
        <f>'Agihan &amp; Belanja'!W79</f>
        <v>0</v>
      </c>
      <c r="F218" s="329">
        <f>'Agihan &amp; Belanja'!Z79</f>
        <v>0</v>
      </c>
      <c r="G218" s="329">
        <f>'Agihan &amp; Belanja'!AC79</f>
        <v>0</v>
      </c>
      <c r="H218" s="329">
        <f>'Agihan &amp; Belanja'!AF79</f>
        <v>50000</v>
      </c>
      <c r="I218" s="329">
        <f>'Agihan &amp; Belanja'!AI79</f>
        <v>0</v>
      </c>
      <c r="J218" s="329">
        <f>'Agihan &amp; Belanja'!AL79</f>
        <v>10000</v>
      </c>
      <c r="K218" s="329">
        <f>'Agihan &amp; Belanja'!AO79</f>
        <v>0</v>
      </c>
      <c r="L218" s="329">
        <f>'Agihan &amp; Belanja'!AR79</f>
        <v>0</v>
      </c>
    </row>
    <row r="219" spans="1:12" x14ac:dyDescent="0.3">
      <c r="A219" s="624" t="s">
        <v>442</v>
      </c>
      <c r="B219" s="39" t="s">
        <v>312</v>
      </c>
      <c r="C219" s="329">
        <f>'Agihan &amp; Belanja'!Q80</f>
        <v>0</v>
      </c>
      <c r="D219" s="329">
        <f>'Agihan &amp; Belanja'!T80</f>
        <v>0</v>
      </c>
      <c r="E219" s="329">
        <f>'Agihan &amp; Belanja'!W80</f>
        <v>0</v>
      </c>
      <c r="F219" s="329">
        <f>'Agihan &amp; Belanja'!Z80</f>
        <v>0</v>
      </c>
      <c r="G219" s="329">
        <f>'Agihan &amp; Belanja'!AC80</f>
        <v>4950</v>
      </c>
      <c r="H219" s="329">
        <f>'Agihan &amp; Belanja'!AF80</f>
        <v>275312</v>
      </c>
      <c r="I219" s="329">
        <f>'Agihan &amp; Belanja'!AI80</f>
        <v>300</v>
      </c>
      <c r="J219" s="329">
        <f>'Agihan &amp; Belanja'!AL80</f>
        <v>0</v>
      </c>
      <c r="K219" s="329">
        <f>'Agihan &amp; Belanja'!AO80</f>
        <v>0</v>
      </c>
      <c r="L219" s="329">
        <f>'Agihan &amp; Belanja'!AR80</f>
        <v>0</v>
      </c>
    </row>
    <row r="220" spans="1:12" x14ac:dyDescent="0.3">
      <c r="A220" s="625" t="s">
        <v>444</v>
      </c>
      <c r="B220" s="39" t="s">
        <v>312</v>
      </c>
      <c r="C220" s="329">
        <f>'Agihan &amp; Belanja'!Q81</f>
        <v>11350</v>
      </c>
      <c r="D220" s="329">
        <f>'Agihan &amp; Belanja'!T81</f>
        <v>0</v>
      </c>
      <c r="E220" s="329">
        <f>'Agihan &amp; Belanja'!W81</f>
        <v>0</v>
      </c>
      <c r="F220" s="329">
        <f>'Agihan &amp; Belanja'!Z81</f>
        <v>1652</v>
      </c>
      <c r="G220" s="329">
        <f>'Agihan &amp; Belanja'!AC81</f>
        <v>0</v>
      </c>
      <c r="H220" s="329">
        <f>'Agihan &amp; Belanja'!AF81</f>
        <v>163834</v>
      </c>
      <c r="I220" s="329">
        <f>'Agihan &amp; Belanja'!AI81</f>
        <v>0</v>
      </c>
      <c r="J220" s="329">
        <f>'Agihan &amp; Belanja'!AL81</f>
        <v>9000</v>
      </c>
      <c r="K220" s="329">
        <f>'Agihan &amp; Belanja'!AO81</f>
        <v>43269</v>
      </c>
      <c r="L220" s="329">
        <f>'Agihan &amp; Belanja'!AR81</f>
        <v>52077</v>
      </c>
    </row>
    <row r="221" spans="1:12" x14ac:dyDescent="0.3">
      <c r="A221" s="622" t="s">
        <v>450</v>
      </c>
      <c r="B221" s="39" t="s">
        <v>312</v>
      </c>
      <c r="C221" s="329">
        <f>'Agihan &amp; Belanja'!Q82</f>
        <v>1000</v>
      </c>
      <c r="D221" s="329">
        <f>'Agihan &amp; Belanja'!T82</f>
        <v>420</v>
      </c>
      <c r="E221" s="329">
        <f>'Agihan &amp; Belanja'!W82</f>
        <v>9590</v>
      </c>
      <c r="F221" s="329">
        <f>'Agihan &amp; Belanja'!Z82</f>
        <v>0</v>
      </c>
      <c r="G221" s="329">
        <f>'Agihan &amp; Belanja'!AC82</f>
        <v>0</v>
      </c>
      <c r="H221" s="329">
        <f>'Agihan &amp; Belanja'!AF82</f>
        <v>110563</v>
      </c>
      <c r="I221" s="329">
        <f>'Agihan &amp; Belanja'!AI82</f>
        <v>0</v>
      </c>
      <c r="J221" s="329">
        <f>'Agihan &amp; Belanja'!AL82</f>
        <v>0</v>
      </c>
      <c r="K221" s="329">
        <f>'Agihan &amp; Belanja'!AO82</f>
        <v>0</v>
      </c>
      <c r="L221" s="329">
        <f>'Agihan &amp; Belanja'!AR82</f>
        <v>0</v>
      </c>
    </row>
    <row r="222" spans="1:12" x14ac:dyDescent="0.3">
      <c r="A222" s="623" t="s">
        <v>454</v>
      </c>
      <c r="B222" s="38" t="s">
        <v>312</v>
      </c>
      <c r="C222" s="329">
        <f>'Agihan &amp; Belanja'!Q83</f>
        <v>0</v>
      </c>
      <c r="D222" s="329">
        <f>'Agihan &amp; Belanja'!T83</f>
        <v>0</v>
      </c>
      <c r="E222" s="329">
        <f>'Agihan &amp; Belanja'!W83</f>
        <v>0</v>
      </c>
      <c r="F222" s="329">
        <f>'Agihan &amp; Belanja'!Z83</f>
        <v>0</v>
      </c>
      <c r="G222" s="329">
        <f>'Agihan &amp; Belanja'!AC83</f>
        <v>0</v>
      </c>
      <c r="H222" s="329">
        <f>'Agihan &amp; Belanja'!AF83</f>
        <v>140000</v>
      </c>
      <c r="I222" s="329">
        <f>'Agihan &amp; Belanja'!AI83</f>
        <v>0</v>
      </c>
      <c r="J222" s="329">
        <f>'Agihan &amp; Belanja'!AL83</f>
        <v>0</v>
      </c>
      <c r="K222" s="329">
        <f>'Agihan &amp; Belanja'!AO83</f>
        <v>0</v>
      </c>
      <c r="L222" s="329">
        <f>'Agihan &amp; Belanja'!AR83</f>
        <v>40000</v>
      </c>
    </row>
    <row r="223" spans="1:12" x14ac:dyDescent="0.3">
      <c r="A223" s="679" t="s">
        <v>456</v>
      </c>
      <c r="B223" s="39" t="s">
        <v>316</v>
      </c>
      <c r="C223" s="329">
        <f>'Agihan &amp; Belanja'!Q84</f>
        <v>70</v>
      </c>
      <c r="D223" s="329">
        <f>'Agihan &amp; Belanja'!T84</f>
        <v>100</v>
      </c>
      <c r="E223" s="329">
        <f>'Agihan &amp; Belanja'!W84</f>
        <v>0</v>
      </c>
      <c r="F223" s="329">
        <f>'Agihan &amp; Belanja'!Z84</f>
        <v>100</v>
      </c>
      <c r="G223" s="329">
        <f>'Agihan &amp; Belanja'!AC84</f>
        <v>0</v>
      </c>
      <c r="H223" s="329">
        <f>'Agihan &amp; Belanja'!AF84</f>
        <v>201020</v>
      </c>
      <c r="I223" s="329">
        <f>'Agihan &amp; Belanja'!AI84</f>
        <v>0</v>
      </c>
      <c r="J223" s="329">
        <f>'Agihan &amp; Belanja'!AL84</f>
        <v>80</v>
      </c>
      <c r="K223" s="329">
        <f>'Agihan &amp; Belanja'!AO84</f>
        <v>14800</v>
      </c>
      <c r="L223" s="329">
        <f>'Agihan &amp; Belanja'!AR84</f>
        <v>11650</v>
      </c>
    </row>
    <row r="224" spans="1:12" x14ac:dyDescent="0.3">
      <c r="A224" s="626" t="s">
        <v>553</v>
      </c>
      <c r="B224" s="39" t="s">
        <v>555</v>
      </c>
      <c r="C224" s="329">
        <f>'Agihan &amp; Belanja'!Q85</f>
        <v>0</v>
      </c>
      <c r="D224" s="329">
        <f>'Agihan &amp; Belanja'!T85</f>
        <v>0</v>
      </c>
      <c r="E224" s="329">
        <f>'Agihan &amp; Belanja'!W85</f>
        <v>0</v>
      </c>
      <c r="F224" s="329">
        <f>'Agihan &amp; Belanja'!Z85</f>
        <v>0</v>
      </c>
      <c r="G224" s="329">
        <f>'Agihan &amp; Belanja'!AC85</f>
        <v>0</v>
      </c>
      <c r="H224" s="329">
        <f>'Agihan &amp; Belanja'!AF85</f>
        <v>198958</v>
      </c>
      <c r="I224" s="329">
        <f>'Agihan &amp; Belanja'!AI85</f>
        <v>15000</v>
      </c>
      <c r="J224" s="329">
        <f>'Agihan &amp; Belanja'!AL85</f>
        <v>0</v>
      </c>
      <c r="K224" s="329">
        <f>'Agihan &amp; Belanja'!AO85</f>
        <v>0</v>
      </c>
      <c r="L224" s="329">
        <f>'Agihan &amp; Belanja'!AR85</f>
        <v>0</v>
      </c>
    </row>
    <row r="225" spans="1:12" x14ac:dyDescent="0.3">
      <c r="A225" s="419" t="s">
        <v>559</v>
      </c>
      <c r="B225" s="39" t="s">
        <v>312</v>
      </c>
      <c r="C225" s="329">
        <f>'Agihan &amp; Belanja'!Q86</f>
        <v>0</v>
      </c>
      <c r="D225" s="329">
        <f>'Agihan &amp; Belanja'!T86</f>
        <v>0</v>
      </c>
      <c r="E225" s="329">
        <f>'Agihan &amp; Belanja'!W86</f>
        <v>0</v>
      </c>
      <c r="F225" s="329">
        <f>'Agihan &amp; Belanja'!Z86</f>
        <v>0</v>
      </c>
      <c r="G225" s="329">
        <f>'Agihan &amp; Belanja'!AC86</f>
        <v>0</v>
      </c>
      <c r="H225" s="329">
        <f>'Agihan &amp; Belanja'!AF86</f>
        <v>296769</v>
      </c>
      <c r="I225" s="329">
        <f>'Agihan &amp; Belanja'!AI86</f>
        <v>0</v>
      </c>
      <c r="J225" s="329">
        <f>'Agihan &amp; Belanja'!AL86</f>
        <v>17250</v>
      </c>
      <c r="K225" s="329">
        <f>'Agihan &amp; Belanja'!AO86</f>
        <v>25000</v>
      </c>
      <c r="L225" s="329">
        <f>'Agihan &amp; Belanja'!AR86</f>
        <v>11041</v>
      </c>
    </row>
    <row r="226" spans="1:12" x14ac:dyDescent="0.3">
      <c r="A226" s="419" t="s">
        <v>563</v>
      </c>
      <c r="B226" s="39" t="s">
        <v>555</v>
      </c>
      <c r="C226" s="329">
        <f>'Agihan &amp; Belanja'!Q87</f>
        <v>0</v>
      </c>
      <c r="D226" s="329">
        <f>'Agihan &amp; Belanja'!T87</f>
        <v>0</v>
      </c>
      <c r="E226" s="329">
        <f>'Agihan &amp; Belanja'!W87</f>
        <v>0</v>
      </c>
      <c r="F226" s="329">
        <f>'Agihan &amp; Belanja'!Z87</f>
        <v>0</v>
      </c>
      <c r="G226" s="329">
        <f>'Agihan &amp; Belanja'!AC87</f>
        <v>0</v>
      </c>
      <c r="H226" s="329">
        <f>'Agihan &amp; Belanja'!AF87</f>
        <v>270078</v>
      </c>
      <c r="I226" s="329">
        <f>'Agihan &amp; Belanja'!AI87</f>
        <v>0</v>
      </c>
      <c r="J226" s="329">
        <f>'Agihan &amp; Belanja'!AL87</f>
        <v>0</v>
      </c>
      <c r="K226" s="329">
        <f>'Agihan &amp; Belanja'!AO87</f>
        <v>18369</v>
      </c>
      <c r="L226" s="329">
        <f>'Agihan &amp; Belanja'!AR87</f>
        <v>18553</v>
      </c>
    </row>
    <row r="227" spans="1:12" x14ac:dyDescent="0.3">
      <c r="A227" s="419" t="s">
        <v>578</v>
      </c>
      <c r="B227" s="39" t="s">
        <v>312</v>
      </c>
      <c r="C227" s="329">
        <f>'Agihan &amp; Belanja'!Q88</f>
        <v>0</v>
      </c>
      <c r="D227" s="329">
        <f>'Agihan &amp; Belanja'!T88</f>
        <v>0</v>
      </c>
      <c r="E227" s="329">
        <f>'Agihan &amp; Belanja'!W88</f>
        <v>0</v>
      </c>
      <c r="F227" s="329">
        <f>'Agihan &amp; Belanja'!Z88</f>
        <v>0</v>
      </c>
      <c r="G227" s="329">
        <f>'Agihan &amp; Belanja'!AC88</f>
        <v>0</v>
      </c>
      <c r="H227" s="329">
        <f>'Agihan &amp; Belanja'!AF88</f>
        <v>277616</v>
      </c>
      <c r="I227" s="329">
        <f>'Agihan &amp; Belanja'!AI88</f>
        <v>0</v>
      </c>
      <c r="J227" s="329">
        <f>'Agihan &amp; Belanja'!AL88</f>
        <v>0</v>
      </c>
      <c r="K227" s="329">
        <f>'Agihan &amp; Belanja'!AO88</f>
        <v>21034</v>
      </c>
      <c r="L227" s="329">
        <f>'Agihan &amp; Belanja'!AR88</f>
        <v>0</v>
      </c>
    </row>
    <row r="228" spans="1:12" x14ac:dyDescent="0.3">
      <c r="A228" s="419" t="s">
        <v>582</v>
      </c>
      <c r="B228" s="39" t="s">
        <v>555</v>
      </c>
      <c r="C228" s="329">
        <f>'Agihan &amp; Belanja'!Q89</f>
        <v>1550</v>
      </c>
      <c r="D228" s="329">
        <f>'Agihan &amp; Belanja'!T89</f>
        <v>0</v>
      </c>
      <c r="E228" s="329">
        <f>'Agihan &amp; Belanja'!W89</f>
        <v>0</v>
      </c>
      <c r="F228" s="329">
        <f>'Agihan &amp; Belanja'!Z89</f>
        <v>0</v>
      </c>
      <c r="G228" s="329">
        <f>'Agihan &amp; Belanja'!AC89</f>
        <v>0</v>
      </c>
      <c r="H228" s="329">
        <f>'Agihan &amp; Belanja'!AF89</f>
        <v>242406</v>
      </c>
      <c r="I228" s="329">
        <f>'Agihan &amp; Belanja'!AI89</f>
        <v>0</v>
      </c>
      <c r="J228" s="329">
        <f>'Agihan &amp; Belanja'!AL89</f>
        <v>900</v>
      </c>
      <c r="K228" s="329">
        <f>'Agihan &amp; Belanja'!AO89</f>
        <v>17735</v>
      </c>
      <c r="L228" s="329">
        <f>'Agihan &amp; Belanja'!AR89</f>
        <v>0</v>
      </c>
    </row>
    <row r="229" spans="1:12" x14ac:dyDescent="0.3">
      <c r="A229" s="419" t="s">
        <v>1078</v>
      </c>
      <c r="B229" s="39" t="s">
        <v>312</v>
      </c>
      <c r="C229" s="329">
        <f>'Agihan &amp; Belanja'!Q90</f>
        <v>0</v>
      </c>
      <c r="D229" s="329">
        <f>'Agihan &amp; Belanja'!T90</f>
        <v>0</v>
      </c>
      <c r="E229" s="329">
        <f>'Agihan &amp; Belanja'!W90</f>
        <v>0</v>
      </c>
      <c r="F229" s="329">
        <f>'Agihan &amp; Belanja'!Z90</f>
        <v>0</v>
      </c>
      <c r="G229" s="329">
        <f>'Agihan &amp; Belanja'!AC90</f>
        <v>0</v>
      </c>
      <c r="H229" s="329">
        <f>'Agihan &amp; Belanja'!AF90</f>
        <v>744715</v>
      </c>
      <c r="I229" s="329">
        <f>'Agihan &amp; Belanja'!AI90</f>
        <v>0</v>
      </c>
      <c r="J229" s="329">
        <f>'Agihan &amp; Belanja'!AL90</f>
        <v>99600</v>
      </c>
      <c r="K229" s="329">
        <f>'Agihan &amp; Belanja'!AO90</f>
        <v>15000</v>
      </c>
      <c r="L229" s="329">
        <f>'Agihan &amp; Belanja'!AR90</f>
        <v>1800</v>
      </c>
    </row>
    <row r="230" spans="1:12" x14ac:dyDescent="0.3">
      <c r="A230" s="419" t="s">
        <v>1082</v>
      </c>
      <c r="B230" s="38" t="s">
        <v>316</v>
      </c>
      <c r="C230" s="329">
        <f>'Agihan &amp; Belanja'!Q91</f>
        <v>0</v>
      </c>
      <c r="D230" s="329">
        <f>'Agihan &amp; Belanja'!T91</f>
        <v>0</v>
      </c>
      <c r="E230" s="329">
        <f>'Agihan &amp; Belanja'!W91</f>
        <v>0</v>
      </c>
      <c r="F230" s="329">
        <f>'Agihan &amp; Belanja'!Z91</f>
        <v>0</v>
      </c>
      <c r="G230" s="329">
        <f>'Agihan &amp; Belanja'!AC91</f>
        <v>0</v>
      </c>
      <c r="H230" s="329">
        <f>'Agihan &amp; Belanja'!AF91</f>
        <v>0</v>
      </c>
      <c r="I230" s="329">
        <f>'Agihan &amp; Belanja'!AI91</f>
        <v>0</v>
      </c>
      <c r="J230" s="329">
        <f>'Agihan &amp; Belanja'!AL91</f>
        <v>0</v>
      </c>
      <c r="K230" s="329">
        <f>'Agihan &amp; Belanja'!AO91</f>
        <v>17500</v>
      </c>
      <c r="L230" s="329">
        <f>'Agihan &amp; Belanja'!AR91</f>
        <v>0</v>
      </c>
    </row>
    <row r="231" spans="1:12" x14ac:dyDescent="0.3">
      <c r="A231" s="419" t="s">
        <v>1092</v>
      </c>
      <c r="B231" s="39" t="s">
        <v>312</v>
      </c>
      <c r="C231" s="329">
        <f>'Agihan &amp; Belanja'!Q92</f>
        <v>0</v>
      </c>
      <c r="D231" s="329">
        <f>'Agihan &amp; Belanja'!T92</f>
        <v>0</v>
      </c>
      <c r="E231" s="329">
        <f>'Agihan &amp; Belanja'!W92</f>
        <v>0</v>
      </c>
      <c r="F231" s="329">
        <f>'Agihan &amp; Belanja'!Z92</f>
        <v>0</v>
      </c>
      <c r="G231" s="329">
        <f>'Agihan &amp; Belanja'!AC92</f>
        <v>2000</v>
      </c>
      <c r="H231" s="329">
        <f>'Agihan &amp; Belanja'!AF92</f>
        <v>278000</v>
      </c>
      <c r="I231" s="329">
        <f>'Agihan &amp; Belanja'!AI92</f>
        <v>0</v>
      </c>
      <c r="J231" s="329">
        <f>'Agihan &amp; Belanja'!AL92</f>
        <v>0</v>
      </c>
      <c r="K231" s="329">
        <f>'Agihan &amp; Belanja'!AO92</f>
        <v>15000</v>
      </c>
      <c r="L231" s="329">
        <f>'Agihan &amp; Belanja'!AR92</f>
        <v>200000</v>
      </c>
    </row>
    <row r="232" spans="1:12" x14ac:dyDescent="0.3">
      <c r="A232" s="419" t="s">
        <v>1094</v>
      </c>
      <c r="B232" s="39" t="s">
        <v>312</v>
      </c>
      <c r="C232" s="329">
        <f>'Agihan &amp; Belanja'!Q93</f>
        <v>0</v>
      </c>
      <c r="D232" s="329">
        <f>'Agihan &amp; Belanja'!T93</f>
        <v>0</v>
      </c>
      <c r="E232" s="329">
        <f>'Agihan &amp; Belanja'!W93</f>
        <v>0</v>
      </c>
      <c r="F232" s="329">
        <f>'Agihan &amp; Belanja'!Z93</f>
        <v>0</v>
      </c>
      <c r="G232" s="329">
        <f>'Agihan &amp; Belanja'!AC93</f>
        <v>0</v>
      </c>
      <c r="H232" s="329">
        <f>'Agihan &amp; Belanja'!AF93</f>
        <v>187140</v>
      </c>
      <c r="I232" s="329">
        <f>'Agihan &amp; Belanja'!AI93</f>
        <v>0</v>
      </c>
      <c r="J232" s="329">
        <f>'Agihan &amp; Belanja'!AL93</f>
        <v>0</v>
      </c>
      <c r="K232" s="329">
        <f>'Agihan &amp; Belanja'!AO93</f>
        <v>0</v>
      </c>
      <c r="L232" s="329">
        <f>'Agihan &amp; Belanja'!AR93</f>
        <v>0</v>
      </c>
    </row>
    <row r="233" spans="1:12" x14ac:dyDescent="0.3">
      <c r="A233" s="419" t="s">
        <v>1097</v>
      </c>
      <c r="B233" s="39" t="s">
        <v>312</v>
      </c>
      <c r="C233" s="329">
        <f>'Agihan &amp; Belanja'!Q94</f>
        <v>0</v>
      </c>
      <c r="D233" s="329">
        <f>'Agihan &amp; Belanja'!T94</f>
        <v>0</v>
      </c>
      <c r="E233" s="329">
        <f>'Agihan &amp; Belanja'!W94</f>
        <v>0</v>
      </c>
      <c r="F233" s="329">
        <f>'Agihan &amp; Belanja'!Z94</f>
        <v>0</v>
      </c>
      <c r="G233" s="329">
        <f>'Agihan &amp; Belanja'!AC94</f>
        <v>0</v>
      </c>
      <c r="H233" s="329">
        <f>'Agihan &amp; Belanja'!AF94</f>
        <v>95200</v>
      </c>
      <c r="I233" s="329">
        <f>'Agihan &amp; Belanja'!AI94</f>
        <v>0</v>
      </c>
      <c r="J233" s="329">
        <f>'Agihan &amp; Belanja'!AL94</f>
        <v>40000</v>
      </c>
      <c r="K233" s="329">
        <f>'Agihan &amp; Belanja'!AO94</f>
        <v>0</v>
      </c>
      <c r="L233" s="329">
        <f>'Agihan &amp; Belanja'!AR94</f>
        <v>0</v>
      </c>
    </row>
    <row r="234" spans="1:12" x14ac:dyDescent="0.3">
      <c r="A234" s="419" t="s">
        <v>1103</v>
      </c>
      <c r="B234" s="38" t="s">
        <v>312</v>
      </c>
      <c r="C234" s="329">
        <f>'Agihan &amp; Belanja'!Q95</f>
        <v>2060</v>
      </c>
      <c r="D234" s="329">
        <f>'Agihan &amp; Belanja'!T95</f>
        <v>0</v>
      </c>
      <c r="E234" s="329">
        <f>'Agihan &amp; Belanja'!W95</f>
        <v>0</v>
      </c>
      <c r="F234" s="329">
        <f>'Agihan &amp; Belanja'!Z95</f>
        <v>0</v>
      </c>
      <c r="G234" s="329">
        <f>'Agihan &amp; Belanja'!AC95</f>
        <v>0</v>
      </c>
      <c r="H234" s="329">
        <f>'Agihan &amp; Belanja'!AF95</f>
        <v>214160</v>
      </c>
      <c r="I234" s="329">
        <f>'Agihan &amp; Belanja'!AI95</f>
        <v>0</v>
      </c>
      <c r="J234" s="329">
        <f>'Agihan &amp; Belanja'!AL95</f>
        <v>0</v>
      </c>
      <c r="K234" s="329">
        <f>'Agihan &amp; Belanja'!AO95</f>
        <v>0</v>
      </c>
      <c r="L234" s="329">
        <f>'Agihan &amp; Belanja'!AR95</f>
        <v>35000</v>
      </c>
    </row>
    <row r="235" spans="1:12" x14ac:dyDescent="0.3">
      <c r="A235" s="419" t="s">
        <v>1108</v>
      </c>
      <c r="B235" s="39" t="s">
        <v>314</v>
      </c>
      <c r="C235" s="329">
        <f>'Agihan &amp; Belanja'!Q96</f>
        <v>31777</v>
      </c>
      <c r="D235" s="329">
        <f>'Agihan &amp; Belanja'!T96</f>
        <v>12891</v>
      </c>
      <c r="E235" s="329">
        <f>'Agihan &amp; Belanja'!W96</f>
        <v>22084</v>
      </c>
      <c r="F235" s="329">
        <f>'Agihan &amp; Belanja'!Z96</f>
        <v>0</v>
      </c>
      <c r="G235" s="329">
        <f>'Agihan &amp; Belanja'!AC96</f>
        <v>0</v>
      </c>
      <c r="H235" s="329">
        <f>'Agihan &amp; Belanja'!AF96</f>
        <v>280753</v>
      </c>
      <c r="I235" s="329">
        <f>'Agihan &amp; Belanja'!AI96</f>
        <v>0</v>
      </c>
      <c r="J235" s="329">
        <f>'Agihan &amp; Belanja'!AL96</f>
        <v>14329</v>
      </c>
      <c r="K235" s="329">
        <f>'Agihan &amp; Belanja'!AO96</f>
        <v>19506</v>
      </c>
      <c r="L235" s="329">
        <f>'Agihan &amp; Belanja'!AR96</f>
        <v>7518</v>
      </c>
    </row>
    <row r="236" spans="1:12" x14ac:dyDescent="0.3">
      <c r="A236" s="419" t="s">
        <v>1116</v>
      </c>
      <c r="B236" s="39" t="s">
        <v>316</v>
      </c>
      <c r="C236" s="329">
        <f>'Agihan &amp; Belanja'!Q97</f>
        <v>0</v>
      </c>
      <c r="D236" s="329">
        <f>'Agihan &amp; Belanja'!T97</f>
        <v>0</v>
      </c>
      <c r="E236" s="329">
        <f>'Agihan &amp; Belanja'!W97</f>
        <v>0</v>
      </c>
      <c r="F236" s="329">
        <f>'Agihan &amp; Belanja'!Z97</f>
        <v>0</v>
      </c>
      <c r="G236" s="329">
        <f>'Agihan &amp; Belanja'!AC97</f>
        <v>0</v>
      </c>
      <c r="H236" s="329">
        <f>'Agihan &amp; Belanja'!AF97</f>
        <v>241000</v>
      </c>
      <c r="I236" s="329">
        <f>'Agihan &amp; Belanja'!AI97</f>
        <v>0</v>
      </c>
      <c r="J236" s="329">
        <f>'Agihan &amp; Belanja'!AL97</f>
        <v>0</v>
      </c>
      <c r="K236" s="329">
        <f>'Agihan &amp; Belanja'!AO97</f>
        <v>0</v>
      </c>
      <c r="L236" s="329">
        <f>'Agihan &amp; Belanja'!AR97</f>
        <v>0</v>
      </c>
    </row>
    <row r="237" spans="1:12" x14ac:dyDescent="0.3">
      <c r="A237" s="419" t="s">
        <v>1213</v>
      </c>
      <c r="B237" s="39" t="s">
        <v>316</v>
      </c>
      <c r="C237" s="329">
        <f>'Agihan &amp; Belanja'!Q98</f>
        <v>0</v>
      </c>
      <c r="D237" s="329">
        <f>'Agihan &amp; Belanja'!T98</f>
        <v>0</v>
      </c>
      <c r="E237" s="329">
        <f>'Agihan &amp; Belanja'!W98</f>
        <v>0</v>
      </c>
      <c r="F237" s="329">
        <f>'Agihan &amp; Belanja'!Z98</f>
        <v>0</v>
      </c>
      <c r="G237" s="329">
        <f>'Agihan &amp; Belanja'!AC98</f>
        <v>0</v>
      </c>
      <c r="H237" s="329">
        <f>'Agihan &amp; Belanja'!AF98</f>
        <v>364800</v>
      </c>
      <c r="I237" s="329">
        <f>'Agihan &amp; Belanja'!AI98</f>
        <v>0</v>
      </c>
      <c r="J237" s="329">
        <f>'Agihan &amp; Belanja'!AL98</f>
        <v>0</v>
      </c>
      <c r="K237" s="329">
        <f>'Agihan &amp; Belanja'!AO98</f>
        <v>0</v>
      </c>
      <c r="L237" s="329">
        <f>'Agihan &amp; Belanja'!AR98</f>
        <v>0</v>
      </c>
    </row>
    <row r="238" spans="1:12" x14ac:dyDescent="0.3">
      <c r="A238" s="419" t="s">
        <v>1251</v>
      </c>
      <c r="B238" s="39" t="s">
        <v>312</v>
      </c>
      <c r="C238" s="329">
        <f>'Agihan &amp; Belanja'!Q99</f>
        <v>5000</v>
      </c>
      <c r="D238" s="329">
        <f>'Agihan &amp; Belanja'!T99</f>
        <v>0</v>
      </c>
      <c r="E238" s="329">
        <f>'Agihan &amp; Belanja'!W99</f>
        <v>0</v>
      </c>
      <c r="F238" s="329">
        <f>'Agihan &amp; Belanja'!Z99</f>
        <v>0</v>
      </c>
      <c r="G238" s="329">
        <f>'Agihan &amp; Belanja'!AC99</f>
        <v>0</v>
      </c>
      <c r="H238" s="329">
        <f>'Agihan &amp; Belanja'!AF99</f>
        <v>26980</v>
      </c>
      <c r="I238" s="329">
        <f>'Agihan &amp; Belanja'!AI99</f>
        <v>0</v>
      </c>
      <c r="J238" s="329">
        <f>'Agihan &amp; Belanja'!AL99</f>
        <v>21000</v>
      </c>
      <c r="K238" s="329">
        <f>'Agihan &amp; Belanja'!AO99</f>
        <v>10020</v>
      </c>
      <c r="L238" s="329">
        <f>'Agihan &amp; Belanja'!AR99</f>
        <v>0</v>
      </c>
    </row>
    <row r="239" spans="1:12" x14ac:dyDescent="0.3">
      <c r="A239" s="419" t="s">
        <v>1253</v>
      </c>
      <c r="B239" s="39" t="s">
        <v>311</v>
      </c>
      <c r="C239" s="329">
        <f>'Agihan &amp; Belanja'!Q100</f>
        <v>0</v>
      </c>
      <c r="D239" s="329">
        <f>'Agihan &amp; Belanja'!T100</f>
        <v>0</v>
      </c>
      <c r="E239" s="329">
        <f>'Agihan &amp; Belanja'!W100</f>
        <v>0</v>
      </c>
      <c r="F239" s="329">
        <f>'Agihan &amp; Belanja'!Z100</f>
        <v>0</v>
      </c>
      <c r="G239" s="329">
        <f>'Agihan &amp; Belanja'!AC100</f>
        <v>0</v>
      </c>
      <c r="H239" s="329">
        <f>'Agihan &amp; Belanja'!AF100</f>
        <v>220000</v>
      </c>
      <c r="I239" s="329">
        <f>'Agihan &amp; Belanja'!AI100</f>
        <v>0</v>
      </c>
      <c r="J239" s="329">
        <f>'Agihan &amp; Belanja'!AL100</f>
        <v>0</v>
      </c>
      <c r="K239" s="329">
        <f>'Agihan &amp; Belanja'!AO100</f>
        <v>0</v>
      </c>
      <c r="L239" s="329">
        <f>'Agihan &amp; Belanja'!AR100</f>
        <v>0</v>
      </c>
    </row>
    <row r="240" spans="1:12" x14ac:dyDescent="0.3">
      <c r="A240" s="419" t="s">
        <v>1263</v>
      </c>
      <c r="B240" s="39" t="s">
        <v>555</v>
      </c>
      <c r="C240" s="329">
        <f>'Agihan &amp; Belanja'!Q101</f>
        <v>0</v>
      </c>
      <c r="D240" s="329">
        <f>'Agihan &amp; Belanja'!T101</f>
        <v>0</v>
      </c>
      <c r="E240" s="329">
        <f>'Agihan &amp; Belanja'!W101</f>
        <v>0</v>
      </c>
      <c r="F240" s="329">
        <f>'Agihan &amp; Belanja'!Z101</f>
        <v>0</v>
      </c>
      <c r="G240" s="329">
        <f>'Agihan &amp; Belanja'!AC101</f>
        <v>0</v>
      </c>
      <c r="H240" s="329">
        <f>'Agihan &amp; Belanja'!AF101</f>
        <v>479340</v>
      </c>
      <c r="I240" s="329">
        <f>'Agihan &amp; Belanja'!AI101</f>
        <v>0</v>
      </c>
      <c r="J240" s="329">
        <f>'Agihan &amp; Belanja'!AL101</f>
        <v>0</v>
      </c>
      <c r="K240" s="329">
        <f>'Agihan &amp; Belanja'!AO101</f>
        <v>0</v>
      </c>
      <c r="L240" s="329">
        <f>'Agihan &amp; Belanja'!AR101</f>
        <v>0</v>
      </c>
    </row>
    <row r="241" spans="1:12" x14ac:dyDescent="0.3">
      <c r="A241" s="419" t="s">
        <v>1270</v>
      </c>
      <c r="B241" s="39" t="s">
        <v>312</v>
      </c>
      <c r="C241" s="329">
        <f>'Agihan &amp; Belanja'!Q102</f>
        <v>0</v>
      </c>
      <c r="D241" s="329">
        <f>'Agihan &amp; Belanja'!T102</f>
        <v>0</v>
      </c>
      <c r="E241" s="329">
        <f>'Agihan &amp; Belanja'!W102</f>
        <v>0</v>
      </c>
      <c r="F241" s="329">
        <f>'Agihan &amp; Belanja'!Z102</f>
        <v>0</v>
      </c>
      <c r="G241" s="329">
        <f>'Agihan &amp; Belanja'!AC102</f>
        <v>0</v>
      </c>
      <c r="H241" s="329">
        <f>'Agihan &amp; Belanja'!AF102</f>
        <v>261736</v>
      </c>
      <c r="I241" s="329">
        <f>'Agihan &amp; Belanja'!AI102</f>
        <v>0</v>
      </c>
      <c r="J241" s="329">
        <f>'Agihan &amp; Belanja'!AL102</f>
        <v>0</v>
      </c>
      <c r="K241" s="329">
        <f>'Agihan &amp; Belanja'!AO102</f>
        <v>8433</v>
      </c>
      <c r="L241" s="329">
        <f>'Agihan &amp; Belanja'!AR102</f>
        <v>6311</v>
      </c>
    </row>
    <row r="242" spans="1:12" x14ac:dyDescent="0.3">
      <c r="A242" s="419" t="s">
        <v>1373</v>
      </c>
      <c r="B242" s="39" t="s">
        <v>314</v>
      </c>
      <c r="C242" s="329">
        <f>'Agihan &amp; Belanja'!Q103</f>
        <v>1061</v>
      </c>
      <c r="D242" s="329">
        <f>'Agihan &amp; Belanja'!T103</f>
        <v>0</v>
      </c>
      <c r="E242" s="329">
        <f>'Agihan &amp; Belanja'!W103</f>
        <v>2200</v>
      </c>
      <c r="F242" s="329">
        <f>'Agihan &amp; Belanja'!Z103</f>
        <v>0</v>
      </c>
      <c r="G242" s="329">
        <f>'Agihan &amp; Belanja'!AC103</f>
        <v>0</v>
      </c>
      <c r="H242" s="329">
        <f>'Agihan &amp; Belanja'!AF103</f>
        <v>35658</v>
      </c>
      <c r="I242" s="329">
        <f>'Agihan &amp; Belanja'!AI103</f>
        <v>0</v>
      </c>
      <c r="J242" s="329">
        <f>'Agihan &amp; Belanja'!AL103</f>
        <v>10250</v>
      </c>
      <c r="K242" s="329">
        <f>'Agihan &amp; Belanja'!AO103</f>
        <v>7630</v>
      </c>
      <c r="L242" s="329">
        <f>'Agihan &amp; Belanja'!AR103</f>
        <v>9000</v>
      </c>
    </row>
    <row r="243" spans="1:12" x14ac:dyDescent="0.3">
      <c r="A243" s="419" t="s">
        <v>1378</v>
      </c>
      <c r="B243" s="39" t="s">
        <v>312</v>
      </c>
      <c r="C243" s="329">
        <f>'Agihan &amp; Belanja'!Q104</f>
        <v>0</v>
      </c>
      <c r="D243" s="329">
        <f>'Agihan &amp; Belanja'!T104</f>
        <v>0</v>
      </c>
      <c r="E243" s="329">
        <f>'Agihan &amp; Belanja'!W104</f>
        <v>0</v>
      </c>
      <c r="F243" s="329">
        <f>'Agihan &amp; Belanja'!Z104</f>
        <v>0</v>
      </c>
      <c r="G243" s="329">
        <f>'Agihan &amp; Belanja'!AC104</f>
        <v>0</v>
      </c>
      <c r="H243" s="329">
        <f>'Agihan &amp; Belanja'!AF104</f>
        <v>70550</v>
      </c>
      <c r="I243" s="329">
        <f>'Agihan &amp; Belanja'!AI104</f>
        <v>0</v>
      </c>
      <c r="J243" s="329">
        <f>'Agihan &amp; Belanja'!AL104</f>
        <v>10000</v>
      </c>
      <c r="K243" s="329">
        <f>'Agihan &amp; Belanja'!AO104</f>
        <v>3800</v>
      </c>
      <c r="L243" s="329">
        <f>'Agihan &amp; Belanja'!AR104</f>
        <v>0</v>
      </c>
    </row>
    <row r="244" spans="1:12" x14ac:dyDescent="0.3">
      <c r="A244" s="419" t="s">
        <v>1381</v>
      </c>
      <c r="B244" s="39" t="s">
        <v>312</v>
      </c>
      <c r="C244" s="329">
        <f>'Agihan &amp; Belanja'!Q105</f>
        <v>2150</v>
      </c>
      <c r="D244" s="329">
        <f>'Agihan &amp; Belanja'!T105</f>
        <v>0</v>
      </c>
      <c r="E244" s="329">
        <f>'Agihan &amp; Belanja'!W105</f>
        <v>0</v>
      </c>
      <c r="F244" s="329">
        <f>'Agihan &amp; Belanja'!Z105</f>
        <v>0</v>
      </c>
      <c r="G244" s="329">
        <f>'Agihan &amp; Belanja'!AC105</f>
        <v>0</v>
      </c>
      <c r="H244" s="329">
        <f>'Agihan &amp; Belanja'!AF105</f>
        <v>109900</v>
      </c>
      <c r="I244" s="329">
        <f>'Agihan &amp; Belanja'!AI105</f>
        <v>0</v>
      </c>
      <c r="J244" s="329">
        <f>'Agihan &amp; Belanja'!AL105</f>
        <v>3000</v>
      </c>
      <c r="K244" s="329">
        <f>'Agihan &amp; Belanja'!AO105</f>
        <v>5000</v>
      </c>
      <c r="L244" s="329">
        <f>'Agihan &amp; Belanja'!AR105</f>
        <v>0</v>
      </c>
    </row>
    <row r="245" spans="1:12" x14ac:dyDescent="0.3">
      <c r="A245" s="419" t="s">
        <v>1400</v>
      </c>
      <c r="B245" s="39" t="s">
        <v>312</v>
      </c>
      <c r="C245" s="329">
        <f>'Agihan &amp; Belanja'!Q106</f>
        <v>0</v>
      </c>
      <c r="D245" s="329">
        <f>'Agihan &amp; Belanja'!T106</f>
        <v>0</v>
      </c>
      <c r="E245" s="329">
        <f>'Agihan &amp; Belanja'!W106</f>
        <v>0</v>
      </c>
      <c r="F245" s="329">
        <f>'Agihan &amp; Belanja'!Z106</f>
        <v>0</v>
      </c>
      <c r="G245" s="329">
        <f>'Agihan &amp; Belanja'!AC106</f>
        <v>1250</v>
      </c>
      <c r="H245" s="329">
        <f>'Agihan &amp; Belanja'!AF106</f>
        <v>116700</v>
      </c>
      <c r="I245" s="329">
        <f>'Agihan &amp; Belanja'!AI106</f>
        <v>0</v>
      </c>
      <c r="J245" s="329">
        <f>'Agihan &amp; Belanja'!AL106</f>
        <v>0</v>
      </c>
      <c r="K245" s="329">
        <f>'Agihan &amp; Belanja'!AO106</f>
        <v>0</v>
      </c>
      <c r="L245" s="329">
        <f>'Agihan &amp; Belanja'!AR106</f>
        <v>0</v>
      </c>
    </row>
    <row r="246" spans="1:12" x14ac:dyDescent="0.3">
      <c r="A246" s="419" t="s">
        <v>1401</v>
      </c>
      <c r="B246" s="39" t="s">
        <v>312</v>
      </c>
      <c r="C246" s="329">
        <f>'Agihan &amp; Belanja'!Q107</f>
        <v>0</v>
      </c>
      <c r="D246" s="329">
        <f>'Agihan &amp; Belanja'!T107</f>
        <v>0</v>
      </c>
      <c r="E246" s="329">
        <f>'Agihan &amp; Belanja'!W107</f>
        <v>0</v>
      </c>
      <c r="F246" s="329">
        <f>'Agihan &amp; Belanja'!Z107</f>
        <v>0</v>
      </c>
      <c r="G246" s="329">
        <f>'Agihan &amp; Belanja'!AC107</f>
        <v>0</v>
      </c>
      <c r="H246" s="329">
        <f>'Agihan &amp; Belanja'!AF107</f>
        <v>129540</v>
      </c>
      <c r="I246" s="329">
        <f>'Agihan &amp; Belanja'!AI107</f>
        <v>0</v>
      </c>
      <c r="J246" s="329">
        <f>'Agihan &amp; Belanja'!AL107</f>
        <v>0</v>
      </c>
      <c r="K246" s="329">
        <f>'Agihan &amp; Belanja'!AO107</f>
        <v>5000</v>
      </c>
      <c r="L246" s="329">
        <f>'Agihan &amp; Belanja'!AR107</f>
        <v>0</v>
      </c>
    </row>
    <row r="247" spans="1:12" x14ac:dyDescent="0.3">
      <c r="A247" s="419" t="s">
        <v>1460</v>
      </c>
      <c r="B247" s="650" t="s">
        <v>555</v>
      </c>
      <c r="C247" s="329">
        <f>'Agihan &amp; Belanja'!Q108</f>
        <v>0</v>
      </c>
      <c r="D247" s="329">
        <f>'Agihan &amp; Belanja'!T108</f>
        <v>0</v>
      </c>
      <c r="E247" s="329">
        <f>'Agihan &amp; Belanja'!W108</f>
        <v>0</v>
      </c>
      <c r="F247" s="329">
        <f>'Agihan &amp; Belanja'!Z108</f>
        <v>0</v>
      </c>
      <c r="G247" s="329">
        <f>'Agihan &amp; Belanja'!AC108</f>
        <v>0</v>
      </c>
      <c r="H247" s="329">
        <f>'Agihan &amp; Belanja'!AF108</f>
        <v>111425</v>
      </c>
      <c r="I247" s="329">
        <f>'Agihan &amp; Belanja'!AI108</f>
        <v>0</v>
      </c>
      <c r="J247" s="329">
        <f>'Agihan &amp; Belanja'!AL108</f>
        <v>20875</v>
      </c>
      <c r="K247" s="329">
        <f>'Agihan &amp; Belanja'!AO108</f>
        <v>0</v>
      </c>
      <c r="L247" s="329">
        <f>'Agihan &amp; Belanja'!AR108</f>
        <v>5000</v>
      </c>
    </row>
    <row r="248" spans="1:12" x14ac:dyDescent="0.3">
      <c r="A248" s="623" t="s">
        <v>1410</v>
      </c>
      <c r="B248" s="634" t="s">
        <v>555</v>
      </c>
      <c r="C248" s="329">
        <f>'Agihan &amp; Belanja'!Q109</f>
        <v>664</v>
      </c>
      <c r="D248" s="329">
        <f>'Agihan &amp; Belanja'!T109</f>
        <v>0</v>
      </c>
      <c r="E248" s="329">
        <f>'Agihan &amp; Belanja'!W109</f>
        <v>0</v>
      </c>
      <c r="F248" s="329">
        <f>'Agihan &amp; Belanja'!Z109</f>
        <v>0</v>
      </c>
      <c r="G248" s="329">
        <f>'Agihan &amp; Belanja'!AC109</f>
        <v>0</v>
      </c>
      <c r="H248" s="329">
        <f>'Agihan &amp; Belanja'!AF109</f>
        <v>55741</v>
      </c>
      <c r="I248" s="329">
        <f>'Agihan &amp; Belanja'!AI109</f>
        <v>0</v>
      </c>
      <c r="J248" s="329">
        <f>'Agihan &amp; Belanja'!AL109</f>
        <v>0</v>
      </c>
      <c r="K248" s="329">
        <f>'Agihan &amp; Belanja'!AO109</f>
        <v>5000</v>
      </c>
      <c r="L248" s="329">
        <f>'Agihan &amp; Belanja'!AR109</f>
        <v>0</v>
      </c>
    </row>
    <row r="249" spans="1:12" x14ac:dyDescent="0.3">
      <c r="A249" s="623" t="s">
        <v>461</v>
      </c>
      <c r="B249" s="39" t="s">
        <v>311</v>
      </c>
      <c r="C249" s="329">
        <f>'Agihan &amp; Belanja'!Q110</f>
        <v>2099</v>
      </c>
      <c r="D249" s="329">
        <f>'Agihan &amp; Belanja'!T110</f>
        <v>0</v>
      </c>
      <c r="E249" s="329">
        <f>'Agihan &amp; Belanja'!W110</f>
        <v>0</v>
      </c>
      <c r="F249" s="329">
        <f>'Agihan &amp; Belanja'!Z110</f>
        <v>2337</v>
      </c>
      <c r="G249" s="329">
        <f>'Agihan &amp; Belanja'!AC110</f>
        <v>0</v>
      </c>
      <c r="H249" s="329">
        <f>'Agihan &amp; Belanja'!AF110</f>
        <v>35922</v>
      </c>
      <c r="I249" s="329">
        <f>'Agihan &amp; Belanja'!AI110</f>
        <v>0</v>
      </c>
      <c r="J249" s="329">
        <f>'Agihan &amp; Belanja'!AL110</f>
        <v>17100</v>
      </c>
      <c r="K249" s="329">
        <f>'Agihan &amp; Belanja'!AO110</f>
        <v>0</v>
      </c>
      <c r="L249" s="329">
        <f>'Agihan &amp; Belanja'!AR110</f>
        <v>3500</v>
      </c>
    </row>
    <row r="250" spans="1:12" x14ac:dyDescent="0.3">
      <c r="A250" s="419" t="s">
        <v>463</v>
      </c>
      <c r="B250" s="39" t="s">
        <v>312</v>
      </c>
      <c r="C250" s="329">
        <f>'Agihan &amp; Belanja'!Q111</f>
        <v>0</v>
      </c>
      <c r="D250" s="329">
        <f>'Agihan &amp; Belanja'!T111</f>
        <v>0</v>
      </c>
      <c r="E250" s="329">
        <f>'Agihan &amp; Belanja'!W111</f>
        <v>0</v>
      </c>
      <c r="F250" s="329">
        <f>'Agihan &amp; Belanja'!Z111</f>
        <v>0</v>
      </c>
      <c r="G250" s="329">
        <f>'Agihan &amp; Belanja'!AC111</f>
        <v>0</v>
      </c>
      <c r="H250" s="329">
        <f>'Agihan &amp; Belanja'!AF111</f>
        <v>7141</v>
      </c>
      <c r="I250" s="329">
        <f>'Agihan &amp; Belanja'!AI111</f>
        <v>0</v>
      </c>
      <c r="J250" s="329">
        <f>'Agihan &amp; Belanja'!AL111</f>
        <v>15600</v>
      </c>
      <c r="K250" s="329">
        <f>'Agihan &amp; Belanja'!AO111</f>
        <v>0</v>
      </c>
      <c r="L250" s="329">
        <f>'Agihan &amp; Belanja'!AR111</f>
        <v>0</v>
      </c>
    </row>
    <row r="251" spans="1:12" x14ac:dyDescent="0.3">
      <c r="A251" s="245" t="s">
        <v>465</v>
      </c>
      <c r="B251" s="39" t="s">
        <v>316</v>
      </c>
      <c r="C251" s="329">
        <f>'Agihan &amp; Belanja'!Q112</f>
        <v>0</v>
      </c>
      <c r="D251" s="329">
        <f>'Agihan &amp; Belanja'!T112</f>
        <v>0</v>
      </c>
      <c r="E251" s="329">
        <f>'Agihan &amp; Belanja'!W112</f>
        <v>0</v>
      </c>
      <c r="F251" s="329">
        <f>'Agihan &amp; Belanja'!Z112</f>
        <v>0</v>
      </c>
      <c r="G251" s="329">
        <f>'Agihan &amp; Belanja'!AC112</f>
        <v>0</v>
      </c>
      <c r="H251" s="329">
        <f>'Agihan &amp; Belanja'!AF112</f>
        <v>14880</v>
      </c>
      <c r="I251" s="329">
        <f>'Agihan &amp; Belanja'!AI112</f>
        <v>0</v>
      </c>
      <c r="J251" s="329">
        <f>'Agihan &amp; Belanja'!AL112</f>
        <v>0</v>
      </c>
      <c r="K251" s="329">
        <f>'Agihan &amp; Belanja'!AO112</f>
        <v>0</v>
      </c>
      <c r="L251" s="329">
        <f>'Agihan &amp; Belanja'!AR112</f>
        <v>0</v>
      </c>
    </row>
    <row r="252" spans="1:12" x14ac:dyDescent="0.3">
      <c r="A252" s="245" t="s">
        <v>467</v>
      </c>
      <c r="B252" s="39" t="s">
        <v>315</v>
      </c>
      <c r="C252" s="329">
        <f>'Agihan &amp; Belanja'!Q113</f>
        <v>0</v>
      </c>
      <c r="D252" s="329">
        <f>'Agihan &amp; Belanja'!T113</f>
        <v>0</v>
      </c>
      <c r="E252" s="329">
        <f>'Agihan &amp; Belanja'!W113</f>
        <v>0</v>
      </c>
      <c r="F252" s="329">
        <f>'Agihan &amp; Belanja'!Z113</f>
        <v>0</v>
      </c>
      <c r="G252" s="329">
        <f>'Agihan &amp; Belanja'!AC113</f>
        <v>0</v>
      </c>
      <c r="H252" s="329">
        <f>'Agihan &amp; Belanja'!AF113</f>
        <v>600</v>
      </c>
      <c r="I252" s="329">
        <f>'Agihan &amp; Belanja'!AI113</f>
        <v>0</v>
      </c>
      <c r="J252" s="329">
        <f>'Agihan &amp; Belanja'!AL113</f>
        <v>0</v>
      </c>
      <c r="K252" s="329">
        <f>'Agihan &amp; Belanja'!AO113</f>
        <v>0</v>
      </c>
      <c r="L252" s="329">
        <f>'Agihan &amp; Belanja'!AR113</f>
        <v>4040</v>
      </c>
    </row>
    <row r="253" spans="1:12" x14ac:dyDescent="0.3">
      <c r="A253" s="245" t="s">
        <v>475</v>
      </c>
      <c r="B253" s="39" t="s">
        <v>318</v>
      </c>
      <c r="C253" s="329">
        <f>'Agihan &amp; Belanja'!Q114</f>
        <v>33410</v>
      </c>
      <c r="D253" s="329">
        <f>'Agihan &amp; Belanja'!T114</f>
        <v>0</v>
      </c>
      <c r="E253" s="329">
        <f>'Agihan &amp; Belanja'!W114</f>
        <v>0</v>
      </c>
      <c r="F253" s="329">
        <f>'Agihan &amp; Belanja'!Z114</f>
        <v>0</v>
      </c>
      <c r="G253" s="329">
        <f>'Agihan &amp; Belanja'!AC114</f>
        <v>0</v>
      </c>
      <c r="H253" s="329">
        <f>'Agihan &amp; Belanja'!AF114</f>
        <v>636.25</v>
      </c>
      <c r="I253" s="329">
        <f>'Agihan &amp; Belanja'!AI114</f>
        <v>0</v>
      </c>
      <c r="J253" s="329">
        <f>'Agihan &amp; Belanja'!AL114</f>
        <v>0</v>
      </c>
      <c r="K253" s="329">
        <f>'Agihan &amp; Belanja'!AO114</f>
        <v>25200</v>
      </c>
      <c r="L253" s="329">
        <f>'Agihan &amp; Belanja'!AR114</f>
        <v>28029.75</v>
      </c>
    </row>
    <row r="254" spans="1:12" x14ac:dyDescent="0.3">
      <c r="A254" s="245" t="s">
        <v>477</v>
      </c>
      <c r="B254" s="39" t="s">
        <v>317</v>
      </c>
      <c r="C254" s="329">
        <f>'Agihan &amp; Belanja'!Q115</f>
        <v>90514.1</v>
      </c>
      <c r="D254" s="329">
        <f>'Agihan &amp; Belanja'!T115</f>
        <v>0</v>
      </c>
      <c r="E254" s="329">
        <f>'Agihan &amp; Belanja'!W115</f>
        <v>0</v>
      </c>
      <c r="F254" s="329">
        <f>'Agihan &amp; Belanja'!Z115</f>
        <v>0</v>
      </c>
      <c r="G254" s="329">
        <f>'Agihan &amp; Belanja'!AC115</f>
        <v>0</v>
      </c>
      <c r="H254" s="329">
        <f>'Agihan &amp; Belanja'!AF115</f>
        <v>0</v>
      </c>
      <c r="I254" s="329">
        <f>'Agihan &amp; Belanja'!AI115</f>
        <v>0</v>
      </c>
      <c r="J254" s="329">
        <f>'Agihan &amp; Belanja'!AL115</f>
        <v>58985.9</v>
      </c>
      <c r="K254" s="329">
        <f>'Agihan &amp; Belanja'!AO115</f>
        <v>7600</v>
      </c>
      <c r="L254" s="329">
        <f>'Agihan &amp; Belanja'!AR115</f>
        <v>19000</v>
      </c>
    </row>
    <row r="255" spans="1:12" x14ac:dyDescent="0.3">
      <c r="A255" s="581" t="s">
        <v>487</v>
      </c>
      <c r="B255" s="39" t="s">
        <v>311</v>
      </c>
      <c r="C255" s="329">
        <f>'Agihan &amp; Belanja'!Q116</f>
        <v>3000</v>
      </c>
      <c r="D255" s="329">
        <f>'Agihan &amp; Belanja'!T116</f>
        <v>0</v>
      </c>
      <c r="E255" s="329">
        <f>'Agihan &amp; Belanja'!W116</f>
        <v>0</v>
      </c>
      <c r="F255" s="329">
        <f>'Agihan &amp; Belanja'!Z116</f>
        <v>0</v>
      </c>
      <c r="G255" s="329">
        <f>'Agihan &amp; Belanja'!AC116</f>
        <v>0</v>
      </c>
      <c r="H255" s="329">
        <f>'Agihan &amp; Belanja'!AF116</f>
        <v>0</v>
      </c>
      <c r="I255" s="329">
        <f>'Agihan &amp; Belanja'!AI116</f>
        <v>0</v>
      </c>
      <c r="J255" s="329">
        <f>'Agihan &amp; Belanja'!AL116</f>
        <v>0</v>
      </c>
      <c r="K255" s="329">
        <f>'Agihan &amp; Belanja'!AO116</f>
        <v>0</v>
      </c>
      <c r="L255" s="329">
        <f>'Agihan &amp; Belanja'!AR116</f>
        <v>0</v>
      </c>
    </row>
    <row r="256" spans="1:12" x14ac:dyDescent="0.3">
      <c r="A256" s="581" t="s">
        <v>593</v>
      </c>
      <c r="B256" s="39" t="s">
        <v>317</v>
      </c>
      <c r="C256" s="329">
        <f>'Agihan &amp; Belanja'!Q117</f>
        <v>0</v>
      </c>
      <c r="D256" s="329">
        <f>'Agihan &amp; Belanja'!T117</f>
        <v>0</v>
      </c>
      <c r="E256" s="329">
        <f>'Agihan &amp; Belanja'!W117</f>
        <v>48000</v>
      </c>
      <c r="F256" s="329">
        <f>'Agihan &amp; Belanja'!Z117</f>
        <v>0</v>
      </c>
      <c r="G256" s="329">
        <f>'Agihan &amp; Belanja'!AC117</f>
        <v>0</v>
      </c>
      <c r="H256" s="329">
        <f>'Agihan &amp; Belanja'!AF117</f>
        <v>5000</v>
      </c>
      <c r="I256" s="329">
        <f>'Agihan &amp; Belanja'!AI117</f>
        <v>0</v>
      </c>
      <c r="J256" s="329">
        <f>'Agihan &amp; Belanja'!AL117</f>
        <v>71000</v>
      </c>
      <c r="K256" s="329">
        <f>'Agihan &amp; Belanja'!AO117</f>
        <v>0</v>
      </c>
      <c r="L256" s="329">
        <f>'Agihan &amp; Belanja'!AR117</f>
        <v>0</v>
      </c>
    </row>
    <row r="257" spans="1:12" x14ac:dyDescent="0.3">
      <c r="A257" s="581" t="s">
        <v>1227</v>
      </c>
      <c r="B257" s="39" t="s">
        <v>620</v>
      </c>
      <c r="C257" s="329">
        <f>'Agihan &amp; Belanja'!Q118</f>
        <v>0</v>
      </c>
      <c r="D257" s="329">
        <f>'Agihan &amp; Belanja'!T118</f>
        <v>0</v>
      </c>
      <c r="E257" s="329">
        <f>'Agihan &amp; Belanja'!W118</f>
        <v>0</v>
      </c>
      <c r="F257" s="329">
        <f>'Agihan &amp; Belanja'!Z118</f>
        <v>0</v>
      </c>
      <c r="G257" s="329">
        <f>'Agihan &amp; Belanja'!AC118</f>
        <v>0</v>
      </c>
      <c r="H257" s="329">
        <f>'Agihan &amp; Belanja'!AF118</f>
        <v>0</v>
      </c>
      <c r="I257" s="329">
        <f>'Agihan &amp; Belanja'!AI118</f>
        <v>0</v>
      </c>
      <c r="J257" s="329">
        <f>'Agihan &amp; Belanja'!AL118</f>
        <v>0</v>
      </c>
      <c r="K257" s="329">
        <f>'Agihan &amp; Belanja'!AO118</f>
        <v>12500</v>
      </c>
      <c r="L257" s="329">
        <f>'Agihan &amp; Belanja'!AR118</f>
        <v>0</v>
      </c>
    </row>
    <row r="258" spans="1:12" x14ac:dyDescent="0.3">
      <c r="A258" s="581" t="s">
        <v>1230</v>
      </c>
      <c r="B258" s="39" t="s">
        <v>318</v>
      </c>
      <c r="C258" s="329">
        <f>'Agihan &amp; Belanja'!Q119</f>
        <v>12000</v>
      </c>
      <c r="D258" s="329">
        <f>'Agihan &amp; Belanja'!T119</f>
        <v>0</v>
      </c>
      <c r="E258" s="329">
        <f>'Agihan &amp; Belanja'!W119</f>
        <v>0</v>
      </c>
      <c r="F258" s="329">
        <f>'Agihan &amp; Belanja'!Z119</f>
        <v>0</v>
      </c>
      <c r="G258" s="329">
        <f>'Agihan &amp; Belanja'!AC119</f>
        <v>0</v>
      </c>
      <c r="H258" s="329">
        <f>'Agihan &amp; Belanja'!AF119</f>
        <v>0</v>
      </c>
      <c r="I258" s="329">
        <f>'Agihan &amp; Belanja'!AI119</f>
        <v>0</v>
      </c>
      <c r="J258" s="329">
        <f>'Agihan &amp; Belanja'!AL119</f>
        <v>24000</v>
      </c>
      <c r="K258" s="329">
        <f>'Agihan &amp; Belanja'!AO119</f>
        <v>0</v>
      </c>
      <c r="L258" s="329">
        <f>'Agihan &amp; Belanja'!AR119</f>
        <v>0</v>
      </c>
    </row>
    <row r="259" spans="1:12" x14ac:dyDescent="0.3">
      <c r="A259" s="874" t="s">
        <v>1233</v>
      </c>
      <c r="B259" s="39" t="s">
        <v>620</v>
      </c>
      <c r="C259" s="329">
        <f>'Agihan &amp; Belanja'!Q120</f>
        <v>7430</v>
      </c>
      <c r="D259" s="329">
        <f>'Agihan &amp; Belanja'!T120</f>
        <v>600</v>
      </c>
      <c r="E259" s="329">
        <f>'Agihan &amp; Belanja'!W120</f>
        <v>0</v>
      </c>
      <c r="F259" s="329">
        <f>'Agihan &amp; Belanja'!Z120</f>
        <v>0</v>
      </c>
      <c r="G259" s="329">
        <f>'Agihan &amp; Belanja'!AC120</f>
        <v>60459.839999999997</v>
      </c>
      <c r="H259" s="329">
        <f>'Agihan &amp; Belanja'!AF120</f>
        <v>119843.52</v>
      </c>
      <c r="I259" s="329">
        <f>'Agihan &amp; Belanja'!AI120</f>
        <v>3144</v>
      </c>
      <c r="J259" s="329">
        <f>'Agihan &amp; Belanja'!AL120</f>
        <v>56075.7</v>
      </c>
      <c r="K259" s="329">
        <f>'Agihan &amp; Belanja'!AO120</f>
        <v>19892.84</v>
      </c>
      <c r="L259" s="329">
        <f>'Agihan &amp; Belanja'!AR120</f>
        <v>90254.1</v>
      </c>
    </row>
    <row r="260" spans="1:12" x14ac:dyDescent="0.3">
      <c r="A260" s="875"/>
      <c r="B260" s="39" t="s">
        <v>620</v>
      </c>
      <c r="C260" s="329">
        <f>'Agihan &amp; Belanja'!Q121</f>
        <v>0</v>
      </c>
      <c r="D260" s="329">
        <f>'Agihan &amp; Belanja'!T121</f>
        <v>0</v>
      </c>
      <c r="E260" s="329">
        <f>'Agihan &amp; Belanja'!W121</f>
        <v>0</v>
      </c>
      <c r="F260" s="329">
        <f>'Agihan &amp; Belanja'!Z121</f>
        <v>0</v>
      </c>
      <c r="G260" s="329">
        <f>'Agihan &amp; Belanja'!AC121</f>
        <v>0</v>
      </c>
      <c r="H260" s="329">
        <f>'Agihan &amp; Belanja'!AF121</f>
        <v>0</v>
      </c>
      <c r="I260" s="329">
        <f>'Agihan &amp; Belanja'!AI121</f>
        <v>0</v>
      </c>
      <c r="J260" s="329">
        <f>'Agihan &amp; Belanja'!AL121</f>
        <v>0</v>
      </c>
      <c r="K260" s="329">
        <f>'Agihan &amp; Belanja'!AO121</f>
        <v>0</v>
      </c>
      <c r="L260" s="329">
        <f>'Agihan &amp; Belanja'!AR121</f>
        <v>0</v>
      </c>
    </row>
    <row r="261" spans="1:12" x14ac:dyDescent="0.3">
      <c r="A261" s="876"/>
      <c r="B261" s="39" t="s">
        <v>620</v>
      </c>
      <c r="C261" s="329">
        <f>'Agihan &amp; Belanja'!Q122</f>
        <v>0</v>
      </c>
      <c r="D261" s="329">
        <f>'Agihan &amp; Belanja'!T122</f>
        <v>0</v>
      </c>
      <c r="E261" s="329">
        <f>'Agihan &amp; Belanja'!W122</f>
        <v>0</v>
      </c>
      <c r="F261" s="329">
        <f>'Agihan &amp; Belanja'!Z122</f>
        <v>0</v>
      </c>
      <c r="G261" s="329">
        <f>'Agihan &amp; Belanja'!AC122</f>
        <v>0</v>
      </c>
      <c r="H261" s="329">
        <f>'Agihan &amp; Belanja'!AF122</f>
        <v>0</v>
      </c>
      <c r="I261" s="329">
        <f>'Agihan &amp; Belanja'!AI122</f>
        <v>0</v>
      </c>
      <c r="J261" s="329">
        <f>'Agihan &amp; Belanja'!AL122</f>
        <v>0</v>
      </c>
      <c r="K261" s="329">
        <f>'Agihan &amp; Belanja'!AO122</f>
        <v>0</v>
      </c>
      <c r="L261" s="329">
        <f>'Agihan &amp; Belanja'!AR122</f>
        <v>0</v>
      </c>
    </row>
    <row r="262" spans="1:12" x14ac:dyDescent="0.3">
      <c r="A262" s="581" t="s">
        <v>1236</v>
      </c>
      <c r="B262" s="39" t="s">
        <v>620</v>
      </c>
      <c r="C262" s="329">
        <f>'Agihan &amp; Belanja'!Q123</f>
        <v>0</v>
      </c>
      <c r="D262" s="329">
        <f>'Agihan &amp; Belanja'!T123</f>
        <v>2100</v>
      </c>
      <c r="E262" s="329">
        <f>'Agihan &amp; Belanja'!W123</f>
        <v>0</v>
      </c>
      <c r="F262" s="329">
        <f>'Agihan &amp; Belanja'!Z123</f>
        <v>0</v>
      </c>
      <c r="G262" s="329">
        <f>'Agihan &amp; Belanja'!AC123</f>
        <v>0</v>
      </c>
      <c r="H262" s="329">
        <f>'Agihan &amp; Belanja'!AF123</f>
        <v>89150</v>
      </c>
      <c r="I262" s="329">
        <f>'Agihan &amp; Belanja'!AI123</f>
        <v>0</v>
      </c>
      <c r="J262" s="329">
        <f>'Agihan &amp; Belanja'!AL123</f>
        <v>23050</v>
      </c>
      <c r="K262" s="329">
        <f>'Agihan &amp; Belanja'!AO123</f>
        <v>12500</v>
      </c>
      <c r="L262" s="329">
        <f>'Agihan &amp; Belanja'!AR123</f>
        <v>0</v>
      </c>
    </row>
    <row r="263" spans="1:12" x14ac:dyDescent="0.3">
      <c r="A263" s="581" t="s">
        <v>1258</v>
      </c>
      <c r="B263" s="39" t="s">
        <v>317</v>
      </c>
      <c r="C263" s="329">
        <f>'Agihan &amp; Belanja'!Q124</f>
        <v>1500</v>
      </c>
      <c r="D263" s="329">
        <f>'Agihan &amp; Belanja'!T124</f>
        <v>0</v>
      </c>
      <c r="E263" s="329">
        <f>'Agihan &amp; Belanja'!W124</f>
        <v>66000</v>
      </c>
      <c r="F263" s="329">
        <f>'Agihan &amp; Belanja'!Z124</f>
        <v>0</v>
      </c>
      <c r="G263" s="329">
        <f>'Agihan &amp; Belanja'!AC124</f>
        <v>0</v>
      </c>
      <c r="H263" s="329">
        <f>'Agihan &amp; Belanja'!AF124</f>
        <v>4347</v>
      </c>
      <c r="I263" s="329">
        <f>'Agihan &amp; Belanja'!AI124</f>
        <v>0</v>
      </c>
      <c r="J263" s="329">
        <f>'Agihan &amp; Belanja'!AL124</f>
        <v>94053</v>
      </c>
      <c r="K263" s="329">
        <f>'Agihan &amp; Belanja'!AO124</f>
        <v>27600</v>
      </c>
      <c r="L263" s="329">
        <f>'Agihan &amp; Belanja'!AR124</f>
        <v>0</v>
      </c>
    </row>
    <row r="264" spans="1:12" x14ac:dyDescent="0.3">
      <c r="A264" s="581" t="s">
        <v>1264</v>
      </c>
      <c r="B264" s="39" t="s">
        <v>620</v>
      </c>
      <c r="C264" s="329">
        <f>'Agihan &amp; Belanja'!Q125</f>
        <v>0</v>
      </c>
      <c r="D264" s="329">
        <f>'Agihan &amp; Belanja'!T125</f>
        <v>0</v>
      </c>
      <c r="E264" s="329">
        <f>'Agihan &amp; Belanja'!W125</f>
        <v>0</v>
      </c>
      <c r="F264" s="329">
        <f>'Agihan &amp; Belanja'!Z125</f>
        <v>0</v>
      </c>
      <c r="G264" s="329">
        <f>'Agihan &amp; Belanja'!AC125</f>
        <v>0</v>
      </c>
      <c r="H264" s="329">
        <f>'Agihan &amp; Belanja'!AF125</f>
        <v>353700</v>
      </c>
      <c r="I264" s="329">
        <f>'Agihan &amp; Belanja'!AI125</f>
        <v>0</v>
      </c>
      <c r="J264" s="329">
        <f>'Agihan &amp; Belanja'!AL125</f>
        <v>30000</v>
      </c>
      <c r="K264" s="329">
        <f>'Agihan &amp; Belanja'!AO125</f>
        <v>37500</v>
      </c>
      <c r="L264" s="329">
        <f>'Agihan &amp; Belanja'!AR125</f>
        <v>5000</v>
      </c>
    </row>
    <row r="265" spans="1:12" x14ac:dyDescent="0.3">
      <c r="A265" s="581" t="s">
        <v>1421</v>
      </c>
      <c r="B265" s="39" t="s">
        <v>620</v>
      </c>
      <c r="C265" s="329">
        <f>'Agihan &amp; Belanja'!Q126</f>
        <v>12340</v>
      </c>
      <c r="D265" s="329">
        <f>'Agihan &amp; Belanja'!T126</f>
        <v>0</v>
      </c>
      <c r="E265" s="329">
        <f>'Agihan &amp; Belanja'!W126</f>
        <v>0</v>
      </c>
      <c r="F265" s="329">
        <f>'Agihan &amp; Belanja'!Z126</f>
        <v>0</v>
      </c>
      <c r="G265" s="329">
        <f>'Agihan &amp; Belanja'!AC126</f>
        <v>0</v>
      </c>
      <c r="H265" s="329">
        <f>'Agihan &amp; Belanja'!AF126</f>
        <v>70598</v>
      </c>
      <c r="I265" s="329">
        <f>'Agihan &amp; Belanja'!AI126</f>
        <v>8000</v>
      </c>
      <c r="J265" s="329">
        <f>'Agihan &amp; Belanja'!AL126</f>
        <v>10000</v>
      </c>
      <c r="K265" s="329">
        <f>'Agihan &amp; Belanja'!AO126</f>
        <v>15000</v>
      </c>
      <c r="L265" s="329">
        <f>'Agihan &amp; Belanja'!AR126</f>
        <v>28120</v>
      </c>
    </row>
    <row r="266" spans="1:12" x14ac:dyDescent="0.3">
      <c r="A266" s="245" t="s">
        <v>491</v>
      </c>
      <c r="B266" s="39" t="s">
        <v>316</v>
      </c>
      <c r="C266" s="329">
        <f>'Agihan &amp; Belanja'!Q127</f>
        <v>4362</v>
      </c>
      <c r="D266" s="329">
        <f>'Agihan &amp; Belanja'!T127</f>
        <v>300</v>
      </c>
      <c r="E266" s="329">
        <f>'Agihan &amp; Belanja'!W127</f>
        <v>0</v>
      </c>
      <c r="F266" s="329">
        <f>'Agihan &amp; Belanja'!Z127</f>
        <v>0</v>
      </c>
      <c r="G266" s="329">
        <f>'Agihan &amp; Belanja'!AC127</f>
        <v>0</v>
      </c>
      <c r="H266" s="329">
        <f>'Agihan &amp; Belanja'!AF127</f>
        <v>5000</v>
      </c>
      <c r="I266" s="329">
        <f>'Agihan &amp; Belanja'!AI127</f>
        <v>0</v>
      </c>
      <c r="J266" s="329">
        <f>'Agihan &amp; Belanja'!AL127</f>
        <v>0</v>
      </c>
      <c r="K266" s="329">
        <f>'Agihan &amp; Belanja'!AO127</f>
        <v>52500</v>
      </c>
      <c r="L266" s="329">
        <f>'Agihan &amp; Belanja'!AR127</f>
        <v>21975</v>
      </c>
    </row>
    <row r="267" spans="1:12" x14ac:dyDescent="0.3">
      <c r="A267" s="422" t="s">
        <v>493</v>
      </c>
      <c r="B267" s="39" t="s">
        <v>317</v>
      </c>
      <c r="C267" s="329">
        <f>'Agihan &amp; Belanja'!Q128</f>
        <v>9800</v>
      </c>
      <c r="D267" s="329">
        <f>'Agihan &amp; Belanja'!T128</f>
        <v>0</v>
      </c>
      <c r="E267" s="329">
        <f>'Agihan &amp; Belanja'!W128</f>
        <v>0</v>
      </c>
      <c r="F267" s="329">
        <f>'Agihan &amp; Belanja'!Z128</f>
        <v>0</v>
      </c>
      <c r="G267" s="329">
        <f>'Agihan &amp; Belanja'!AC128</f>
        <v>0</v>
      </c>
      <c r="H267" s="329">
        <f>'Agihan &amp; Belanja'!AF128</f>
        <v>15500</v>
      </c>
      <c r="I267" s="329">
        <f>'Agihan &amp; Belanja'!AI128</f>
        <v>0</v>
      </c>
      <c r="J267" s="329">
        <f>'Agihan &amp; Belanja'!AL128</f>
        <v>448504</v>
      </c>
      <c r="K267" s="329">
        <f>'Agihan &amp; Belanja'!AO128</f>
        <v>45000</v>
      </c>
      <c r="L267" s="329">
        <f>'Agihan &amp; Belanja'!AR128</f>
        <v>330000</v>
      </c>
    </row>
    <row r="268" spans="1:12" x14ac:dyDescent="0.3">
      <c r="A268" s="422" t="s">
        <v>1244</v>
      </c>
      <c r="B268" s="43" t="s">
        <v>317</v>
      </c>
      <c r="C268" s="329">
        <f>'Agihan &amp; Belanja'!Q129</f>
        <v>18000</v>
      </c>
      <c r="D268" s="329">
        <f>'Agihan &amp; Belanja'!T129</f>
        <v>0</v>
      </c>
      <c r="E268" s="329">
        <f>'Agihan &amp; Belanja'!W129</f>
        <v>0</v>
      </c>
      <c r="F268" s="329">
        <f>'Agihan &amp; Belanja'!Z129</f>
        <v>0</v>
      </c>
      <c r="G268" s="329">
        <f>'Agihan &amp; Belanja'!AC129</f>
        <v>0</v>
      </c>
      <c r="H268" s="329">
        <f>'Agihan &amp; Belanja'!AF129</f>
        <v>0</v>
      </c>
      <c r="I268" s="329">
        <f>'Agihan &amp; Belanja'!AI129</f>
        <v>0</v>
      </c>
      <c r="J268" s="329">
        <f>'Agihan &amp; Belanja'!AL129</f>
        <v>360000</v>
      </c>
      <c r="K268" s="329">
        <f>'Agihan &amp; Belanja'!AO129</f>
        <v>19400</v>
      </c>
      <c r="L268" s="329">
        <f>'Agihan &amp; Belanja'!AR129</f>
        <v>23000</v>
      </c>
    </row>
    <row r="269" spans="1:12" x14ac:dyDescent="0.3">
      <c r="A269" s="422" t="s">
        <v>1247</v>
      </c>
      <c r="B269" s="43" t="s">
        <v>620</v>
      </c>
      <c r="C269" s="329">
        <f>'Agihan &amp; Belanja'!Q130</f>
        <v>4022</v>
      </c>
      <c r="D269" s="329">
        <f>'Agihan &amp; Belanja'!T130</f>
        <v>0</v>
      </c>
      <c r="E269" s="329">
        <f>'Agihan &amp; Belanja'!W130</f>
        <v>0</v>
      </c>
      <c r="F269" s="329">
        <f>'Agihan &amp; Belanja'!Z130</f>
        <v>0</v>
      </c>
      <c r="G269" s="329">
        <f>'Agihan &amp; Belanja'!AC130</f>
        <v>0</v>
      </c>
      <c r="H269" s="329">
        <f>'Agihan &amp; Belanja'!AF130</f>
        <v>0</v>
      </c>
      <c r="I269" s="329">
        <f>'Agihan &amp; Belanja'!AI130</f>
        <v>0</v>
      </c>
      <c r="J269" s="329">
        <f>'Agihan &amp; Belanja'!AL130</f>
        <v>12388</v>
      </c>
      <c r="K269" s="329">
        <f>'Agihan &amp; Belanja'!AO130</f>
        <v>26050</v>
      </c>
      <c r="L269" s="329">
        <f>'Agihan &amp; Belanja'!AR130</f>
        <v>7632</v>
      </c>
    </row>
    <row r="270" spans="1:12" x14ac:dyDescent="0.3">
      <c r="A270" s="245" t="s">
        <v>1088</v>
      </c>
      <c r="B270" s="39" t="s">
        <v>311</v>
      </c>
      <c r="C270" s="329">
        <f>'Agihan &amp; Belanja'!Q131</f>
        <v>3798</v>
      </c>
      <c r="D270" s="329">
        <f>'Agihan &amp; Belanja'!T131</f>
        <v>0</v>
      </c>
      <c r="E270" s="329">
        <f>'Agihan &amp; Belanja'!W131</f>
        <v>0</v>
      </c>
      <c r="F270" s="329">
        <f>'Agihan &amp; Belanja'!Z131</f>
        <v>0</v>
      </c>
      <c r="G270" s="329">
        <f>'Agihan &amp; Belanja'!AC131</f>
        <v>0</v>
      </c>
      <c r="H270" s="329">
        <f>'Agihan &amp; Belanja'!AF131</f>
        <v>5000</v>
      </c>
      <c r="I270" s="329">
        <f>'Agihan &amp; Belanja'!AI131</f>
        <v>0</v>
      </c>
      <c r="J270" s="329">
        <f>'Agihan &amp; Belanja'!AL131</f>
        <v>0</v>
      </c>
      <c r="K270" s="329">
        <f>'Agihan &amp; Belanja'!AO131</f>
        <v>45000</v>
      </c>
      <c r="L270" s="329">
        <f>'Agihan &amp; Belanja'!AR131</f>
        <v>0</v>
      </c>
    </row>
    <row r="271" spans="1:12" x14ac:dyDescent="0.3">
      <c r="A271" s="421" t="s">
        <v>501</v>
      </c>
      <c r="B271" s="39" t="s">
        <v>315</v>
      </c>
      <c r="C271" s="329">
        <f>'Agihan &amp; Belanja'!Q132</f>
        <v>28765.95</v>
      </c>
      <c r="D271" s="329">
        <f>'Agihan &amp; Belanja'!T132</f>
        <v>0</v>
      </c>
      <c r="E271" s="329">
        <f>'Agihan &amp; Belanja'!W132</f>
        <v>0</v>
      </c>
      <c r="F271" s="329">
        <f>'Agihan &amp; Belanja'!Z132</f>
        <v>539.65</v>
      </c>
      <c r="G271" s="329">
        <f>'Agihan &amp; Belanja'!AC132</f>
        <v>0</v>
      </c>
      <c r="H271" s="329">
        <f>'Agihan &amp; Belanja'!AF132</f>
        <v>19625</v>
      </c>
      <c r="I271" s="329">
        <f>'Agihan &amp; Belanja'!AI132</f>
        <v>0</v>
      </c>
      <c r="J271" s="329">
        <f>'Agihan &amp; Belanja'!AL132</f>
        <v>30268.95</v>
      </c>
      <c r="K271" s="329">
        <f>'Agihan &amp; Belanja'!AO132</f>
        <v>93127.45</v>
      </c>
      <c r="L271" s="329">
        <f>'Agihan &amp; Belanja'!AR132</f>
        <v>0</v>
      </c>
    </row>
    <row r="272" spans="1:12" x14ac:dyDescent="0.3">
      <c r="A272" s="421" t="s">
        <v>1085</v>
      </c>
      <c r="B272" s="39" t="s">
        <v>313</v>
      </c>
      <c r="C272" s="329">
        <f>'Agihan &amp; Belanja'!Q133</f>
        <v>1000</v>
      </c>
      <c r="D272" s="329">
        <f>'Agihan &amp; Belanja'!T133</f>
        <v>6500</v>
      </c>
      <c r="E272" s="329">
        <f>'Agihan &amp; Belanja'!W133</f>
        <v>0</v>
      </c>
      <c r="F272" s="329">
        <f>'Agihan &amp; Belanja'!Z133</f>
        <v>0</v>
      </c>
      <c r="G272" s="329">
        <f>'Agihan &amp; Belanja'!AC133</f>
        <v>0</v>
      </c>
      <c r="H272" s="329">
        <f>'Agihan &amp; Belanja'!AF133</f>
        <v>0</v>
      </c>
      <c r="I272" s="329">
        <f>'Agihan &amp; Belanja'!AI133</f>
        <v>0</v>
      </c>
      <c r="J272" s="329">
        <f>'Agihan &amp; Belanja'!AL133</f>
        <v>106590</v>
      </c>
      <c r="K272" s="329">
        <f>'Agihan &amp; Belanja'!AO133</f>
        <v>0</v>
      </c>
      <c r="L272" s="329">
        <f>'Agihan &amp; Belanja'!AR133</f>
        <v>0</v>
      </c>
    </row>
    <row r="273" spans="1:12" x14ac:dyDescent="0.3">
      <c r="A273" s="421" t="s">
        <v>1367</v>
      </c>
      <c r="B273" s="39" t="s">
        <v>316</v>
      </c>
      <c r="C273" s="329">
        <f>'Agihan &amp; Belanja'!Q134</f>
        <v>5597.4</v>
      </c>
      <c r="D273" s="329">
        <f>'Agihan &amp; Belanja'!T134</f>
        <v>0</v>
      </c>
      <c r="E273" s="329">
        <f>'Agihan &amp; Belanja'!W134</f>
        <v>6390</v>
      </c>
      <c r="F273" s="329">
        <f>'Agihan &amp; Belanja'!Z134</f>
        <v>0</v>
      </c>
      <c r="G273" s="329">
        <f>'Agihan &amp; Belanja'!AC134</f>
        <v>0</v>
      </c>
      <c r="H273" s="329">
        <f>'Agihan &amp; Belanja'!AF134</f>
        <v>2300</v>
      </c>
      <c r="I273" s="329">
        <f>'Agihan &amp; Belanja'!AI134</f>
        <v>0</v>
      </c>
      <c r="J273" s="329">
        <f>'Agihan &amp; Belanja'!AL134</f>
        <v>13109.8</v>
      </c>
      <c r="K273" s="329">
        <f>'Agihan &amp; Belanja'!AO134</f>
        <v>19270.8</v>
      </c>
      <c r="L273" s="329">
        <f>'Agihan &amp; Belanja'!AR134</f>
        <v>0</v>
      </c>
    </row>
    <row r="274" spans="1:12" x14ac:dyDescent="0.3">
      <c r="A274" s="421" t="s">
        <v>1368</v>
      </c>
      <c r="B274" s="39" t="s">
        <v>313</v>
      </c>
      <c r="C274" s="329">
        <f>'Agihan &amp; Belanja'!Q135</f>
        <v>5000</v>
      </c>
      <c r="D274" s="329">
        <f>'Agihan &amp; Belanja'!T135</f>
        <v>0</v>
      </c>
      <c r="E274" s="329">
        <f>'Agihan &amp; Belanja'!W135</f>
        <v>7900</v>
      </c>
      <c r="F274" s="329">
        <f>'Agihan &amp; Belanja'!Z135</f>
        <v>0</v>
      </c>
      <c r="G274" s="329">
        <f>'Agihan &amp; Belanja'!AC135</f>
        <v>0</v>
      </c>
      <c r="H274" s="329">
        <f>'Agihan &amp; Belanja'!AF135</f>
        <v>378450</v>
      </c>
      <c r="I274" s="329">
        <f>'Agihan &amp; Belanja'!AI135</f>
        <v>19550</v>
      </c>
      <c r="J274" s="329">
        <f>'Agihan &amp; Belanja'!AL135</f>
        <v>45740</v>
      </c>
      <c r="K274" s="329">
        <f>'Agihan &amp; Belanja'!AO135</f>
        <v>43360</v>
      </c>
      <c r="L274" s="329">
        <f>'Agihan &amp; Belanja'!AR135</f>
        <v>0</v>
      </c>
    </row>
    <row r="275" spans="1:12" x14ac:dyDescent="0.3">
      <c r="A275" s="245" t="s">
        <v>509</v>
      </c>
      <c r="B275" s="39" t="s">
        <v>318</v>
      </c>
      <c r="C275" s="329">
        <f>'Agihan &amp; Belanja'!Q136</f>
        <v>38000</v>
      </c>
      <c r="D275" s="329">
        <f>'Agihan &amp; Belanja'!T136</f>
        <v>0</v>
      </c>
      <c r="E275" s="329">
        <f>'Agihan &amp; Belanja'!W136</f>
        <v>2800</v>
      </c>
      <c r="F275" s="329">
        <f>'Agihan &amp; Belanja'!Z136</f>
        <v>0</v>
      </c>
      <c r="G275" s="329">
        <f>'Agihan &amp; Belanja'!AC136</f>
        <v>0</v>
      </c>
      <c r="H275" s="329">
        <f>'Agihan &amp; Belanja'!AF136</f>
        <v>0</v>
      </c>
      <c r="I275" s="329">
        <f>'Agihan &amp; Belanja'!AI136</f>
        <v>0</v>
      </c>
      <c r="J275" s="329">
        <f>'Agihan &amp; Belanja'!AL136</f>
        <v>10295</v>
      </c>
      <c r="K275" s="329">
        <f>'Agihan &amp; Belanja'!AO136</f>
        <v>40200</v>
      </c>
      <c r="L275" s="329">
        <f>'Agihan &amp; Belanja'!AR136</f>
        <v>0</v>
      </c>
    </row>
    <row r="276" spans="1:12" x14ac:dyDescent="0.3">
      <c r="A276" s="245" t="s">
        <v>1112</v>
      </c>
      <c r="B276" s="39" t="s">
        <v>318</v>
      </c>
      <c r="C276" s="329">
        <f>'Agihan &amp; Belanja'!Q137</f>
        <v>426</v>
      </c>
      <c r="D276" s="329">
        <f>'Agihan &amp; Belanja'!T137</f>
        <v>0</v>
      </c>
      <c r="E276" s="329">
        <f>'Agihan &amp; Belanja'!W137</f>
        <v>0</v>
      </c>
      <c r="F276" s="329">
        <f>'Agihan &amp; Belanja'!Z137</f>
        <v>0</v>
      </c>
      <c r="G276" s="329">
        <f>'Agihan &amp; Belanja'!AC137</f>
        <v>0</v>
      </c>
      <c r="H276" s="329">
        <f>'Agihan &amp; Belanja'!AF137</f>
        <v>0</v>
      </c>
      <c r="I276" s="329">
        <f>'Agihan &amp; Belanja'!AI137</f>
        <v>0</v>
      </c>
      <c r="J276" s="329">
        <f>'Agihan &amp; Belanja'!AL137</f>
        <v>0</v>
      </c>
      <c r="K276" s="329">
        <f>'Agihan &amp; Belanja'!AO137</f>
        <v>15000</v>
      </c>
      <c r="L276" s="329">
        <f>'Agihan &amp; Belanja'!AR137</f>
        <v>0</v>
      </c>
    </row>
    <row r="277" spans="1:12" x14ac:dyDescent="0.3">
      <c r="A277" s="588" t="s">
        <v>1113</v>
      </c>
      <c r="B277" s="39" t="s">
        <v>318</v>
      </c>
      <c r="C277" s="329">
        <f>'Agihan &amp; Belanja'!Q138</f>
        <v>29900</v>
      </c>
      <c r="D277" s="329">
        <f>'Agihan &amp; Belanja'!T138</f>
        <v>0</v>
      </c>
      <c r="E277" s="329">
        <f>'Agihan &amp; Belanja'!W138</f>
        <v>0</v>
      </c>
      <c r="F277" s="329">
        <f>'Agihan &amp; Belanja'!Z138</f>
        <v>0</v>
      </c>
      <c r="G277" s="329">
        <f>'Agihan &amp; Belanja'!AC138</f>
        <v>0</v>
      </c>
      <c r="H277" s="329">
        <f>'Agihan &amp; Belanja'!AF138</f>
        <v>0</v>
      </c>
      <c r="I277" s="329">
        <f>'Agihan &amp; Belanja'!AI138</f>
        <v>0</v>
      </c>
      <c r="J277" s="329">
        <f>'Agihan &amp; Belanja'!AL138</f>
        <v>13750</v>
      </c>
      <c r="K277" s="329">
        <f>'Agihan &amp; Belanja'!AO138</f>
        <v>32200</v>
      </c>
      <c r="L277" s="329">
        <f>'Agihan &amp; Belanja'!AR138</f>
        <v>0</v>
      </c>
    </row>
    <row r="278" spans="1:12" x14ac:dyDescent="0.3">
      <c r="A278" s="581" t="s">
        <v>1220</v>
      </c>
      <c r="B278" s="39" t="s">
        <v>311</v>
      </c>
      <c r="C278" s="329">
        <f>'Agihan &amp; Belanja'!Q139</f>
        <v>25000</v>
      </c>
      <c r="D278" s="329">
        <f>'Agihan &amp; Belanja'!T139</f>
        <v>0</v>
      </c>
      <c r="E278" s="329">
        <f>'Agihan &amp; Belanja'!W139</f>
        <v>0</v>
      </c>
      <c r="F278" s="329">
        <f>'Agihan &amp; Belanja'!Z139</f>
        <v>0</v>
      </c>
      <c r="G278" s="329">
        <f>'Agihan &amp; Belanja'!AC139</f>
        <v>0</v>
      </c>
      <c r="H278" s="329">
        <f>'Agihan &amp; Belanja'!AF139</f>
        <v>19400</v>
      </c>
      <c r="I278" s="329">
        <f>'Agihan &amp; Belanja'!AI139</f>
        <v>0</v>
      </c>
      <c r="J278" s="329">
        <f>'Agihan &amp; Belanja'!AL139</f>
        <v>14865</v>
      </c>
      <c r="K278" s="329">
        <f>'Agihan &amp; Belanja'!AO139</f>
        <v>34000</v>
      </c>
      <c r="L278" s="329">
        <f>'Agihan &amp; Belanja'!AR139</f>
        <v>0</v>
      </c>
    </row>
    <row r="279" spans="1:12" x14ac:dyDescent="0.3">
      <c r="A279" s="581" t="s">
        <v>1471</v>
      </c>
      <c r="B279" s="75" t="s">
        <v>318</v>
      </c>
      <c r="C279" s="329">
        <f>'Agihan &amp; Belanja'!Q140</f>
        <v>0</v>
      </c>
      <c r="D279" s="329">
        <f>'Agihan &amp; Belanja'!T140</f>
        <v>0</v>
      </c>
      <c r="E279" s="329">
        <f>'Agihan &amp; Belanja'!W140</f>
        <v>0</v>
      </c>
      <c r="F279" s="329">
        <f>'Agihan &amp; Belanja'!Z140</f>
        <v>2240</v>
      </c>
      <c r="G279" s="329">
        <f>'Agihan &amp; Belanja'!AC140</f>
        <v>0</v>
      </c>
      <c r="H279" s="329">
        <f>'Agihan &amp; Belanja'!AF140</f>
        <v>2240</v>
      </c>
      <c r="I279" s="329">
        <f>'Agihan &amp; Belanja'!AI140</f>
        <v>0</v>
      </c>
      <c r="J279" s="329">
        <f>'Agihan &amp; Belanja'!AL140</f>
        <v>0</v>
      </c>
      <c r="K279" s="329">
        <f>'Agihan &amp; Belanja'!AO140</f>
        <v>5000</v>
      </c>
      <c r="L279" s="329">
        <f>'Agihan &amp; Belanja'!AR140</f>
        <v>0</v>
      </c>
    </row>
    <row r="280" spans="1:12" x14ac:dyDescent="0.3">
      <c r="A280" s="581" t="s">
        <v>1217</v>
      </c>
      <c r="B280" s="39" t="s">
        <v>311</v>
      </c>
      <c r="C280" s="329">
        <f>'Agihan &amp; Belanja'!Q141</f>
        <v>36600</v>
      </c>
      <c r="D280" s="329">
        <f>'Agihan &amp; Belanja'!T141</f>
        <v>0</v>
      </c>
      <c r="E280" s="329">
        <f>'Agihan &amp; Belanja'!W141</f>
        <v>0</v>
      </c>
      <c r="F280" s="329">
        <f>'Agihan &amp; Belanja'!Z141</f>
        <v>0</v>
      </c>
      <c r="G280" s="329">
        <f>'Agihan &amp; Belanja'!AC141</f>
        <v>0</v>
      </c>
      <c r="H280" s="329">
        <f>'Agihan &amp; Belanja'!AF141</f>
        <v>3750</v>
      </c>
      <c r="I280" s="329">
        <f>'Agihan &amp; Belanja'!AI141</f>
        <v>0</v>
      </c>
      <c r="J280" s="329">
        <f>'Agihan &amp; Belanja'!AL141</f>
        <v>0</v>
      </c>
      <c r="K280" s="329">
        <f>'Agihan &amp; Belanja'!AO141</f>
        <v>0</v>
      </c>
      <c r="L280" s="329">
        <f>'Agihan &amp; Belanja'!AR141</f>
        <v>0</v>
      </c>
    </row>
    <row r="281" spans="1:12" x14ac:dyDescent="0.3">
      <c r="A281" s="245" t="s">
        <v>511</v>
      </c>
      <c r="B281" s="39" t="s">
        <v>318</v>
      </c>
      <c r="C281" s="329">
        <f>'Agihan &amp; Belanja'!Q142</f>
        <v>15330</v>
      </c>
      <c r="D281" s="329">
        <f>'Agihan &amp; Belanja'!T142</f>
        <v>0</v>
      </c>
      <c r="E281" s="329">
        <f>'Agihan &amp; Belanja'!W142</f>
        <v>0</v>
      </c>
      <c r="F281" s="329">
        <f>'Agihan &amp; Belanja'!Z142</f>
        <v>0</v>
      </c>
      <c r="G281" s="329">
        <f>'Agihan &amp; Belanja'!AC142</f>
        <v>0</v>
      </c>
      <c r="H281" s="329">
        <f>'Agihan &amp; Belanja'!AF142</f>
        <v>270</v>
      </c>
      <c r="I281" s="329">
        <f>'Agihan &amp; Belanja'!AI142</f>
        <v>0</v>
      </c>
      <c r="J281" s="329">
        <f>'Agihan &amp; Belanja'!AL142</f>
        <v>6350</v>
      </c>
      <c r="K281" s="329">
        <f>'Agihan &amp; Belanja'!AO142</f>
        <v>44270</v>
      </c>
      <c r="L281" s="329">
        <f>'Agihan &amp; Belanja'!AR142</f>
        <v>0</v>
      </c>
    </row>
    <row r="282" spans="1:12" x14ac:dyDescent="0.3">
      <c r="A282" s="422" t="s">
        <v>521</v>
      </c>
      <c r="B282" s="39" t="s">
        <v>318</v>
      </c>
      <c r="C282" s="329">
        <f>'Agihan &amp; Belanja'!Q143</f>
        <v>0</v>
      </c>
      <c r="D282" s="329">
        <f>'Agihan &amp; Belanja'!T143</f>
        <v>0</v>
      </c>
      <c r="E282" s="329">
        <f>'Agihan &amp; Belanja'!W143</f>
        <v>0</v>
      </c>
      <c r="F282" s="329">
        <f>'Agihan &amp; Belanja'!Z143</f>
        <v>0</v>
      </c>
      <c r="G282" s="329">
        <f>'Agihan &amp; Belanja'!AC143</f>
        <v>0</v>
      </c>
      <c r="H282" s="329">
        <f>'Agihan &amp; Belanja'!AF143</f>
        <v>6800</v>
      </c>
      <c r="I282" s="329">
        <f>'Agihan &amp; Belanja'!AI143</f>
        <v>0</v>
      </c>
      <c r="J282" s="329">
        <f>'Agihan &amp; Belanja'!AL143</f>
        <v>97000</v>
      </c>
      <c r="K282" s="329">
        <f>'Agihan &amp; Belanja'!AO143</f>
        <v>23000</v>
      </c>
      <c r="L282" s="329">
        <f>'Agihan &amp; Belanja'!AR143</f>
        <v>0</v>
      </c>
    </row>
    <row r="283" spans="1:12" x14ac:dyDescent="0.3">
      <c r="A283" s="422" t="s">
        <v>1256</v>
      </c>
      <c r="B283" s="39" t="s">
        <v>311</v>
      </c>
      <c r="C283" s="329">
        <f>'Agihan &amp; Belanja'!Q144</f>
        <v>0</v>
      </c>
      <c r="D283" s="329">
        <f>'Agihan &amp; Belanja'!T144</f>
        <v>0</v>
      </c>
      <c r="E283" s="329">
        <f>'Agihan &amp; Belanja'!W144</f>
        <v>0</v>
      </c>
      <c r="F283" s="329">
        <f>'Agihan &amp; Belanja'!Z144</f>
        <v>0</v>
      </c>
      <c r="G283" s="329">
        <f>'Agihan &amp; Belanja'!AC144</f>
        <v>0</v>
      </c>
      <c r="H283" s="329">
        <f>'Agihan &amp; Belanja'!AF144</f>
        <v>5000</v>
      </c>
      <c r="I283" s="329">
        <f>'Agihan &amp; Belanja'!AI144</f>
        <v>0</v>
      </c>
      <c r="J283" s="329">
        <f>'Agihan &amp; Belanja'!AL144</f>
        <v>140700</v>
      </c>
      <c r="K283" s="329">
        <f>'Agihan &amp; Belanja'!AO144</f>
        <v>37500</v>
      </c>
      <c r="L283" s="329">
        <f>'Agihan &amp; Belanja'!AR144</f>
        <v>0</v>
      </c>
    </row>
  </sheetData>
  <autoFilter ref="B2:V125" xr:uid="{377500AB-45D6-432C-AF44-A9F7824F3B6A}"/>
  <mergeCells count="16">
    <mergeCell ref="A259:A261"/>
    <mergeCell ref="A5:A6"/>
    <mergeCell ref="A68:A71"/>
    <mergeCell ref="A116:A118"/>
    <mergeCell ref="A148:A149"/>
    <mergeCell ref="A211:A214"/>
    <mergeCell ref="M1:N1"/>
    <mergeCell ref="O1:P1"/>
    <mergeCell ref="Q1:R1"/>
    <mergeCell ref="S1:T1"/>
    <mergeCell ref="U1:V1"/>
    <mergeCell ref="K1:L1"/>
    <mergeCell ref="C1:D1"/>
    <mergeCell ref="E1:F1"/>
    <mergeCell ref="G1:H1"/>
    <mergeCell ref="I1:J1"/>
  </mergeCells>
  <conditionalFormatting sqref="A31">
    <cfRule type="duplicateValues" dxfId="1" priority="2"/>
  </conditionalFormatting>
  <conditionalFormatting sqref="A174">
    <cfRule type="duplicateValues" dxfId="0" priority="1"/>
  </conditionalFormatting>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68A79D3-06D9-4799-BE26-83F4CEA3639C}">
          <x14:formula1>
            <xm:f>'Daftar LK'!$X$4:$X$12</xm:f>
          </x14:formula1>
          <xm:sqref>B3:B140</xm:sqref>
        </x14:dataValidation>
        <x14:dataValidation type="list" allowBlank="1" showInputMessage="1" showErrorMessage="1" xr:uid="{0B557BD5-C41C-406A-8AF3-A5F8CFD50383}">
          <x14:formula1>
            <xm:f>'Daftar LK'!$Z$4:$Z$13</xm:f>
          </x14:formula1>
          <xm:sqref>B146:B283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DFFA5-655C-41F2-BF79-16D0D69D938D}">
  <dimension ref="A1:F24"/>
  <sheetViews>
    <sheetView workbookViewId="0">
      <selection activeCell="A15" sqref="A15"/>
    </sheetView>
  </sheetViews>
  <sheetFormatPr defaultRowHeight="14.4" x14ac:dyDescent="0.3"/>
  <cols>
    <col min="3" max="3" width="15.6640625" bestFit="1" customWidth="1"/>
    <col min="4" max="5" width="14.44140625" bestFit="1" customWidth="1"/>
    <col min="6" max="6" width="15.88671875" bestFit="1" customWidth="1"/>
  </cols>
  <sheetData>
    <row r="1" spans="1:6" ht="15.6" thickBot="1" x14ac:dyDescent="0.35">
      <c r="A1" s="829" t="s">
        <v>1545</v>
      </c>
      <c r="B1" s="829" t="s">
        <v>1539</v>
      </c>
      <c r="C1" s="829" t="s">
        <v>1540</v>
      </c>
      <c r="D1" s="829" t="s">
        <v>1541</v>
      </c>
      <c r="E1" s="830" t="s">
        <v>1542</v>
      </c>
      <c r="F1" s="831" t="s">
        <v>1543</v>
      </c>
    </row>
    <row r="2" spans="1:6" ht="15.6" thickBot="1" x14ac:dyDescent="0.35">
      <c r="A2" s="832" t="s">
        <v>316</v>
      </c>
      <c r="B2" s="832">
        <v>2023</v>
      </c>
      <c r="C2" s="833">
        <v>3000000</v>
      </c>
      <c r="D2" s="833">
        <v>2850081</v>
      </c>
      <c r="E2" s="833">
        <v>149919</v>
      </c>
      <c r="F2" s="834">
        <v>2734946.79</v>
      </c>
    </row>
    <row r="3" spans="1:6" ht="15.6" thickBot="1" x14ac:dyDescent="0.35">
      <c r="A3" s="832" t="s">
        <v>311</v>
      </c>
      <c r="B3" s="832">
        <v>2023</v>
      </c>
      <c r="C3" s="833">
        <v>3000000</v>
      </c>
      <c r="D3" s="833">
        <v>2003145</v>
      </c>
      <c r="E3" s="833">
        <v>996855</v>
      </c>
      <c r="F3" s="838">
        <v>1812529.71</v>
      </c>
    </row>
    <row r="4" spans="1:6" ht="15.6" thickBot="1" x14ac:dyDescent="0.35">
      <c r="A4" s="832" t="s">
        <v>314</v>
      </c>
      <c r="B4" s="832">
        <v>2023</v>
      </c>
      <c r="C4" s="833">
        <v>1000000</v>
      </c>
      <c r="D4" s="833">
        <v>1000000</v>
      </c>
      <c r="E4" s="833">
        <v>0</v>
      </c>
      <c r="F4" s="834">
        <v>990208.88</v>
      </c>
    </row>
    <row r="5" spans="1:6" ht="15.6" thickBot="1" x14ac:dyDescent="0.35">
      <c r="A5" s="832" t="s">
        <v>318</v>
      </c>
      <c r="B5" s="832">
        <v>2023</v>
      </c>
      <c r="C5" s="833">
        <v>600000</v>
      </c>
      <c r="D5" s="833">
        <v>600000</v>
      </c>
      <c r="E5" s="833">
        <v>0</v>
      </c>
      <c r="F5" s="834">
        <v>464915.74</v>
      </c>
    </row>
    <row r="6" spans="1:6" ht="30.6" thickBot="1" x14ac:dyDescent="0.35">
      <c r="A6" s="832" t="s">
        <v>312</v>
      </c>
      <c r="B6" s="832">
        <v>2023</v>
      </c>
      <c r="C6" s="833">
        <v>9800000</v>
      </c>
      <c r="D6" s="833">
        <v>7983270</v>
      </c>
      <c r="E6" s="833">
        <v>1816730</v>
      </c>
      <c r="F6" s="834">
        <v>7887363.0300000003</v>
      </c>
    </row>
    <row r="7" spans="1:6" ht="15.6" thickBot="1" x14ac:dyDescent="0.35">
      <c r="A7" s="832" t="s">
        <v>317</v>
      </c>
      <c r="B7" s="832">
        <v>2023</v>
      </c>
      <c r="C7" s="833">
        <v>2000000</v>
      </c>
      <c r="D7" s="833">
        <v>2200000</v>
      </c>
      <c r="E7" s="833">
        <v>0</v>
      </c>
      <c r="F7" s="835">
        <v>980963.19</v>
      </c>
    </row>
    <row r="8" spans="1:6" ht="15.6" thickBot="1" x14ac:dyDescent="0.35">
      <c r="A8" s="832" t="s">
        <v>315</v>
      </c>
      <c r="B8" s="832">
        <v>2023</v>
      </c>
      <c r="C8" s="833">
        <v>3000000</v>
      </c>
      <c r="D8" s="833">
        <v>1341502</v>
      </c>
      <c r="E8" s="833">
        <v>1658498</v>
      </c>
      <c r="F8" s="835">
        <v>1212021.68</v>
      </c>
    </row>
    <row r="9" spans="1:6" ht="15.6" thickBot="1" x14ac:dyDescent="0.35">
      <c r="A9" s="832" t="s">
        <v>555</v>
      </c>
      <c r="B9" s="832">
        <v>2023</v>
      </c>
      <c r="C9" s="833">
        <v>10000000</v>
      </c>
      <c r="D9" s="833">
        <v>3639888</v>
      </c>
      <c r="E9" s="833">
        <v>6360112</v>
      </c>
      <c r="F9" s="834">
        <v>3624757.59</v>
      </c>
    </row>
    <row r="10" spans="1:6" ht="15.6" thickBot="1" x14ac:dyDescent="0.35">
      <c r="A10" s="832" t="s">
        <v>620</v>
      </c>
      <c r="B10" s="832">
        <v>2023</v>
      </c>
      <c r="C10" s="833">
        <v>5000000</v>
      </c>
      <c r="D10" s="833">
        <v>1268250</v>
      </c>
      <c r="E10" s="833">
        <v>3531750</v>
      </c>
      <c r="F10" s="834">
        <v>1238735.3400000001</v>
      </c>
    </row>
    <row r="11" spans="1:6" ht="15.6" thickBot="1" x14ac:dyDescent="0.35">
      <c r="A11" s="832" t="s">
        <v>313</v>
      </c>
      <c r="B11" s="832">
        <v>2023</v>
      </c>
      <c r="C11" s="833">
        <v>8200000</v>
      </c>
      <c r="D11" s="833">
        <v>8200000</v>
      </c>
      <c r="E11" s="833">
        <v>0</v>
      </c>
      <c r="F11" s="836">
        <v>6265210.2199999997</v>
      </c>
    </row>
    <row r="12" spans="1:6" x14ac:dyDescent="0.3">
      <c r="C12" s="837"/>
      <c r="D12" s="837"/>
      <c r="E12" s="837"/>
      <c r="F12" s="837"/>
    </row>
    <row r="13" spans="1:6" ht="15" thickBot="1" x14ac:dyDescent="0.35"/>
    <row r="14" spans="1:6" ht="15.6" thickBot="1" x14ac:dyDescent="0.35">
      <c r="A14" s="829" t="s">
        <v>1545</v>
      </c>
      <c r="B14" s="829" t="s">
        <v>1539</v>
      </c>
      <c r="C14" s="829" t="s">
        <v>1544</v>
      </c>
    </row>
    <row r="15" spans="1:6" ht="15.6" thickBot="1" x14ac:dyDescent="0.35">
      <c r="A15" s="832" t="s">
        <v>316</v>
      </c>
      <c r="B15" s="832">
        <v>2024</v>
      </c>
      <c r="C15" s="833">
        <v>3000000</v>
      </c>
    </row>
    <row r="16" spans="1:6" ht="15.6" thickBot="1" x14ac:dyDescent="0.35">
      <c r="A16" s="832" t="s">
        <v>311</v>
      </c>
      <c r="B16" s="832">
        <v>2024</v>
      </c>
      <c r="C16" s="833">
        <v>4000000</v>
      </c>
    </row>
    <row r="17" spans="1:3" ht="15.6" thickBot="1" x14ac:dyDescent="0.35">
      <c r="A17" s="832" t="s">
        <v>314</v>
      </c>
      <c r="B17" s="832">
        <v>2024</v>
      </c>
      <c r="C17" s="833">
        <v>1000000</v>
      </c>
    </row>
    <row r="18" spans="1:3" ht="15.6" thickBot="1" x14ac:dyDescent="0.35">
      <c r="A18" s="832" t="s">
        <v>318</v>
      </c>
      <c r="B18" s="832">
        <v>2024</v>
      </c>
      <c r="C18" s="833">
        <v>600000</v>
      </c>
    </row>
    <row r="19" spans="1:3" ht="30.6" thickBot="1" x14ac:dyDescent="0.35">
      <c r="A19" s="832" t="s">
        <v>312</v>
      </c>
      <c r="B19" s="832">
        <v>2024</v>
      </c>
      <c r="C19" s="833">
        <v>5000000</v>
      </c>
    </row>
    <row r="20" spans="1:3" ht="15.6" thickBot="1" x14ac:dyDescent="0.35">
      <c r="A20" s="832" t="s">
        <v>317</v>
      </c>
      <c r="B20" s="832">
        <v>2024</v>
      </c>
      <c r="C20" s="833">
        <v>3000000</v>
      </c>
    </row>
    <row r="21" spans="1:3" ht="15.6" thickBot="1" x14ac:dyDescent="0.35">
      <c r="A21" s="832" t="s">
        <v>315</v>
      </c>
      <c r="B21" s="832">
        <v>2024</v>
      </c>
      <c r="C21" s="833">
        <v>3000000</v>
      </c>
    </row>
    <row r="22" spans="1:3" ht="15.6" thickBot="1" x14ac:dyDescent="0.35">
      <c r="A22" s="832" t="s">
        <v>555</v>
      </c>
      <c r="B22" s="832">
        <v>2024</v>
      </c>
      <c r="C22" s="833">
        <v>7000000</v>
      </c>
    </row>
    <row r="23" spans="1:3" ht="15.6" thickBot="1" x14ac:dyDescent="0.35">
      <c r="A23" s="832" t="s">
        <v>620</v>
      </c>
      <c r="B23" s="832">
        <v>2024</v>
      </c>
      <c r="C23" s="833">
        <v>0</v>
      </c>
    </row>
    <row r="24" spans="1:3" ht="15.6" thickBot="1" x14ac:dyDescent="0.35">
      <c r="A24" s="832" t="s">
        <v>313</v>
      </c>
      <c r="B24" s="832">
        <v>2024</v>
      </c>
      <c r="C24" s="833">
        <v>8500000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simple panel</vt:lpstr>
      <vt:lpstr>Agihan &amp; Belanja</vt:lpstr>
      <vt:lpstr>Daftar LK</vt:lpstr>
      <vt:lpstr>CRM</vt:lpstr>
      <vt:lpstr>Belanja mengikut kluster</vt:lpstr>
      <vt:lpstr>raw data</vt:lpstr>
      <vt:lpstr>GOV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Famy Suardi</dc:creator>
  <cp:lastModifiedBy>Sharmila Sri A/P Balasubramaniam</cp:lastModifiedBy>
  <cp:lastPrinted>2023-10-05T00:49:14Z</cp:lastPrinted>
  <dcterms:created xsi:type="dcterms:W3CDTF">2022-12-08T02:34:46Z</dcterms:created>
  <dcterms:modified xsi:type="dcterms:W3CDTF">2024-03-26T06:33:46Z</dcterms:modified>
</cp:coreProperties>
</file>