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its\Desktop\"/>
    </mc:Choice>
  </mc:AlternateContent>
  <bookViews>
    <workbookView xWindow="0" yWindow="0" windowWidth="24000" windowHeight="9735"/>
  </bookViews>
  <sheets>
    <sheet name="Scene_1_Data" sheetId="1" r:id="rId1"/>
    <sheet name="Scene_2_Data" sheetId="2" r:id="rId2"/>
    <sheet name="Scene_3_Data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3" l="1"/>
  <c r="J14" i="3"/>
  <c r="D14" i="3"/>
  <c r="D15" i="3"/>
  <c r="D16" i="3"/>
  <c r="D17" i="3"/>
  <c r="I17" i="3" s="1"/>
  <c r="L17" i="3" s="1"/>
  <c r="D18" i="3"/>
  <c r="D19" i="3"/>
  <c r="D20" i="3"/>
  <c r="D21" i="3"/>
  <c r="I21" i="3" s="1"/>
  <c r="L21" i="3" s="1"/>
  <c r="D22" i="3"/>
  <c r="C14" i="3"/>
  <c r="I14" i="3" s="1"/>
  <c r="C15" i="3"/>
  <c r="C16" i="3"/>
  <c r="C17" i="3"/>
  <c r="C18" i="3"/>
  <c r="C19" i="3"/>
  <c r="C20" i="3"/>
  <c r="C21" i="3"/>
  <c r="C22" i="3"/>
  <c r="I15" i="3"/>
  <c r="I16" i="3"/>
  <c r="I18" i="3"/>
  <c r="I19" i="3"/>
  <c r="I20" i="3"/>
  <c r="L20" i="3" s="1"/>
  <c r="I22" i="3"/>
  <c r="L22" i="3" s="1"/>
  <c r="I13" i="3"/>
  <c r="H14" i="3"/>
  <c r="H15" i="3"/>
  <c r="H16" i="3"/>
  <c r="H17" i="3"/>
  <c r="H18" i="3"/>
  <c r="H19" i="3"/>
  <c r="H20" i="3"/>
  <c r="H21" i="3"/>
  <c r="J21" i="3" s="1"/>
  <c r="H22" i="3"/>
  <c r="H13" i="3"/>
  <c r="G13" i="3"/>
  <c r="G14" i="3"/>
  <c r="G15" i="3"/>
  <c r="G16" i="3"/>
  <c r="G17" i="3"/>
  <c r="G18" i="3"/>
  <c r="G19" i="3"/>
  <c r="G20" i="3"/>
  <c r="G21" i="3"/>
  <c r="G22" i="3"/>
  <c r="D13" i="3"/>
  <c r="C13" i="3"/>
  <c r="L13" i="3" s="1"/>
  <c r="J3" i="3"/>
  <c r="J4" i="3"/>
  <c r="J5" i="3"/>
  <c r="J6" i="3"/>
  <c r="J7" i="3"/>
  <c r="J8" i="3"/>
  <c r="J9" i="3"/>
  <c r="J10" i="3"/>
  <c r="J11" i="3"/>
  <c r="J2" i="3"/>
  <c r="D2" i="3"/>
  <c r="D3" i="3"/>
  <c r="D4" i="3"/>
  <c r="I4" i="3" s="1"/>
  <c r="L4" i="3" s="1"/>
  <c r="D5" i="3"/>
  <c r="D6" i="3"/>
  <c r="I6" i="3" s="1"/>
  <c r="L6" i="3" s="1"/>
  <c r="D7" i="3"/>
  <c r="D8" i="3"/>
  <c r="I8" i="3" s="1"/>
  <c r="L8" i="3" s="1"/>
  <c r="D9" i="3"/>
  <c r="D10" i="3"/>
  <c r="D11" i="3"/>
  <c r="I11" i="3" s="1"/>
  <c r="L11" i="3" s="1"/>
  <c r="C3" i="3"/>
  <c r="C4" i="3"/>
  <c r="C5" i="3"/>
  <c r="C6" i="3"/>
  <c r="C7" i="3"/>
  <c r="C8" i="3"/>
  <c r="C9" i="3"/>
  <c r="I9" i="3" s="1"/>
  <c r="L9" i="3" s="1"/>
  <c r="C10" i="3"/>
  <c r="C11" i="3"/>
  <c r="C2" i="3"/>
  <c r="I2" i="3"/>
  <c r="L2" i="3" s="1"/>
  <c r="J22" i="3"/>
  <c r="J19" i="3"/>
  <c r="J18" i="3"/>
  <c r="J15" i="3"/>
  <c r="I7" i="3"/>
  <c r="L7" i="3" s="1"/>
  <c r="I5" i="3"/>
  <c r="L5" i="3" s="1"/>
  <c r="I3" i="3"/>
  <c r="L3" i="3" s="1"/>
  <c r="L24" i="2"/>
  <c r="L25" i="2"/>
  <c r="L26" i="2"/>
  <c r="L27" i="2"/>
  <c r="L28" i="2"/>
  <c r="L29" i="2"/>
  <c r="L30" i="2"/>
  <c r="L31" i="2"/>
  <c r="L32" i="2"/>
  <c r="L33" i="2"/>
  <c r="J24" i="2"/>
  <c r="J25" i="2"/>
  <c r="J26" i="2"/>
  <c r="J27" i="2"/>
  <c r="J28" i="2"/>
  <c r="J29" i="2"/>
  <c r="J30" i="2"/>
  <c r="J31" i="2"/>
  <c r="J32" i="2"/>
  <c r="J33" i="2"/>
  <c r="I24" i="2"/>
  <c r="I25" i="2"/>
  <c r="I26" i="2"/>
  <c r="I27" i="2"/>
  <c r="I28" i="2"/>
  <c r="I29" i="2"/>
  <c r="I30" i="2"/>
  <c r="I31" i="2"/>
  <c r="I32" i="2"/>
  <c r="I33" i="2"/>
  <c r="H25" i="2"/>
  <c r="H26" i="2"/>
  <c r="H27" i="2"/>
  <c r="H28" i="2"/>
  <c r="H29" i="2"/>
  <c r="H30" i="2"/>
  <c r="H31" i="2"/>
  <c r="H32" i="2"/>
  <c r="H33" i="2"/>
  <c r="G25" i="2"/>
  <c r="G26" i="2"/>
  <c r="G27" i="2"/>
  <c r="G28" i="2"/>
  <c r="G29" i="2"/>
  <c r="G30" i="2"/>
  <c r="G31" i="2"/>
  <c r="G32" i="2"/>
  <c r="G33" i="2"/>
  <c r="D25" i="2"/>
  <c r="D26" i="2"/>
  <c r="D27" i="2"/>
  <c r="D28" i="2"/>
  <c r="D29" i="2"/>
  <c r="D30" i="2"/>
  <c r="D31" i="2"/>
  <c r="D32" i="2"/>
  <c r="D33" i="2"/>
  <c r="C25" i="2"/>
  <c r="C26" i="2"/>
  <c r="C27" i="2"/>
  <c r="C28" i="2"/>
  <c r="C29" i="2"/>
  <c r="C30" i="2"/>
  <c r="C31" i="2"/>
  <c r="C32" i="2"/>
  <c r="C33" i="2"/>
  <c r="H24" i="2"/>
  <c r="G24" i="2"/>
  <c r="C24" i="2"/>
  <c r="D24" i="2"/>
  <c r="L13" i="2"/>
  <c r="L14" i="2"/>
  <c r="L15" i="2"/>
  <c r="L16" i="2"/>
  <c r="L17" i="2"/>
  <c r="L18" i="2"/>
  <c r="L19" i="2"/>
  <c r="L20" i="2"/>
  <c r="L21" i="2"/>
  <c r="L22" i="2"/>
  <c r="J13" i="2"/>
  <c r="J14" i="2"/>
  <c r="J15" i="2"/>
  <c r="J16" i="2"/>
  <c r="J17" i="2"/>
  <c r="J18" i="2"/>
  <c r="J19" i="2"/>
  <c r="J20" i="2"/>
  <c r="J21" i="2"/>
  <c r="J22" i="2"/>
  <c r="I13" i="2"/>
  <c r="I14" i="2"/>
  <c r="I15" i="2"/>
  <c r="I16" i="2"/>
  <c r="I17" i="2"/>
  <c r="I18" i="2"/>
  <c r="I19" i="2"/>
  <c r="I20" i="2"/>
  <c r="I21" i="2"/>
  <c r="I22" i="2"/>
  <c r="H14" i="2"/>
  <c r="H15" i="2"/>
  <c r="H16" i="2"/>
  <c r="H17" i="2"/>
  <c r="H18" i="2"/>
  <c r="H19" i="2"/>
  <c r="H20" i="2"/>
  <c r="H21" i="2"/>
  <c r="H22" i="2"/>
  <c r="G14" i="2"/>
  <c r="G15" i="2"/>
  <c r="G16" i="2"/>
  <c r="G17" i="2"/>
  <c r="G18" i="2"/>
  <c r="G19" i="2"/>
  <c r="G20" i="2"/>
  <c r="G21" i="2"/>
  <c r="G22" i="2"/>
  <c r="D14" i="2"/>
  <c r="D15" i="2"/>
  <c r="D16" i="2"/>
  <c r="D17" i="2"/>
  <c r="D18" i="2"/>
  <c r="D19" i="2"/>
  <c r="D20" i="2"/>
  <c r="D21" i="2"/>
  <c r="D22" i="2"/>
  <c r="C14" i="2"/>
  <c r="C15" i="2"/>
  <c r="C16" i="2"/>
  <c r="C17" i="2"/>
  <c r="C18" i="2"/>
  <c r="C19" i="2"/>
  <c r="C20" i="2"/>
  <c r="C21" i="2"/>
  <c r="C22" i="2"/>
  <c r="H13" i="2"/>
  <c r="G13" i="2"/>
  <c r="D13" i="2"/>
  <c r="C13" i="2"/>
  <c r="D2" i="2"/>
  <c r="D3" i="2"/>
  <c r="D4" i="2"/>
  <c r="D5" i="2"/>
  <c r="D6" i="2"/>
  <c r="D7" i="2"/>
  <c r="D8" i="2"/>
  <c r="D9" i="2"/>
  <c r="D10" i="2"/>
  <c r="D11" i="2"/>
  <c r="C3" i="2"/>
  <c r="C4" i="2"/>
  <c r="C5" i="2"/>
  <c r="C6" i="2"/>
  <c r="C7" i="2"/>
  <c r="C8" i="2"/>
  <c r="C9" i="2"/>
  <c r="C10" i="2"/>
  <c r="C11" i="2"/>
  <c r="C2" i="2"/>
  <c r="I2" i="2" s="1"/>
  <c r="L2" i="2" s="1"/>
  <c r="J11" i="2"/>
  <c r="I11" i="2"/>
  <c r="L11" i="2" s="1"/>
  <c r="J10" i="2"/>
  <c r="J9" i="2"/>
  <c r="J8" i="2"/>
  <c r="I8" i="2"/>
  <c r="L8" i="2" s="1"/>
  <c r="J7" i="2"/>
  <c r="I7" i="2"/>
  <c r="L7" i="2" s="1"/>
  <c r="J6" i="2"/>
  <c r="J5" i="2"/>
  <c r="I5" i="2"/>
  <c r="L5" i="2" s="1"/>
  <c r="J4" i="2"/>
  <c r="I4" i="2"/>
  <c r="L4" i="2" s="1"/>
  <c r="J3" i="2"/>
  <c r="I3" i="2"/>
  <c r="L3" i="2" s="1"/>
  <c r="J2" i="2"/>
  <c r="L68" i="1"/>
  <c r="L69" i="1"/>
  <c r="L70" i="1"/>
  <c r="L71" i="1"/>
  <c r="L72" i="1"/>
  <c r="L73" i="1"/>
  <c r="L74" i="1"/>
  <c r="L75" i="1"/>
  <c r="L76" i="1"/>
  <c r="L77" i="1"/>
  <c r="J68" i="1"/>
  <c r="J69" i="1"/>
  <c r="J70" i="1"/>
  <c r="J71" i="1"/>
  <c r="J72" i="1"/>
  <c r="J73" i="1"/>
  <c r="J74" i="1"/>
  <c r="J75" i="1"/>
  <c r="J76" i="1"/>
  <c r="J77" i="1"/>
  <c r="I68" i="1"/>
  <c r="I69" i="1"/>
  <c r="I70" i="1"/>
  <c r="I71" i="1"/>
  <c r="I72" i="1"/>
  <c r="I73" i="1"/>
  <c r="I74" i="1"/>
  <c r="I75" i="1"/>
  <c r="I76" i="1"/>
  <c r="I77" i="1"/>
  <c r="D69" i="1"/>
  <c r="D70" i="1"/>
  <c r="D71" i="1"/>
  <c r="D72" i="1"/>
  <c r="D73" i="1"/>
  <c r="D74" i="1"/>
  <c r="D75" i="1"/>
  <c r="D76" i="1"/>
  <c r="D77" i="1"/>
  <c r="C69" i="1"/>
  <c r="C70" i="1"/>
  <c r="C71" i="1"/>
  <c r="C72" i="1"/>
  <c r="C73" i="1"/>
  <c r="C74" i="1"/>
  <c r="C75" i="1"/>
  <c r="C76" i="1"/>
  <c r="C77" i="1"/>
  <c r="D68" i="1"/>
  <c r="C68" i="1"/>
  <c r="L57" i="1"/>
  <c r="L58" i="1"/>
  <c r="L59" i="1"/>
  <c r="L60" i="1"/>
  <c r="L61" i="1"/>
  <c r="L62" i="1"/>
  <c r="L63" i="1"/>
  <c r="L64" i="1"/>
  <c r="L65" i="1"/>
  <c r="L66" i="1"/>
  <c r="J57" i="1"/>
  <c r="J58" i="1"/>
  <c r="J59" i="1"/>
  <c r="J60" i="1"/>
  <c r="J61" i="1"/>
  <c r="J62" i="1"/>
  <c r="J63" i="1"/>
  <c r="J64" i="1"/>
  <c r="J65" i="1"/>
  <c r="J66" i="1"/>
  <c r="I57" i="1"/>
  <c r="I58" i="1"/>
  <c r="I59" i="1"/>
  <c r="I60" i="1"/>
  <c r="I61" i="1"/>
  <c r="I62" i="1"/>
  <c r="I63" i="1"/>
  <c r="I64" i="1"/>
  <c r="I65" i="1"/>
  <c r="I66" i="1"/>
  <c r="D58" i="1"/>
  <c r="D59" i="1"/>
  <c r="D60" i="1"/>
  <c r="D61" i="1"/>
  <c r="D62" i="1"/>
  <c r="D63" i="1"/>
  <c r="D64" i="1"/>
  <c r="D65" i="1"/>
  <c r="D66" i="1"/>
  <c r="C58" i="1"/>
  <c r="C59" i="1"/>
  <c r="C60" i="1"/>
  <c r="C61" i="1"/>
  <c r="C62" i="1"/>
  <c r="C63" i="1"/>
  <c r="C64" i="1"/>
  <c r="C65" i="1"/>
  <c r="C66" i="1"/>
  <c r="D57" i="1"/>
  <c r="C57" i="1"/>
  <c r="L46" i="1"/>
  <c r="L47" i="1"/>
  <c r="L48" i="1"/>
  <c r="L49" i="1"/>
  <c r="L50" i="1"/>
  <c r="L51" i="1"/>
  <c r="L52" i="1"/>
  <c r="L53" i="1"/>
  <c r="L54" i="1"/>
  <c r="L55" i="1"/>
  <c r="J46" i="1"/>
  <c r="J47" i="1"/>
  <c r="J48" i="1"/>
  <c r="J49" i="1"/>
  <c r="J50" i="1"/>
  <c r="J51" i="1"/>
  <c r="J52" i="1"/>
  <c r="J53" i="1"/>
  <c r="J54" i="1"/>
  <c r="J55" i="1"/>
  <c r="I46" i="1"/>
  <c r="I47" i="1"/>
  <c r="I48" i="1"/>
  <c r="I49" i="1"/>
  <c r="I50" i="1"/>
  <c r="I51" i="1"/>
  <c r="I52" i="1"/>
  <c r="I53" i="1"/>
  <c r="I54" i="1"/>
  <c r="I55" i="1"/>
  <c r="D47" i="1"/>
  <c r="D48" i="1"/>
  <c r="D49" i="1"/>
  <c r="D50" i="1"/>
  <c r="D51" i="1"/>
  <c r="D52" i="1"/>
  <c r="D53" i="1"/>
  <c r="D54" i="1"/>
  <c r="D55" i="1"/>
  <c r="C47" i="1"/>
  <c r="C48" i="1"/>
  <c r="C49" i="1"/>
  <c r="C50" i="1"/>
  <c r="C51" i="1"/>
  <c r="C52" i="1"/>
  <c r="C53" i="1"/>
  <c r="C54" i="1"/>
  <c r="C55" i="1"/>
  <c r="D46" i="1"/>
  <c r="C46" i="1"/>
  <c r="L35" i="1"/>
  <c r="L36" i="1"/>
  <c r="L37" i="1"/>
  <c r="L38" i="1"/>
  <c r="L39" i="1"/>
  <c r="L40" i="1"/>
  <c r="L41" i="1"/>
  <c r="L42" i="1"/>
  <c r="L43" i="1"/>
  <c r="L44" i="1"/>
  <c r="J35" i="1"/>
  <c r="J36" i="1"/>
  <c r="J37" i="1"/>
  <c r="J38" i="1"/>
  <c r="J39" i="1"/>
  <c r="J40" i="1"/>
  <c r="J41" i="1"/>
  <c r="J42" i="1"/>
  <c r="J43" i="1"/>
  <c r="J44" i="1"/>
  <c r="I35" i="1"/>
  <c r="I36" i="1"/>
  <c r="I37" i="1"/>
  <c r="I38" i="1"/>
  <c r="I39" i="1"/>
  <c r="I40" i="1"/>
  <c r="I41" i="1"/>
  <c r="I42" i="1"/>
  <c r="I43" i="1"/>
  <c r="I44" i="1"/>
  <c r="D36" i="1"/>
  <c r="D37" i="1"/>
  <c r="D38" i="1"/>
  <c r="D39" i="1"/>
  <c r="D40" i="1"/>
  <c r="D41" i="1"/>
  <c r="D42" i="1"/>
  <c r="D43" i="1"/>
  <c r="D44" i="1"/>
  <c r="C36" i="1"/>
  <c r="C37" i="1"/>
  <c r="C38" i="1"/>
  <c r="C39" i="1"/>
  <c r="C40" i="1"/>
  <c r="C41" i="1"/>
  <c r="C42" i="1"/>
  <c r="C43" i="1"/>
  <c r="C44" i="1"/>
  <c r="D35" i="1"/>
  <c r="C35" i="1"/>
  <c r="L22" i="1"/>
  <c r="L24" i="1"/>
  <c r="L25" i="1"/>
  <c r="L26" i="1"/>
  <c r="L27" i="1"/>
  <c r="L28" i="1"/>
  <c r="L29" i="1"/>
  <c r="L30" i="1"/>
  <c r="L31" i="1"/>
  <c r="L32" i="1"/>
  <c r="L33" i="1"/>
  <c r="J24" i="1"/>
  <c r="J25" i="1"/>
  <c r="J26" i="1"/>
  <c r="J27" i="1"/>
  <c r="J28" i="1"/>
  <c r="J29" i="1"/>
  <c r="J30" i="1"/>
  <c r="J31" i="1"/>
  <c r="J32" i="1"/>
  <c r="J33" i="1"/>
  <c r="I24" i="1"/>
  <c r="I25" i="1"/>
  <c r="I26" i="1"/>
  <c r="I27" i="1"/>
  <c r="I28" i="1"/>
  <c r="I29" i="1"/>
  <c r="I30" i="1"/>
  <c r="I31" i="1"/>
  <c r="I32" i="1"/>
  <c r="I33" i="1"/>
  <c r="D25" i="1"/>
  <c r="D26" i="1"/>
  <c r="D27" i="1"/>
  <c r="D28" i="1"/>
  <c r="D29" i="1"/>
  <c r="D30" i="1"/>
  <c r="D31" i="1"/>
  <c r="D32" i="1"/>
  <c r="D33" i="1"/>
  <c r="C25" i="1"/>
  <c r="C26" i="1"/>
  <c r="C27" i="1"/>
  <c r="C28" i="1"/>
  <c r="C29" i="1"/>
  <c r="C30" i="1"/>
  <c r="C31" i="1"/>
  <c r="C32" i="1"/>
  <c r="C33" i="1"/>
  <c r="D24" i="1"/>
  <c r="C24" i="1"/>
  <c r="L18" i="3" l="1"/>
  <c r="L14" i="3"/>
  <c r="L16" i="3"/>
  <c r="L15" i="3"/>
  <c r="L19" i="3"/>
  <c r="J17" i="3"/>
  <c r="J20" i="3"/>
  <c r="J16" i="3"/>
  <c r="I10" i="3"/>
  <c r="L10" i="3" s="1"/>
  <c r="I10" i="2"/>
  <c r="L10" i="2" s="1"/>
  <c r="I6" i="2"/>
  <c r="L6" i="2" s="1"/>
  <c r="I9" i="2"/>
  <c r="L9" i="2" s="1"/>
  <c r="L13" i="1"/>
  <c r="L14" i="1"/>
  <c r="L15" i="1"/>
  <c r="L16" i="1"/>
  <c r="L17" i="1"/>
  <c r="L18" i="1"/>
  <c r="L19" i="1"/>
  <c r="L20" i="1"/>
  <c r="L21" i="1"/>
  <c r="J13" i="1"/>
  <c r="J14" i="1"/>
  <c r="J15" i="1"/>
  <c r="J16" i="1"/>
  <c r="J17" i="1"/>
  <c r="J18" i="1"/>
  <c r="J19" i="1"/>
  <c r="J20" i="1"/>
  <c r="J21" i="1"/>
  <c r="J22" i="1"/>
  <c r="I13" i="1"/>
  <c r="I14" i="1"/>
  <c r="I15" i="1"/>
  <c r="I16" i="1"/>
  <c r="I17" i="1"/>
  <c r="I18" i="1"/>
  <c r="I19" i="1"/>
  <c r="I20" i="1"/>
  <c r="I21" i="1"/>
  <c r="I22" i="1"/>
  <c r="H14" i="1"/>
  <c r="H15" i="1"/>
  <c r="H16" i="1"/>
  <c r="H17" i="1"/>
  <c r="H18" i="1"/>
  <c r="H19" i="1"/>
  <c r="H20" i="1"/>
  <c r="H21" i="1"/>
  <c r="H22" i="1"/>
  <c r="G14" i="1"/>
  <c r="G15" i="1"/>
  <c r="G16" i="1"/>
  <c r="G17" i="1"/>
  <c r="G18" i="1"/>
  <c r="G19" i="1"/>
  <c r="G20" i="1"/>
  <c r="G21" i="1"/>
  <c r="G22" i="1"/>
  <c r="H13" i="1"/>
  <c r="D13" i="1"/>
  <c r="G13" i="1"/>
  <c r="C13" i="1"/>
  <c r="D14" i="1"/>
  <c r="D15" i="1"/>
  <c r="D16" i="1"/>
  <c r="D17" i="1"/>
  <c r="D18" i="1"/>
  <c r="D19" i="1"/>
  <c r="D20" i="1"/>
  <c r="D21" i="1"/>
  <c r="D22" i="1"/>
  <c r="C14" i="1"/>
  <c r="C15" i="1"/>
  <c r="C16" i="1"/>
  <c r="C17" i="1"/>
  <c r="C18" i="1"/>
  <c r="C19" i="1"/>
  <c r="C20" i="1"/>
  <c r="C21" i="1"/>
  <c r="C22" i="1"/>
  <c r="L3" i="1"/>
  <c r="L4" i="1"/>
  <c r="L5" i="1"/>
  <c r="L6" i="1"/>
  <c r="L7" i="1"/>
  <c r="L8" i="1"/>
  <c r="L9" i="1"/>
  <c r="L10" i="1"/>
  <c r="L11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L2" i="1"/>
</calcChain>
</file>

<file path=xl/sharedStrings.xml><?xml version="1.0" encoding="utf-8"?>
<sst xmlns="http://schemas.openxmlformats.org/spreadsheetml/2006/main" count="72" uniqueCount="27">
  <si>
    <t>Xm</t>
  </si>
  <si>
    <t>Ym</t>
  </si>
  <si>
    <t>Xg</t>
  </si>
  <si>
    <t>yg</t>
  </si>
  <si>
    <t>Scene 1</t>
  </si>
  <si>
    <t>thetha</t>
  </si>
  <si>
    <t>TP</t>
  </si>
  <si>
    <t>FP</t>
  </si>
  <si>
    <t>Object</t>
  </si>
  <si>
    <t>t1</t>
  </si>
  <si>
    <t xml:space="preserve">Object's diagonal </t>
  </si>
  <si>
    <t>distance between ground truth and object center</t>
  </si>
  <si>
    <t>Object search area</t>
  </si>
  <si>
    <t>Object's X size</t>
  </si>
  <si>
    <t>Object's Y size</t>
  </si>
  <si>
    <t>Recall</t>
  </si>
  <si>
    <t>Precision</t>
  </si>
  <si>
    <t>t2</t>
  </si>
  <si>
    <t>t3</t>
  </si>
  <si>
    <t>t4</t>
  </si>
  <si>
    <t>t5</t>
  </si>
  <si>
    <t>t6</t>
  </si>
  <si>
    <t>t7</t>
  </si>
  <si>
    <t>Scene 2</t>
  </si>
  <si>
    <t>Object search distance</t>
  </si>
  <si>
    <t>Object's search distance</t>
  </si>
  <si>
    <t>ROC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</si>
</sst>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vs Recall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Scene_1_Data!$D$83:$D$92</c:f>
              <c:numCache>
                <c:formatCode>General</c:formatCode>
                <c:ptCount val="10"/>
                <c:pt idx="0">
                  <c:v>0</c:v>
                </c:pt>
                <c:pt idx="1">
                  <c:v>0.71399999999999997</c:v>
                </c:pt>
                <c:pt idx="2">
                  <c:v>0.85699999999999998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Scene_1_Data!$E$83:$E$92</c:f>
              <c:numCache>
                <c:formatCode>General</c:formatCode>
                <c:ptCount val="10"/>
                <c:pt idx="0">
                  <c:v>0</c:v>
                </c:pt>
                <c:pt idx="1">
                  <c:v>0.71399999999999997</c:v>
                </c:pt>
                <c:pt idx="2">
                  <c:v>0.85699999999999998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01576"/>
        <c:axId val="367800792"/>
      </c:scatterChart>
      <c:valAx>
        <c:axId val="36780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800792"/>
        <c:crosses val="autoZero"/>
        <c:crossBetween val="midCat"/>
      </c:valAx>
      <c:valAx>
        <c:axId val="36780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801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Precision vs Recall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Scene_2_Data!$E$41:$E$50</c:f>
              <c:numCache>
                <c:formatCode>General</c:formatCode>
                <c:ptCount val="10"/>
                <c:pt idx="0">
                  <c:v>0.33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Scene_2_Data!$F$41:$F$50</c:f>
              <c:numCache>
                <c:formatCode>General</c:formatCode>
                <c:ptCount val="10"/>
                <c:pt idx="0">
                  <c:v>0.33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67752"/>
        <c:axId val="366520120"/>
      </c:scatterChart>
      <c:valAx>
        <c:axId val="36586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520120"/>
        <c:crosses val="autoZero"/>
        <c:crossBetween val="midCat"/>
      </c:valAx>
      <c:valAx>
        <c:axId val="36652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67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vs Recall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Scene_3_Data!$D$28:$D$37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1</c:v>
                </c:pt>
              </c:numCache>
            </c:numRef>
          </c:xVal>
          <c:yVal>
            <c:numRef>
              <c:f>Scene_3_Data!$E$28:$E$37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66576"/>
        <c:axId val="247290904"/>
      </c:scatterChart>
      <c:valAx>
        <c:axId val="36586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90904"/>
        <c:crosses val="autoZero"/>
        <c:crossBetween val="midCat"/>
      </c:valAx>
      <c:valAx>
        <c:axId val="24729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6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86</xdr:row>
      <xdr:rowOff>61912</xdr:rowOff>
    </xdr:from>
    <xdr:to>
      <xdr:col>10</xdr:col>
      <xdr:colOff>127635</xdr:colOff>
      <xdr:row>103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33</xdr:row>
      <xdr:rowOff>157162</xdr:rowOff>
    </xdr:from>
    <xdr:to>
      <xdr:col>13</xdr:col>
      <xdr:colOff>152400</xdr:colOff>
      <xdr:row>50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433387</xdr:colOff>
      <xdr:row>25</xdr:row>
      <xdr:rowOff>33337</xdr:rowOff>
    </xdr:from>
    <xdr:to>
      <xdr:col>9</xdr:col>
      <xdr:colOff>2888932</xdr:colOff>
      <xdr:row>41</xdr:row>
      <xdr:rowOff>2857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73" workbookViewId="0">
      <selection activeCell="A80" sqref="A80"/>
    </sheetView>
  </sheetViews>
  <sheetFormatPr defaultRowHeight="15" x14ac:dyDescent="0.25"/>
  <cols>
    <col min="3" max="3" width="15" customWidth="1"/>
    <col min="4" max="4" width="19.28515625" customWidth="1"/>
    <col min="9" max="9" width="22.140625" customWidth="1"/>
    <col min="10" max="10" width="39.28515625" customWidth="1"/>
    <col min="11" max="11" width="14.140625" customWidth="1"/>
    <col min="12" max="12" width="18.85546875" customWidth="1"/>
  </cols>
  <sheetData>
    <row r="1" spans="1:16" ht="43.5" customHeight="1" x14ac:dyDescent="0.25">
      <c r="A1" t="s">
        <v>4</v>
      </c>
      <c r="B1" t="s">
        <v>8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10</v>
      </c>
      <c r="J1" t="s">
        <v>11</v>
      </c>
      <c r="K1" t="s">
        <v>5</v>
      </c>
      <c r="L1" t="s">
        <v>12</v>
      </c>
      <c r="M1" t="s">
        <v>6</v>
      </c>
      <c r="N1" t="s">
        <v>7</v>
      </c>
      <c r="O1" t="s">
        <v>16</v>
      </c>
      <c r="P1" t="s">
        <v>15</v>
      </c>
    </row>
    <row r="2" spans="1:16" ht="18.75" x14ac:dyDescent="0.3">
      <c r="B2" t="s">
        <v>9</v>
      </c>
      <c r="C2">
        <v>54</v>
      </c>
      <c r="D2">
        <v>40</v>
      </c>
      <c r="E2" s="1">
        <v>374.45</v>
      </c>
      <c r="F2">
        <v>281.33289000000002</v>
      </c>
      <c r="G2">
        <v>385</v>
      </c>
      <c r="H2">
        <v>240</v>
      </c>
      <c r="I2">
        <f>SQRT(C2*C2+D2*D2)</f>
        <v>67.201190465645766</v>
      </c>
      <c r="J2">
        <f>SQRT((E2-G2)*(E2-G2)+(F2-H2)*(F2-H2))</f>
        <v>42.658062494118298</v>
      </c>
      <c r="K2">
        <v>0.1</v>
      </c>
      <c r="L2">
        <f>I2*K2</f>
        <v>6.7201190465645766</v>
      </c>
      <c r="M2" t="b">
        <v>0</v>
      </c>
      <c r="N2" t="b">
        <v>1</v>
      </c>
    </row>
    <row r="3" spans="1:16" ht="18.75" x14ac:dyDescent="0.3">
      <c r="C3">
        <v>54</v>
      </c>
      <c r="D3">
        <v>40</v>
      </c>
      <c r="E3" s="1">
        <v>374.45</v>
      </c>
      <c r="F3">
        <v>281.33289000000002</v>
      </c>
      <c r="G3">
        <v>385</v>
      </c>
      <c r="H3">
        <v>240</v>
      </c>
      <c r="I3">
        <f t="shared" ref="I3:I67" si="0">SQRT(C3*C3+D3*D3)</f>
        <v>67.201190465645766</v>
      </c>
      <c r="J3">
        <f t="shared" ref="J3:J67" si="1">SQRT((E3-G3)*(E3-G3)+(F3-H3)*(F3-H3))</f>
        <v>42.658062494118298</v>
      </c>
      <c r="K3">
        <v>0.2</v>
      </c>
      <c r="L3">
        <f t="shared" ref="L3:L67" si="2">I3*K3</f>
        <v>13.440238093129153</v>
      </c>
      <c r="M3" t="b">
        <v>0</v>
      </c>
      <c r="N3" t="b">
        <v>1</v>
      </c>
    </row>
    <row r="4" spans="1:16" ht="18.75" x14ac:dyDescent="0.3">
      <c r="C4">
        <v>54</v>
      </c>
      <c r="D4">
        <v>40</v>
      </c>
      <c r="E4" s="1">
        <v>374.45</v>
      </c>
      <c r="F4">
        <v>281.33289000000002</v>
      </c>
      <c r="G4">
        <v>385</v>
      </c>
      <c r="H4">
        <v>240</v>
      </c>
      <c r="I4">
        <f t="shared" si="0"/>
        <v>67.201190465645766</v>
      </c>
      <c r="J4">
        <f t="shared" si="1"/>
        <v>42.658062494118298</v>
      </c>
      <c r="K4">
        <v>0.3</v>
      </c>
      <c r="L4">
        <f t="shared" si="2"/>
        <v>20.16035713969373</v>
      </c>
      <c r="M4" t="b">
        <v>0</v>
      </c>
      <c r="N4" t="b">
        <v>1</v>
      </c>
    </row>
    <row r="5" spans="1:16" ht="18.75" x14ac:dyDescent="0.3">
      <c r="C5">
        <v>54</v>
      </c>
      <c r="D5">
        <v>40</v>
      </c>
      <c r="E5" s="1">
        <v>374.45</v>
      </c>
      <c r="F5">
        <v>281.33289000000002</v>
      </c>
      <c r="G5">
        <v>385</v>
      </c>
      <c r="H5">
        <v>240</v>
      </c>
      <c r="I5">
        <f t="shared" si="0"/>
        <v>67.201190465645766</v>
      </c>
      <c r="J5">
        <f t="shared" si="1"/>
        <v>42.658062494118298</v>
      </c>
      <c r="K5">
        <v>0.4</v>
      </c>
      <c r="L5">
        <f t="shared" si="2"/>
        <v>26.880476186258306</v>
      </c>
      <c r="M5" t="b">
        <v>0</v>
      </c>
      <c r="N5" t="b">
        <v>1</v>
      </c>
    </row>
    <row r="6" spans="1:16" ht="18.75" x14ac:dyDescent="0.3">
      <c r="C6">
        <v>54</v>
      </c>
      <c r="D6">
        <v>40</v>
      </c>
      <c r="E6" s="1">
        <v>374.45</v>
      </c>
      <c r="F6">
        <v>281.33289000000002</v>
      </c>
      <c r="G6">
        <v>385</v>
      </c>
      <c r="H6">
        <v>240</v>
      </c>
      <c r="I6">
        <f t="shared" si="0"/>
        <v>67.201190465645766</v>
      </c>
      <c r="J6">
        <f t="shared" si="1"/>
        <v>42.658062494118298</v>
      </c>
      <c r="K6">
        <v>0.5</v>
      </c>
      <c r="L6">
        <f t="shared" si="2"/>
        <v>33.600595232822883</v>
      </c>
      <c r="M6" t="b">
        <v>0</v>
      </c>
      <c r="N6" t="b">
        <v>1</v>
      </c>
    </row>
    <row r="7" spans="1:16" ht="18.75" x14ac:dyDescent="0.3">
      <c r="C7">
        <v>54</v>
      </c>
      <c r="D7">
        <v>40</v>
      </c>
      <c r="E7" s="1">
        <v>374.45</v>
      </c>
      <c r="F7">
        <v>281.33289000000002</v>
      </c>
      <c r="G7">
        <v>385</v>
      </c>
      <c r="H7">
        <v>240</v>
      </c>
      <c r="I7">
        <f t="shared" si="0"/>
        <v>67.201190465645766</v>
      </c>
      <c r="J7">
        <f t="shared" si="1"/>
        <v>42.658062494118298</v>
      </c>
      <c r="K7">
        <v>0.6</v>
      </c>
      <c r="L7">
        <f t="shared" si="2"/>
        <v>40.32071427938746</v>
      </c>
      <c r="M7" t="b">
        <v>0</v>
      </c>
      <c r="N7" t="b">
        <v>1</v>
      </c>
    </row>
    <row r="8" spans="1:16" ht="18.75" x14ac:dyDescent="0.3">
      <c r="C8">
        <v>54</v>
      </c>
      <c r="D8">
        <v>40</v>
      </c>
      <c r="E8" s="1">
        <v>374.45</v>
      </c>
      <c r="F8">
        <v>281.33289000000002</v>
      </c>
      <c r="G8">
        <v>385</v>
      </c>
      <c r="H8">
        <v>240</v>
      </c>
      <c r="I8">
        <f t="shared" si="0"/>
        <v>67.201190465645766</v>
      </c>
      <c r="J8">
        <f t="shared" si="1"/>
        <v>42.658062494118298</v>
      </c>
      <c r="K8">
        <v>0.7</v>
      </c>
      <c r="L8">
        <f t="shared" si="2"/>
        <v>47.040833325952036</v>
      </c>
      <c r="M8" t="b">
        <v>1</v>
      </c>
      <c r="N8" t="b">
        <v>0</v>
      </c>
    </row>
    <row r="9" spans="1:16" ht="18.75" x14ac:dyDescent="0.3">
      <c r="C9">
        <v>54</v>
      </c>
      <c r="D9">
        <v>40</v>
      </c>
      <c r="E9" s="1">
        <v>374.45</v>
      </c>
      <c r="F9">
        <v>281.33289000000002</v>
      </c>
      <c r="G9">
        <v>385</v>
      </c>
      <c r="H9">
        <v>240</v>
      </c>
      <c r="I9">
        <f t="shared" si="0"/>
        <v>67.201190465645766</v>
      </c>
      <c r="J9">
        <f t="shared" si="1"/>
        <v>42.658062494118298</v>
      </c>
      <c r="K9">
        <v>0.8</v>
      </c>
      <c r="L9">
        <f t="shared" si="2"/>
        <v>53.760952372516613</v>
      </c>
      <c r="M9" t="b">
        <v>1</v>
      </c>
      <c r="N9" t="b">
        <v>0</v>
      </c>
    </row>
    <row r="10" spans="1:16" ht="18.75" x14ac:dyDescent="0.3">
      <c r="C10">
        <v>54</v>
      </c>
      <c r="D10">
        <v>40</v>
      </c>
      <c r="E10" s="1">
        <v>374.45</v>
      </c>
      <c r="F10">
        <v>281.33289000000002</v>
      </c>
      <c r="G10">
        <v>385</v>
      </c>
      <c r="H10">
        <v>240</v>
      </c>
      <c r="I10">
        <f t="shared" si="0"/>
        <v>67.201190465645766</v>
      </c>
      <c r="J10">
        <f t="shared" si="1"/>
        <v>42.658062494118298</v>
      </c>
      <c r="K10">
        <v>0.9</v>
      </c>
      <c r="L10">
        <f t="shared" si="2"/>
        <v>60.481071419081189</v>
      </c>
      <c r="M10" t="b">
        <v>1</v>
      </c>
      <c r="N10" t="b">
        <v>0</v>
      </c>
    </row>
    <row r="11" spans="1:16" ht="18.75" x14ac:dyDescent="0.3">
      <c r="C11">
        <v>54</v>
      </c>
      <c r="D11">
        <v>40</v>
      </c>
      <c r="E11" s="1">
        <v>374.45</v>
      </c>
      <c r="F11">
        <v>281.33289000000002</v>
      </c>
      <c r="G11">
        <v>385</v>
      </c>
      <c r="H11">
        <v>240</v>
      </c>
      <c r="I11">
        <f t="shared" si="0"/>
        <v>67.201190465645766</v>
      </c>
      <c r="J11">
        <f t="shared" si="1"/>
        <v>42.658062494118298</v>
      </c>
      <c r="K11">
        <v>1</v>
      </c>
      <c r="L11">
        <f t="shared" si="2"/>
        <v>67.201190465645766</v>
      </c>
      <c r="M11" t="b">
        <v>1</v>
      </c>
      <c r="N11" t="b">
        <v>0</v>
      </c>
    </row>
    <row r="13" spans="1:16" ht="18.75" x14ac:dyDescent="0.3">
      <c r="B13" t="s">
        <v>17</v>
      </c>
      <c r="C13">
        <f>256-182</f>
        <v>74</v>
      </c>
      <c r="D13">
        <f>323-271</f>
        <v>52</v>
      </c>
      <c r="E13" s="1">
        <v>204.1515</v>
      </c>
      <c r="F13">
        <v>307.54860000000002</v>
      </c>
      <c r="G13">
        <f>182+37</f>
        <v>219</v>
      </c>
      <c r="H13">
        <f>271+26</f>
        <v>297</v>
      </c>
      <c r="I13">
        <f t="shared" si="0"/>
        <v>90.443352436760108</v>
      </c>
      <c r="J13">
        <f t="shared" si="1"/>
        <v>18.214030696416444</v>
      </c>
      <c r="K13">
        <v>0.1</v>
      </c>
      <c r="L13">
        <f t="shared" si="2"/>
        <v>9.0443352436760112</v>
      </c>
      <c r="M13" t="b">
        <v>0</v>
      </c>
      <c r="N13" t="b">
        <v>1</v>
      </c>
      <c r="O13">
        <v>0.2</v>
      </c>
      <c r="P13">
        <v>0.2</v>
      </c>
    </row>
    <row r="14" spans="1:16" ht="18.75" x14ac:dyDescent="0.3">
      <c r="C14">
        <f t="shared" ref="C14:C22" si="3">256-182</f>
        <v>74</v>
      </c>
      <c r="D14">
        <f t="shared" ref="D14:D22" si="4">323-271</f>
        <v>52</v>
      </c>
      <c r="E14" s="1">
        <v>204.1515</v>
      </c>
      <c r="F14">
        <v>307.54860000000002</v>
      </c>
      <c r="G14">
        <f t="shared" ref="G14:G22" si="5">182+37</f>
        <v>219</v>
      </c>
      <c r="H14">
        <f t="shared" ref="H14:H22" si="6">271+26</f>
        <v>297</v>
      </c>
      <c r="I14">
        <f t="shared" si="0"/>
        <v>90.443352436760108</v>
      </c>
      <c r="J14">
        <f t="shared" si="1"/>
        <v>18.214030696416444</v>
      </c>
      <c r="K14">
        <v>0.2</v>
      </c>
      <c r="L14">
        <f t="shared" si="2"/>
        <v>18.088670487352022</v>
      </c>
      <c r="M14" t="b">
        <v>0</v>
      </c>
      <c r="N14" t="b">
        <v>1</v>
      </c>
    </row>
    <row r="15" spans="1:16" ht="18.75" x14ac:dyDescent="0.3">
      <c r="C15">
        <f t="shared" si="3"/>
        <v>74</v>
      </c>
      <c r="D15">
        <f t="shared" si="4"/>
        <v>52</v>
      </c>
      <c r="E15" s="1">
        <v>204.1515</v>
      </c>
      <c r="F15">
        <v>307.54860000000002</v>
      </c>
      <c r="G15">
        <f t="shared" si="5"/>
        <v>219</v>
      </c>
      <c r="H15">
        <f t="shared" si="6"/>
        <v>297</v>
      </c>
      <c r="I15">
        <f t="shared" si="0"/>
        <v>90.443352436760108</v>
      </c>
      <c r="J15">
        <f t="shared" si="1"/>
        <v>18.214030696416444</v>
      </c>
      <c r="K15">
        <v>0.3</v>
      </c>
      <c r="L15">
        <f t="shared" si="2"/>
        <v>27.133005731028032</v>
      </c>
      <c r="M15" t="b">
        <v>1</v>
      </c>
      <c r="N15" t="b">
        <v>0</v>
      </c>
    </row>
    <row r="16" spans="1:16" ht="18.75" x14ac:dyDescent="0.3">
      <c r="C16">
        <f t="shared" si="3"/>
        <v>74</v>
      </c>
      <c r="D16">
        <f t="shared" si="4"/>
        <v>52</v>
      </c>
      <c r="E16" s="1">
        <v>204.1515</v>
      </c>
      <c r="F16">
        <v>307.54860000000002</v>
      </c>
      <c r="G16">
        <f t="shared" si="5"/>
        <v>219</v>
      </c>
      <c r="H16">
        <f t="shared" si="6"/>
        <v>297</v>
      </c>
      <c r="I16">
        <f t="shared" si="0"/>
        <v>90.443352436760108</v>
      </c>
      <c r="J16">
        <f t="shared" si="1"/>
        <v>18.214030696416444</v>
      </c>
      <c r="K16">
        <v>0.4</v>
      </c>
      <c r="L16">
        <f t="shared" si="2"/>
        <v>36.177340974704045</v>
      </c>
      <c r="M16" t="b">
        <v>1</v>
      </c>
      <c r="N16" t="b">
        <v>0</v>
      </c>
    </row>
    <row r="17" spans="2:16" ht="18.75" x14ac:dyDescent="0.3">
      <c r="C17">
        <f t="shared" si="3"/>
        <v>74</v>
      </c>
      <c r="D17">
        <f t="shared" si="4"/>
        <v>52</v>
      </c>
      <c r="E17" s="1">
        <v>204.1515</v>
      </c>
      <c r="F17">
        <v>307.54860000000002</v>
      </c>
      <c r="G17">
        <f t="shared" si="5"/>
        <v>219</v>
      </c>
      <c r="H17">
        <f t="shared" si="6"/>
        <v>297</v>
      </c>
      <c r="I17">
        <f t="shared" si="0"/>
        <v>90.443352436760108</v>
      </c>
      <c r="J17">
        <f t="shared" si="1"/>
        <v>18.214030696416444</v>
      </c>
      <c r="K17">
        <v>0.5</v>
      </c>
      <c r="L17">
        <f t="shared" si="2"/>
        <v>45.221676218380054</v>
      </c>
      <c r="M17" t="b">
        <v>1</v>
      </c>
      <c r="N17" t="b">
        <v>0</v>
      </c>
    </row>
    <row r="18" spans="2:16" ht="18.75" x14ac:dyDescent="0.3">
      <c r="C18">
        <f t="shared" si="3"/>
        <v>74</v>
      </c>
      <c r="D18">
        <f t="shared" si="4"/>
        <v>52</v>
      </c>
      <c r="E18" s="1">
        <v>204.1515</v>
      </c>
      <c r="F18">
        <v>307.54860000000002</v>
      </c>
      <c r="G18">
        <f t="shared" si="5"/>
        <v>219</v>
      </c>
      <c r="H18">
        <f t="shared" si="6"/>
        <v>297</v>
      </c>
      <c r="I18">
        <f t="shared" si="0"/>
        <v>90.443352436760108</v>
      </c>
      <c r="J18">
        <f t="shared" si="1"/>
        <v>18.214030696416444</v>
      </c>
      <c r="K18">
        <v>0.6</v>
      </c>
      <c r="L18">
        <f t="shared" si="2"/>
        <v>54.266011462056063</v>
      </c>
      <c r="M18" t="b">
        <v>1</v>
      </c>
      <c r="N18" t="b">
        <v>0</v>
      </c>
    </row>
    <row r="19" spans="2:16" ht="18.75" x14ac:dyDescent="0.3">
      <c r="C19">
        <f t="shared" si="3"/>
        <v>74</v>
      </c>
      <c r="D19">
        <f t="shared" si="4"/>
        <v>52</v>
      </c>
      <c r="E19" s="1">
        <v>204.1515</v>
      </c>
      <c r="F19">
        <v>307.54860000000002</v>
      </c>
      <c r="G19">
        <f t="shared" si="5"/>
        <v>219</v>
      </c>
      <c r="H19">
        <f t="shared" si="6"/>
        <v>297</v>
      </c>
      <c r="I19">
        <f t="shared" si="0"/>
        <v>90.443352436760108</v>
      </c>
      <c r="J19">
        <f t="shared" si="1"/>
        <v>18.214030696416444</v>
      </c>
      <c r="K19">
        <v>0.7</v>
      </c>
      <c r="L19">
        <f t="shared" si="2"/>
        <v>63.310346705732073</v>
      </c>
      <c r="M19" t="b">
        <v>1</v>
      </c>
      <c r="N19" t="b">
        <v>0</v>
      </c>
    </row>
    <row r="20" spans="2:16" ht="18.75" x14ac:dyDescent="0.3">
      <c r="C20">
        <f t="shared" si="3"/>
        <v>74</v>
      </c>
      <c r="D20">
        <f t="shared" si="4"/>
        <v>52</v>
      </c>
      <c r="E20" s="1">
        <v>204.1515</v>
      </c>
      <c r="F20">
        <v>307.54860000000002</v>
      </c>
      <c r="G20">
        <f t="shared" si="5"/>
        <v>219</v>
      </c>
      <c r="H20">
        <f t="shared" si="6"/>
        <v>297</v>
      </c>
      <c r="I20">
        <f t="shared" si="0"/>
        <v>90.443352436760108</v>
      </c>
      <c r="J20">
        <f t="shared" si="1"/>
        <v>18.214030696416444</v>
      </c>
      <c r="K20">
        <v>0.8</v>
      </c>
      <c r="L20">
        <f t="shared" si="2"/>
        <v>72.354681949408089</v>
      </c>
      <c r="M20" t="b">
        <v>1</v>
      </c>
      <c r="N20" t="b">
        <v>0</v>
      </c>
    </row>
    <row r="21" spans="2:16" ht="18.75" x14ac:dyDescent="0.3">
      <c r="C21">
        <f t="shared" si="3"/>
        <v>74</v>
      </c>
      <c r="D21">
        <f t="shared" si="4"/>
        <v>52</v>
      </c>
      <c r="E21" s="1">
        <v>204.1515</v>
      </c>
      <c r="F21">
        <v>307.54860000000002</v>
      </c>
      <c r="G21">
        <f t="shared" si="5"/>
        <v>219</v>
      </c>
      <c r="H21">
        <f t="shared" si="6"/>
        <v>297</v>
      </c>
      <c r="I21">
        <f t="shared" si="0"/>
        <v>90.443352436760108</v>
      </c>
      <c r="J21">
        <f t="shared" si="1"/>
        <v>18.214030696416444</v>
      </c>
      <c r="K21">
        <v>0.9</v>
      </c>
      <c r="L21">
        <f t="shared" si="2"/>
        <v>81.399017193084106</v>
      </c>
      <c r="M21" t="b">
        <v>1</v>
      </c>
      <c r="N21" t="b">
        <v>0</v>
      </c>
    </row>
    <row r="22" spans="2:16" ht="18.75" x14ac:dyDescent="0.3">
      <c r="C22">
        <f t="shared" si="3"/>
        <v>74</v>
      </c>
      <c r="D22">
        <f t="shared" si="4"/>
        <v>52</v>
      </c>
      <c r="E22" s="1">
        <v>204.1515</v>
      </c>
      <c r="F22">
        <v>307.54860000000002</v>
      </c>
      <c r="G22">
        <f t="shared" si="5"/>
        <v>219</v>
      </c>
      <c r="H22">
        <f t="shared" si="6"/>
        <v>297</v>
      </c>
      <c r="I22">
        <f t="shared" si="0"/>
        <v>90.443352436760108</v>
      </c>
      <c r="J22">
        <f t="shared" si="1"/>
        <v>18.214030696416444</v>
      </c>
      <c r="K22">
        <v>1</v>
      </c>
      <c r="L22">
        <f t="shared" si="2"/>
        <v>90.443352436760108</v>
      </c>
      <c r="M22" t="b">
        <v>1</v>
      </c>
      <c r="N22" t="b">
        <v>0</v>
      </c>
    </row>
    <row r="24" spans="2:16" ht="18.75" x14ac:dyDescent="0.3">
      <c r="B24" t="s">
        <v>18</v>
      </c>
      <c r="C24">
        <f>160-100</f>
        <v>60</v>
      </c>
      <c r="D24">
        <f>150-105</f>
        <v>45</v>
      </c>
      <c r="E24" s="1">
        <v>139.83709999999999</v>
      </c>
      <c r="F24">
        <v>123.96380000000001</v>
      </c>
      <c r="G24">
        <v>130</v>
      </c>
      <c r="H24">
        <v>127.5</v>
      </c>
      <c r="I24">
        <f t="shared" si="0"/>
        <v>75</v>
      </c>
      <c r="J24">
        <f t="shared" si="1"/>
        <v>10.453384468678065</v>
      </c>
      <c r="K24">
        <v>0.1</v>
      </c>
      <c r="L24">
        <f t="shared" si="2"/>
        <v>7.5</v>
      </c>
      <c r="M24" t="b">
        <v>0</v>
      </c>
      <c r="N24" t="b">
        <v>1</v>
      </c>
      <c r="O24">
        <v>0.1</v>
      </c>
      <c r="P24">
        <v>0.1</v>
      </c>
    </row>
    <row r="25" spans="2:16" ht="18.75" x14ac:dyDescent="0.3">
      <c r="C25">
        <f t="shared" ref="C25:C33" si="7">160-100</f>
        <v>60</v>
      </c>
      <c r="D25">
        <f t="shared" ref="D25:D33" si="8">150-105</f>
        <v>45</v>
      </c>
      <c r="E25" s="1">
        <v>139.83709999999999</v>
      </c>
      <c r="F25">
        <v>123.96380000000001</v>
      </c>
      <c r="G25">
        <v>130</v>
      </c>
      <c r="H25">
        <v>127.5</v>
      </c>
      <c r="I25">
        <f t="shared" si="0"/>
        <v>75</v>
      </c>
      <c r="J25">
        <f t="shared" si="1"/>
        <v>10.453384468678065</v>
      </c>
      <c r="K25">
        <v>0.2</v>
      </c>
      <c r="L25">
        <f t="shared" si="2"/>
        <v>15</v>
      </c>
      <c r="M25" t="b">
        <v>1</v>
      </c>
      <c r="N25" t="b">
        <v>0</v>
      </c>
    </row>
    <row r="26" spans="2:16" ht="18.75" x14ac:dyDescent="0.3">
      <c r="C26">
        <f t="shared" si="7"/>
        <v>60</v>
      </c>
      <c r="D26">
        <f t="shared" si="8"/>
        <v>45</v>
      </c>
      <c r="E26" s="1">
        <v>139.83709999999999</v>
      </c>
      <c r="F26">
        <v>123.96380000000001</v>
      </c>
      <c r="G26">
        <v>130</v>
      </c>
      <c r="H26">
        <v>127.5</v>
      </c>
      <c r="I26">
        <f t="shared" si="0"/>
        <v>75</v>
      </c>
      <c r="J26">
        <f t="shared" si="1"/>
        <v>10.453384468678065</v>
      </c>
      <c r="K26">
        <v>0.3</v>
      </c>
      <c r="L26">
        <f t="shared" si="2"/>
        <v>22.5</v>
      </c>
      <c r="M26" t="b">
        <v>1</v>
      </c>
      <c r="N26" t="b">
        <v>0</v>
      </c>
    </row>
    <row r="27" spans="2:16" ht="18.75" x14ac:dyDescent="0.3">
      <c r="C27">
        <f t="shared" si="7"/>
        <v>60</v>
      </c>
      <c r="D27">
        <f t="shared" si="8"/>
        <v>45</v>
      </c>
      <c r="E27" s="1">
        <v>139.83709999999999</v>
      </c>
      <c r="F27">
        <v>123.96380000000001</v>
      </c>
      <c r="G27">
        <v>130</v>
      </c>
      <c r="H27">
        <v>127.5</v>
      </c>
      <c r="I27">
        <f t="shared" si="0"/>
        <v>75</v>
      </c>
      <c r="J27">
        <f t="shared" si="1"/>
        <v>10.453384468678065</v>
      </c>
      <c r="K27">
        <v>0.4</v>
      </c>
      <c r="L27">
        <f t="shared" si="2"/>
        <v>30</v>
      </c>
      <c r="M27" t="b">
        <v>1</v>
      </c>
      <c r="N27" t="b">
        <v>0</v>
      </c>
    </row>
    <row r="28" spans="2:16" ht="18.75" x14ac:dyDescent="0.3">
      <c r="C28">
        <f t="shared" si="7"/>
        <v>60</v>
      </c>
      <c r="D28">
        <f t="shared" si="8"/>
        <v>45</v>
      </c>
      <c r="E28" s="1">
        <v>139.83709999999999</v>
      </c>
      <c r="F28">
        <v>123.96380000000001</v>
      </c>
      <c r="G28">
        <v>130</v>
      </c>
      <c r="H28">
        <v>127.5</v>
      </c>
      <c r="I28">
        <f t="shared" si="0"/>
        <v>75</v>
      </c>
      <c r="J28">
        <f t="shared" si="1"/>
        <v>10.453384468678065</v>
      </c>
      <c r="K28">
        <v>0.5</v>
      </c>
      <c r="L28">
        <f t="shared" si="2"/>
        <v>37.5</v>
      </c>
      <c r="M28" t="b">
        <v>1</v>
      </c>
      <c r="N28" t="b">
        <v>0</v>
      </c>
    </row>
    <row r="29" spans="2:16" ht="18.75" x14ac:dyDescent="0.3">
      <c r="C29">
        <f t="shared" si="7"/>
        <v>60</v>
      </c>
      <c r="D29">
        <f t="shared" si="8"/>
        <v>45</v>
      </c>
      <c r="E29" s="1">
        <v>139.83709999999999</v>
      </c>
      <c r="F29">
        <v>123.96380000000001</v>
      </c>
      <c r="G29">
        <v>130</v>
      </c>
      <c r="H29">
        <v>127.5</v>
      </c>
      <c r="I29">
        <f t="shared" si="0"/>
        <v>75</v>
      </c>
      <c r="J29">
        <f t="shared" si="1"/>
        <v>10.453384468678065</v>
      </c>
      <c r="K29">
        <v>0.6</v>
      </c>
      <c r="L29">
        <f t="shared" si="2"/>
        <v>45</v>
      </c>
      <c r="M29" t="b">
        <v>1</v>
      </c>
      <c r="N29" t="b">
        <v>0</v>
      </c>
    </row>
    <row r="30" spans="2:16" ht="18.75" x14ac:dyDescent="0.3">
      <c r="C30">
        <f t="shared" si="7"/>
        <v>60</v>
      </c>
      <c r="D30">
        <f t="shared" si="8"/>
        <v>45</v>
      </c>
      <c r="E30" s="1">
        <v>139.83709999999999</v>
      </c>
      <c r="F30">
        <v>123.96380000000001</v>
      </c>
      <c r="G30">
        <v>130</v>
      </c>
      <c r="H30">
        <v>127.5</v>
      </c>
      <c r="I30">
        <f t="shared" si="0"/>
        <v>75</v>
      </c>
      <c r="J30">
        <f t="shared" si="1"/>
        <v>10.453384468678065</v>
      </c>
      <c r="K30">
        <v>0.7</v>
      </c>
      <c r="L30">
        <f t="shared" si="2"/>
        <v>52.5</v>
      </c>
      <c r="M30" t="b">
        <v>1</v>
      </c>
      <c r="N30" t="b">
        <v>0</v>
      </c>
    </row>
    <row r="31" spans="2:16" ht="18.75" x14ac:dyDescent="0.3">
      <c r="C31">
        <f t="shared" si="7"/>
        <v>60</v>
      </c>
      <c r="D31">
        <f t="shared" si="8"/>
        <v>45</v>
      </c>
      <c r="E31" s="1">
        <v>139.83709999999999</v>
      </c>
      <c r="F31">
        <v>123.96380000000001</v>
      </c>
      <c r="G31">
        <v>130</v>
      </c>
      <c r="H31">
        <v>127.5</v>
      </c>
      <c r="I31">
        <f t="shared" si="0"/>
        <v>75</v>
      </c>
      <c r="J31">
        <f t="shared" si="1"/>
        <v>10.453384468678065</v>
      </c>
      <c r="K31">
        <v>0.8</v>
      </c>
      <c r="L31">
        <f t="shared" si="2"/>
        <v>60</v>
      </c>
      <c r="M31" t="b">
        <v>1</v>
      </c>
      <c r="N31" t="b">
        <v>0</v>
      </c>
    </row>
    <row r="32" spans="2:16" ht="18.75" x14ac:dyDescent="0.3">
      <c r="C32">
        <f t="shared" si="7"/>
        <v>60</v>
      </c>
      <c r="D32">
        <f t="shared" si="8"/>
        <v>45</v>
      </c>
      <c r="E32" s="1">
        <v>139.83709999999999</v>
      </c>
      <c r="F32">
        <v>123.96380000000001</v>
      </c>
      <c r="G32">
        <v>130</v>
      </c>
      <c r="H32">
        <v>127.5</v>
      </c>
      <c r="I32">
        <f t="shared" si="0"/>
        <v>75</v>
      </c>
      <c r="J32">
        <f t="shared" si="1"/>
        <v>10.453384468678065</v>
      </c>
      <c r="K32">
        <v>0.9</v>
      </c>
      <c r="L32">
        <f t="shared" si="2"/>
        <v>67.5</v>
      </c>
      <c r="M32" t="b">
        <v>1</v>
      </c>
      <c r="N32" t="b">
        <v>0</v>
      </c>
    </row>
    <row r="33" spans="2:16" ht="18.75" x14ac:dyDescent="0.3">
      <c r="C33">
        <f t="shared" si="7"/>
        <v>60</v>
      </c>
      <c r="D33">
        <f t="shared" si="8"/>
        <v>45</v>
      </c>
      <c r="E33" s="1">
        <v>139.83709999999999</v>
      </c>
      <c r="F33">
        <v>123.96380000000001</v>
      </c>
      <c r="G33">
        <v>130</v>
      </c>
      <c r="H33">
        <v>127.5</v>
      </c>
      <c r="I33">
        <f t="shared" si="0"/>
        <v>75</v>
      </c>
      <c r="J33">
        <f t="shared" si="1"/>
        <v>10.453384468678065</v>
      </c>
      <c r="K33">
        <v>1</v>
      </c>
      <c r="L33">
        <f t="shared" si="2"/>
        <v>75</v>
      </c>
      <c r="M33" t="b">
        <v>1</v>
      </c>
      <c r="N33" t="b">
        <v>0</v>
      </c>
    </row>
    <row r="35" spans="2:16" ht="18.75" x14ac:dyDescent="0.3">
      <c r="B35" t="s">
        <v>19</v>
      </c>
      <c r="C35">
        <f>434-374</f>
        <v>60</v>
      </c>
      <c r="D35">
        <f>214-170</f>
        <v>44</v>
      </c>
      <c r="E35" s="1">
        <v>413.75990000000002</v>
      </c>
      <c r="F35">
        <v>192.82</v>
      </c>
      <c r="G35" s="1">
        <v>404</v>
      </c>
      <c r="H35">
        <v>192</v>
      </c>
      <c r="I35">
        <f t="shared" si="0"/>
        <v>74.4043009509531</v>
      </c>
      <c r="J35">
        <f t="shared" si="1"/>
        <v>9.7942864982601101</v>
      </c>
      <c r="K35">
        <v>0.1</v>
      </c>
      <c r="L35">
        <f t="shared" si="2"/>
        <v>7.4404300950953104</v>
      </c>
      <c r="M35" t="b">
        <v>0</v>
      </c>
      <c r="N35" t="b">
        <v>1</v>
      </c>
      <c r="O35">
        <v>0.1</v>
      </c>
      <c r="P35">
        <v>0.1</v>
      </c>
    </row>
    <row r="36" spans="2:16" ht="18.75" x14ac:dyDescent="0.3">
      <c r="C36">
        <f t="shared" ref="C36:C44" si="9">434-374</f>
        <v>60</v>
      </c>
      <c r="D36">
        <f t="shared" ref="D36:D44" si="10">214-170</f>
        <v>44</v>
      </c>
      <c r="E36" s="1">
        <v>413.75990000000002</v>
      </c>
      <c r="F36">
        <v>192.82</v>
      </c>
      <c r="G36" s="1">
        <v>404</v>
      </c>
      <c r="H36">
        <v>192</v>
      </c>
      <c r="I36">
        <f t="shared" si="0"/>
        <v>74.4043009509531</v>
      </c>
      <c r="J36">
        <f t="shared" si="1"/>
        <v>9.7942864982601101</v>
      </c>
      <c r="K36">
        <v>0.2</v>
      </c>
      <c r="L36">
        <f t="shared" si="2"/>
        <v>14.880860190190621</v>
      </c>
      <c r="M36" t="b">
        <v>1</v>
      </c>
      <c r="N36" t="b">
        <v>0</v>
      </c>
    </row>
    <row r="37" spans="2:16" ht="18.75" x14ac:dyDescent="0.3">
      <c r="C37">
        <f t="shared" si="9"/>
        <v>60</v>
      </c>
      <c r="D37">
        <f t="shared" si="10"/>
        <v>44</v>
      </c>
      <c r="E37" s="1">
        <v>413.75990000000002</v>
      </c>
      <c r="F37">
        <v>192.82</v>
      </c>
      <c r="G37" s="1">
        <v>404</v>
      </c>
      <c r="H37">
        <v>192</v>
      </c>
      <c r="I37">
        <f t="shared" si="0"/>
        <v>74.4043009509531</v>
      </c>
      <c r="J37">
        <f t="shared" si="1"/>
        <v>9.7942864982601101</v>
      </c>
      <c r="K37">
        <v>0.3</v>
      </c>
      <c r="L37">
        <f t="shared" si="2"/>
        <v>22.321290285285929</v>
      </c>
      <c r="M37" t="b">
        <v>1</v>
      </c>
      <c r="N37" t="b">
        <v>0</v>
      </c>
    </row>
    <row r="38" spans="2:16" ht="18.75" x14ac:dyDescent="0.3">
      <c r="C38">
        <f t="shared" si="9"/>
        <v>60</v>
      </c>
      <c r="D38">
        <f t="shared" si="10"/>
        <v>44</v>
      </c>
      <c r="E38" s="1">
        <v>413.75990000000002</v>
      </c>
      <c r="F38">
        <v>192.82</v>
      </c>
      <c r="G38" s="1">
        <v>404</v>
      </c>
      <c r="H38">
        <v>192</v>
      </c>
      <c r="I38">
        <f t="shared" si="0"/>
        <v>74.4043009509531</v>
      </c>
      <c r="J38">
        <f t="shared" si="1"/>
        <v>9.7942864982601101</v>
      </c>
      <c r="K38">
        <v>0.4</v>
      </c>
      <c r="L38">
        <f t="shared" si="2"/>
        <v>29.761720380381242</v>
      </c>
      <c r="M38" t="b">
        <v>1</v>
      </c>
      <c r="N38" t="b">
        <v>0</v>
      </c>
    </row>
    <row r="39" spans="2:16" ht="18.75" x14ac:dyDescent="0.3">
      <c r="C39">
        <f t="shared" si="9"/>
        <v>60</v>
      </c>
      <c r="D39">
        <f t="shared" si="10"/>
        <v>44</v>
      </c>
      <c r="E39" s="1">
        <v>413.75990000000002</v>
      </c>
      <c r="F39">
        <v>192.82</v>
      </c>
      <c r="G39" s="1">
        <v>404</v>
      </c>
      <c r="H39">
        <v>192</v>
      </c>
      <c r="I39">
        <f t="shared" si="0"/>
        <v>74.4043009509531</v>
      </c>
      <c r="J39">
        <f t="shared" si="1"/>
        <v>9.7942864982601101</v>
      </c>
      <c r="K39">
        <v>0.5</v>
      </c>
      <c r="L39">
        <f t="shared" si="2"/>
        <v>37.20215047547655</v>
      </c>
      <c r="M39" t="b">
        <v>1</v>
      </c>
      <c r="N39" t="b">
        <v>0</v>
      </c>
    </row>
    <row r="40" spans="2:16" ht="18.75" x14ac:dyDescent="0.3">
      <c r="C40">
        <f t="shared" si="9"/>
        <v>60</v>
      </c>
      <c r="D40">
        <f t="shared" si="10"/>
        <v>44</v>
      </c>
      <c r="E40" s="1">
        <v>413.75990000000002</v>
      </c>
      <c r="F40">
        <v>192.82</v>
      </c>
      <c r="G40" s="1">
        <v>404</v>
      </c>
      <c r="H40">
        <v>192</v>
      </c>
      <c r="I40">
        <f t="shared" si="0"/>
        <v>74.4043009509531</v>
      </c>
      <c r="J40">
        <f t="shared" si="1"/>
        <v>9.7942864982601101</v>
      </c>
      <c r="K40">
        <v>0.6</v>
      </c>
      <c r="L40">
        <f t="shared" si="2"/>
        <v>44.642580570571859</v>
      </c>
      <c r="M40" t="b">
        <v>1</v>
      </c>
      <c r="N40" t="b">
        <v>0</v>
      </c>
    </row>
    <row r="41" spans="2:16" ht="18.75" x14ac:dyDescent="0.3">
      <c r="C41">
        <f t="shared" si="9"/>
        <v>60</v>
      </c>
      <c r="D41">
        <f t="shared" si="10"/>
        <v>44</v>
      </c>
      <c r="E41" s="1">
        <v>413.75990000000002</v>
      </c>
      <c r="F41">
        <v>192.82</v>
      </c>
      <c r="G41" s="1">
        <v>404</v>
      </c>
      <c r="H41">
        <v>192</v>
      </c>
      <c r="I41">
        <f t="shared" si="0"/>
        <v>74.4043009509531</v>
      </c>
      <c r="J41">
        <f t="shared" si="1"/>
        <v>9.7942864982601101</v>
      </c>
      <c r="K41">
        <v>0.7</v>
      </c>
      <c r="L41">
        <f t="shared" si="2"/>
        <v>52.083010665667167</v>
      </c>
      <c r="M41" t="b">
        <v>1</v>
      </c>
      <c r="N41" t="b">
        <v>0</v>
      </c>
    </row>
    <row r="42" spans="2:16" ht="18.75" x14ac:dyDescent="0.3">
      <c r="C42">
        <f t="shared" si="9"/>
        <v>60</v>
      </c>
      <c r="D42">
        <f t="shared" si="10"/>
        <v>44</v>
      </c>
      <c r="E42" s="1">
        <v>413.75990000000002</v>
      </c>
      <c r="F42">
        <v>192.82</v>
      </c>
      <c r="G42" s="1">
        <v>404</v>
      </c>
      <c r="H42">
        <v>192</v>
      </c>
      <c r="I42">
        <f t="shared" si="0"/>
        <v>74.4043009509531</v>
      </c>
      <c r="J42">
        <f t="shared" si="1"/>
        <v>9.7942864982601101</v>
      </c>
      <c r="K42">
        <v>0.8</v>
      </c>
      <c r="L42">
        <f t="shared" si="2"/>
        <v>59.523440760762483</v>
      </c>
      <c r="M42" t="b">
        <v>1</v>
      </c>
      <c r="N42" t="b">
        <v>0</v>
      </c>
    </row>
    <row r="43" spans="2:16" ht="18.75" x14ac:dyDescent="0.3">
      <c r="C43">
        <f t="shared" si="9"/>
        <v>60</v>
      </c>
      <c r="D43">
        <f t="shared" si="10"/>
        <v>44</v>
      </c>
      <c r="E43" s="1">
        <v>413.75990000000002</v>
      </c>
      <c r="F43">
        <v>192.82</v>
      </c>
      <c r="G43" s="1">
        <v>404</v>
      </c>
      <c r="H43">
        <v>192</v>
      </c>
      <c r="I43">
        <f t="shared" si="0"/>
        <v>74.4043009509531</v>
      </c>
      <c r="J43">
        <f t="shared" si="1"/>
        <v>9.7942864982601101</v>
      </c>
      <c r="K43">
        <v>0.9</v>
      </c>
      <c r="L43">
        <f t="shared" si="2"/>
        <v>66.963870855857792</v>
      </c>
      <c r="M43" t="b">
        <v>1</v>
      </c>
      <c r="N43" t="b">
        <v>0</v>
      </c>
    </row>
    <row r="44" spans="2:16" ht="18.75" x14ac:dyDescent="0.3">
      <c r="C44">
        <f t="shared" si="9"/>
        <v>60</v>
      </c>
      <c r="D44">
        <f t="shared" si="10"/>
        <v>44</v>
      </c>
      <c r="E44" s="1">
        <v>413.75990000000002</v>
      </c>
      <c r="F44">
        <v>192.82</v>
      </c>
      <c r="G44" s="1">
        <v>404</v>
      </c>
      <c r="H44">
        <v>192</v>
      </c>
      <c r="I44">
        <f t="shared" si="0"/>
        <v>74.4043009509531</v>
      </c>
      <c r="J44">
        <f t="shared" si="1"/>
        <v>9.7942864982601101</v>
      </c>
      <c r="K44">
        <v>1</v>
      </c>
      <c r="L44">
        <f t="shared" si="2"/>
        <v>74.4043009509531</v>
      </c>
      <c r="M44" t="b">
        <v>1</v>
      </c>
      <c r="N44" t="b">
        <v>0</v>
      </c>
    </row>
    <row r="46" spans="2:16" ht="18.75" x14ac:dyDescent="0.3">
      <c r="B46" t="s">
        <v>20</v>
      </c>
      <c r="C46">
        <f>272-204</f>
        <v>68</v>
      </c>
      <c r="D46">
        <f>142-92</f>
        <v>50</v>
      </c>
      <c r="E46" s="1">
        <v>238.22210000000001</v>
      </c>
      <c r="F46">
        <v>125.9121</v>
      </c>
      <c r="G46" s="1">
        <v>238</v>
      </c>
      <c r="H46">
        <v>117</v>
      </c>
      <c r="I46">
        <f t="shared" si="0"/>
        <v>84.403791384036765</v>
      </c>
      <c r="J46">
        <f t="shared" si="1"/>
        <v>8.914867066872052</v>
      </c>
      <c r="K46">
        <v>0.1</v>
      </c>
      <c r="L46">
        <f t="shared" si="2"/>
        <v>8.4403791384036762</v>
      </c>
      <c r="M46" t="b">
        <v>0</v>
      </c>
      <c r="N46" t="b">
        <v>1</v>
      </c>
      <c r="O46">
        <v>0.1</v>
      </c>
      <c r="P46">
        <v>0.1</v>
      </c>
    </row>
    <row r="47" spans="2:16" ht="18.75" x14ac:dyDescent="0.3">
      <c r="C47">
        <f t="shared" ref="C47:C55" si="11">272-204</f>
        <v>68</v>
      </c>
      <c r="D47">
        <f t="shared" ref="D47:D55" si="12">142-92</f>
        <v>50</v>
      </c>
      <c r="E47" s="1">
        <v>238.22210000000001</v>
      </c>
      <c r="F47">
        <v>125.9121</v>
      </c>
      <c r="G47" s="1">
        <v>238</v>
      </c>
      <c r="H47">
        <v>117</v>
      </c>
      <c r="I47">
        <f t="shared" si="0"/>
        <v>84.403791384036765</v>
      </c>
      <c r="J47">
        <f t="shared" si="1"/>
        <v>8.914867066872052</v>
      </c>
      <c r="K47">
        <v>0.2</v>
      </c>
      <c r="L47">
        <f t="shared" si="2"/>
        <v>16.880758276807352</v>
      </c>
      <c r="M47" t="b">
        <v>1</v>
      </c>
      <c r="N47" t="b">
        <v>0</v>
      </c>
    </row>
    <row r="48" spans="2:16" ht="18.75" x14ac:dyDescent="0.3">
      <c r="C48">
        <f t="shared" si="11"/>
        <v>68</v>
      </c>
      <c r="D48">
        <f t="shared" si="12"/>
        <v>50</v>
      </c>
      <c r="E48" s="1">
        <v>238.22210000000001</v>
      </c>
      <c r="F48">
        <v>125.9121</v>
      </c>
      <c r="G48" s="1">
        <v>238</v>
      </c>
      <c r="H48">
        <v>117</v>
      </c>
      <c r="I48">
        <f t="shared" si="0"/>
        <v>84.403791384036765</v>
      </c>
      <c r="J48">
        <f t="shared" si="1"/>
        <v>8.914867066872052</v>
      </c>
      <c r="K48">
        <v>0.3</v>
      </c>
      <c r="L48">
        <f t="shared" si="2"/>
        <v>25.32113741521103</v>
      </c>
      <c r="M48" t="b">
        <v>1</v>
      </c>
      <c r="N48" t="b">
        <v>0</v>
      </c>
    </row>
    <row r="49" spans="2:16" ht="18.75" x14ac:dyDescent="0.3">
      <c r="C49">
        <f t="shared" si="11"/>
        <v>68</v>
      </c>
      <c r="D49">
        <f t="shared" si="12"/>
        <v>50</v>
      </c>
      <c r="E49" s="1">
        <v>238.22210000000001</v>
      </c>
      <c r="F49">
        <v>125.9121</v>
      </c>
      <c r="G49" s="1">
        <v>238</v>
      </c>
      <c r="H49">
        <v>117</v>
      </c>
      <c r="I49">
        <f t="shared" si="0"/>
        <v>84.403791384036765</v>
      </c>
      <c r="J49">
        <f t="shared" si="1"/>
        <v>8.914867066872052</v>
      </c>
      <c r="K49">
        <v>0.4</v>
      </c>
      <c r="L49">
        <f t="shared" si="2"/>
        <v>33.761516553614705</v>
      </c>
      <c r="M49" t="b">
        <v>1</v>
      </c>
      <c r="N49" t="b">
        <v>0</v>
      </c>
    </row>
    <row r="50" spans="2:16" ht="18.75" x14ac:dyDescent="0.3">
      <c r="C50">
        <f t="shared" si="11"/>
        <v>68</v>
      </c>
      <c r="D50">
        <f t="shared" si="12"/>
        <v>50</v>
      </c>
      <c r="E50" s="1">
        <v>238.22210000000001</v>
      </c>
      <c r="F50">
        <v>125.9121</v>
      </c>
      <c r="G50" s="1">
        <v>238</v>
      </c>
      <c r="H50">
        <v>117</v>
      </c>
      <c r="I50">
        <f t="shared" si="0"/>
        <v>84.403791384036765</v>
      </c>
      <c r="J50">
        <f t="shared" si="1"/>
        <v>8.914867066872052</v>
      </c>
      <c r="K50">
        <v>0.5</v>
      </c>
      <c r="L50">
        <f t="shared" si="2"/>
        <v>42.201895692018383</v>
      </c>
      <c r="M50" t="b">
        <v>1</v>
      </c>
      <c r="N50" t="b">
        <v>0</v>
      </c>
    </row>
    <row r="51" spans="2:16" ht="18.75" x14ac:dyDescent="0.3">
      <c r="C51">
        <f t="shared" si="11"/>
        <v>68</v>
      </c>
      <c r="D51">
        <f t="shared" si="12"/>
        <v>50</v>
      </c>
      <c r="E51" s="1">
        <v>238.22210000000001</v>
      </c>
      <c r="F51">
        <v>125.9121</v>
      </c>
      <c r="G51" s="1">
        <v>238</v>
      </c>
      <c r="H51">
        <v>117</v>
      </c>
      <c r="I51">
        <f t="shared" si="0"/>
        <v>84.403791384036765</v>
      </c>
      <c r="J51">
        <f t="shared" si="1"/>
        <v>8.914867066872052</v>
      </c>
      <c r="K51">
        <v>0.6</v>
      </c>
      <c r="L51">
        <f t="shared" si="2"/>
        <v>50.64227483042206</v>
      </c>
      <c r="M51" t="b">
        <v>1</v>
      </c>
      <c r="N51" t="b">
        <v>0</v>
      </c>
    </row>
    <row r="52" spans="2:16" ht="18.75" x14ac:dyDescent="0.3">
      <c r="C52">
        <f t="shared" si="11"/>
        <v>68</v>
      </c>
      <c r="D52">
        <f t="shared" si="12"/>
        <v>50</v>
      </c>
      <c r="E52" s="1">
        <v>238.22210000000001</v>
      </c>
      <c r="F52">
        <v>125.9121</v>
      </c>
      <c r="G52" s="1">
        <v>238</v>
      </c>
      <c r="H52">
        <v>117</v>
      </c>
      <c r="I52">
        <f t="shared" si="0"/>
        <v>84.403791384036765</v>
      </c>
      <c r="J52">
        <f t="shared" si="1"/>
        <v>8.914867066872052</v>
      </c>
      <c r="K52">
        <v>0.7</v>
      </c>
      <c r="L52">
        <f t="shared" si="2"/>
        <v>59.082653968825731</v>
      </c>
      <c r="M52" t="b">
        <v>1</v>
      </c>
      <c r="N52" t="b">
        <v>0</v>
      </c>
    </row>
    <row r="53" spans="2:16" ht="18.75" x14ac:dyDescent="0.3">
      <c r="C53">
        <f t="shared" si="11"/>
        <v>68</v>
      </c>
      <c r="D53">
        <f t="shared" si="12"/>
        <v>50</v>
      </c>
      <c r="E53" s="1">
        <v>238.22210000000001</v>
      </c>
      <c r="F53">
        <v>125.9121</v>
      </c>
      <c r="G53" s="1">
        <v>238</v>
      </c>
      <c r="H53">
        <v>117</v>
      </c>
      <c r="I53">
        <f t="shared" si="0"/>
        <v>84.403791384036765</v>
      </c>
      <c r="J53">
        <f t="shared" si="1"/>
        <v>8.914867066872052</v>
      </c>
      <c r="K53">
        <v>0.8</v>
      </c>
      <c r="L53">
        <f t="shared" si="2"/>
        <v>67.523033107229409</v>
      </c>
      <c r="M53" t="b">
        <v>1</v>
      </c>
      <c r="N53" t="b">
        <v>0</v>
      </c>
    </row>
    <row r="54" spans="2:16" ht="18.75" x14ac:dyDescent="0.3">
      <c r="C54">
        <f t="shared" si="11"/>
        <v>68</v>
      </c>
      <c r="D54">
        <f t="shared" si="12"/>
        <v>50</v>
      </c>
      <c r="E54" s="1">
        <v>238.22210000000001</v>
      </c>
      <c r="F54">
        <v>125.9121</v>
      </c>
      <c r="G54" s="1">
        <v>238</v>
      </c>
      <c r="H54">
        <v>117</v>
      </c>
      <c r="I54">
        <f t="shared" si="0"/>
        <v>84.403791384036765</v>
      </c>
      <c r="J54">
        <f t="shared" si="1"/>
        <v>8.914867066872052</v>
      </c>
      <c r="K54">
        <v>0.9</v>
      </c>
      <c r="L54">
        <f t="shared" si="2"/>
        <v>75.963412245633094</v>
      </c>
      <c r="M54" t="b">
        <v>1</v>
      </c>
      <c r="N54" t="b">
        <v>0</v>
      </c>
    </row>
    <row r="55" spans="2:16" ht="18.75" x14ac:dyDescent="0.3">
      <c r="C55">
        <f t="shared" si="11"/>
        <v>68</v>
      </c>
      <c r="D55">
        <f t="shared" si="12"/>
        <v>50</v>
      </c>
      <c r="E55" s="1">
        <v>238.22210000000001</v>
      </c>
      <c r="F55">
        <v>125.9121</v>
      </c>
      <c r="G55" s="1">
        <v>238</v>
      </c>
      <c r="H55">
        <v>117</v>
      </c>
      <c r="I55">
        <f t="shared" si="0"/>
        <v>84.403791384036765</v>
      </c>
      <c r="J55">
        <f t="shared" si="1"/>
        <v>8.914867066872052</v>
      </c>
      <c r="K55">
        <v>1</v>
      </c>
      <c r="L55">
        <f t="shared" si="2"/>
        <v>84.403791384036765</v>
      </c>
      <c r="M55" t="b">
        <v>1</v>
      </c>
      <c r="N55" t="b">
        <v>0</v>
      </c>
    </row>
    <row r="57" spans="2:16" ht="18.75" x14ac:dyDescent="0.3">
      <c r="B57" t="s">
        <v>21</v>
      </c>
      <c r="C57">
        <f>460-390</f>
        <v>70</v>
      </c>
      <c r="D57">
        <f>64-4</f>
        <v>60</v>
      </c>
      <c r="E57" s="1">
        <v>426.11099999999999</v>
      </c>
      <c r="F57">
        <v>49.030500000000004</v>
      </c>
      <c r="G57" s="1">
        <v>425</v>
      </c>
      <c r="H57">
        <v>34</v>
      </c>
      <c r="I57">
        <f t="shared" si="0"/>
        <v>92.195444572928878</v>
      </c>
      <c r="J57">
        <f t="shared" si="1"/>
        <v>15.07150461135185</v>
      </c>
      <c r="K57">
        <v>0.1</v>
      </c>
      <c r="L57">
        <f t="shared" si="2"/>
        <v>9.2195444572928889</v>
      </c>
      <c r="M57" t="b">
        <v>0</v>
      </c>
      <c r="N57" t="b">
        <v>1</v>
      </c>
      <c r="O57">
        <v>0.1</v>
      </c>
      <c r="P57">
        <v>0.1</v>
      </c>
    </row>
    <row r="58" spans="2:16" ht="18.75" x14ac:dyDescent="0.3">
      <c r="C58">
        <f t="shared" ref="C58:C66" si="13">460-390</f>
        <v>70</v>
      </c>
      <c r="D58">
        <f t="shared" ref="D58:D66" si="14">64-4</f>
        <v>60</v>
      </c>
      <c r="E58" s="1">
        <v>426.11099999999999</v>
      </c>
      <c r="F58">
        <v>49.030500000000004</v>
      </c>
      <c r="G58" s="1">
        <v>425</v>
      </c>
      <c r="H58">
        <v>34</v>
      </c>
      <c r="I58">
        <f t="shared" si="0"/>
        <v>92.195444572928878</v>
      </c>
      <c r="J58">
        <f t="shared" si="1"/>
        <v>15.07150461135185</v>
      </c>
      <c r="K58">
        <v>0.2</v>
      </c>
      <c r="L58">
        <f t="shared" si="2"/>
        <v>18.439088914585778</v>
      </c>
      <c r="M58" t="b">
        <v>1</v>
      </c>
      <c r="N58" t="b">
        <v>0</v>
      </c>
    </row>
    <row r="59" spans="2:16" ht="18.75" x14ac:dyDescent="0.3">
      <c r="C59">
        <f t="shared" si="13"/>
        <v>70</v>
      </c>
      <c r="D59">
        <f t="shared" si="14"/>
        <v>60</v>
      </c>
      <c r="E59" s="1">
        <v>426.11099999999999</v>
      </c>
      <c r="F59">
        <v>49.030500000000004</v>
      </c>
      <c r="G59" s="1">
        <v>425</v>
      </c>
      <c r="H59">
        <v>34</v>
      </c>
      <c r="I59">
        <f t="shared" si="0"/>
        <v>92.195444572928878</v>
      </c>
      <c r="J59">
        <f t="shared" si="1"/>
        <v>15.07150461135185</v>
      </c>
      <c r="K59">
        <v>0.3</v>
      </c>
      <c r="L59">
        <f t="shared" si="2"/>
        <v>27.658633371878661</v>
      </c>
      <c r="M59" t="b">
        <v>1</v>
      </c>
      <c r="N59" t="b">
        <v>0</v>
      </c>
    </row>
    <row r="60" spans="2:16" ht="18.75" x14ac:dyDescent="0.3">
      <c r="C60">
        <f t="shared" si="13"/>
        <v>70</v>
      </c>
      <c r="D60">
        <f t="shared" si="14"/>
        <v>60</v>
      </c>
      <c r="E60" s="1">
        <v>426.11099999999999</v>
      </c>
      <c r="F60">
        <v>49.030500000000004</v>
      </c>
      <c r="G60" s="1">
        <v>425</v>
      </c>
      <c r="H60">
        <v>34</v>
      </c>
      <c r="I60">
        <f t="shared" si="0"/>
        <v>92.195444572928878</v>
      </c>
      <c r="J60">
        <f t="shared" si="1"/>
        <v>15.07150461135185</v>
      </c>
      <c r="K60">
        <v>0.4</v>
      </c>
      <c r="L60">
        <f t="shared" si="2"/>
        <v>36.878177829171555</v>
      </c>
      <c r="M60" t="b">
        <v>1</v>
      </c>
      <c r="N60" t="b">
        <v>0</v>
      </c>
    </row>
    <row r="61" spans="2:16" ht="18.75" x14ac:dyDescent="0.3">
      <c r="C61">
        <f t="shared" si="13"/>
        <v>70</v>
      </c>
      <c r="D61">
        <f t="shared" si="14"/>
        <v>60</v>
      </c>
      <c r="E61" s="1">
        <v>426.11099999999999</v>
      </c>
      <c r="F61">
        <v>49.030500000000004</v>
      </c>
      <c r="G61" s="1">
        <v>425</v>
      </c>
      <c r="H61">
        <v>34</v>
      </c>
      <c r="I61">
        <f t="shared" si="0"/>
        <v>92.195444572928878</v>
      </c>
      <c r="J61">
        <f t="shared" si="1"/>
        <v>15.07150461135185</v>
      </c>
      <c r="K61">
        <v>0.5</v>
      </c>
      <c r="L61">
        <f t="shared" si="2"/>
        <v>46.097722286464439</v>
      </c>
      <c r="M61" t="b">
        <v>1</v>
      </c>
      <c r="N61" t="b">
        <v>0</v>
      </c>
    </row>
    <row r="62" spans="2:16" ht="18.75" x14ac:dyDescent="0.3">
      <c r="C62">
        <f t="shared" si="13"/>
        <v>70</v>
      </c>
      <c r="D62">
        <f t="shared" si="14"/>
        <v>60</v>
      </c>
      <c r="E62" s="1">
        <v>426.11099999999999</v>
      </c>
      <c r="F62">
        <v>49.030500000000004</v>
      </c>
      <c r="G62" s="1">
        <v>425</v>
      </c>
      <c r="H62">
        <v>34</v>
      </c>
      <c r="I62">
        <f t="shared" si="0"/>
        <v>92.195444572928878</v>
      </c>
      <c r="J62">
        <f t="shared" si="1"/>
        <v>15.07150461135185</v>
      </c>
      <c r="K62">
        <v>0.6</v>
      </c>
      <c r="L62">
        <f t="shared" si="2"/>
        <v>55.317266743757322</v>
      </c>
      <c r="M62" t="b">
        <v>1</v>
      </c>
      <c r="N62" t="b">
        <v>0</v>
      </c>
    </row>
    <row r="63" spans="2:16" ht="18.75" x14ac:dyDescent="0.3">
      <c r="C63">
        <f t="shared" si="13"/>
        <v>70</v>
      </c>
      <c r="D63">
        <f t="shared" si="14"/>
        <v>60</v>
      </c>
      <c r="E63" s="1">
        <v>426.11099999999999</v>
      </c>
      <c r="F63">
        <v>49.030500000000004</v>
      </c>
      <c r="G63" s="1">
        <v>425</v>
      </c>
      <c r="H63">
        <v>34</v>
      </c>
      <c r="I63">
        <f t="shared" si="0"/>
        <v>92.195444572928878</v>
      </c>
      <c r="J63">
        <f t="shared" si="1"/>
        <v>15.07150461135185</v>
      </c>
      <c r="K63">
        <v>0.7</v>
      </c>
      <c r="L63">
        <f t="shared" si="2"/>
        <v>64.536811201050213</v>
      </c>
      <c r="M63" t="b">
        <v>1</v>
      </c>
      <c r="N63" t="b">
        <v>0</v>
      </c>
    </row>
    <row r="64" spans="2:16" ht="18.75" x14ac:dyDescent="0.3">
      <c r="C64">
        <f t="shared" si="13"/>
        <v>70</v>
      </c>
      <c r="D64">
        <f t="shared" si="14"/>
        <v>60</v>
      </c>
      <c r="E64" s="1">
        <v>426.11099999999999</v>
      </c>
      <c r="F64">
        <v>49.030500000000004</v>
      </c>
      <c r="G64" s="1">
        <v>425</v>
      </c>
      <c r="H64">
        <v>34</v>
      </c>
      <c r="I64">
        <f t="shared" si="0"/>
        <v>92.195444572928878</v>
      </c>
      <c r="J64">
        <f t="shared" si="1"/>
        <v>15.07150461135185</v>
      </c>
      <c r="K64">
        <v>0.8</v>
      </c>
      <c r="L64">
        <f t="shared" si="2"/>
        <v>73.756355658343111</v>
      </c>
      <c r="M64" t="b">
        <v>1</v>
      </c>
      <c r="N64" t="b">
        <v>0</v>
      </c>
    </row>
    <row r="65" spans="1:16" ht="18.75" x14ac:dyDescent="0.3">
      <c r="C65">
        <f t="shared" si="13"/>
        <v>70</v>
      </c>
      <c r="D65">
        <f t="shared" si="14"/>
        <v>60</v>
      </c>
      <c r="E65" s="1">
        <v>426.11099999999999</v>
      </c>
      <c r="F65">
        <v>49.030500000000004</v>
      </c>
      <c r="G65" s="1">
        <v>425</v>
      </c>
      <c r="H65">
        <v>34</v>
      </c>
      <c r="I65">
        <f t="shared" si="0"/>
        <v>92.195444572928878</v>
      </c>
      <c r="J65">
        <f t="shared" si="1"/>
        <v>15.07150461135185</v>
      </c>
      <c r="K65">
        <v>0.9</v>
      </c>
      <c r="L65">
        <f t="shared" si="2"/>
        <v>82.975900115635994</v>
      </c>
      <c r="M65" t="b">
        <v>1</v>
      </c>
      <c r="N65" t="b">
        <v>0</v>
      </c>
    </row>
    <row r="66" spans="1:16" ht="18.75" x14ac:dyDescent="0.3">
      <c r="C66">
        <f t="shared" si="13"/>
        <v>70</v>
      </c>
      <c r="D66">
        <f t="shared" si="14"/>
        <v>60</v>
      </c>
      <c r="E66" s="1">
        <v>426.11099999999999</v>
      </c>
      <c r="F66">
        <v>49.030500000000004</v>
      </c>
      <c r="G66" s="1">
        <v>425</v>
      </c>
      <c r="H66">
        <v>34</v>
      </c>
      <c r="I66">
        <f t="shared" si="0"/>
        <v>92.195444572928878</v>
      </c>
      <c r="J66">
        <f t="shared" si="1"/>
        <v>15.07150461135185</v>
      </c>
      <c r="K66">
        <v>1</v>
      </c>
      <c r="L66">
        <f t="shared" si="2"/>
        <v>92.195444572928878</v>
      </c>
      <c r="M66" t="b">
        <v>1</v>
      </c>
      <c r="N66" t="b">
        <v>0</v>
      </c>
    </row>
    <row r="68" spans="1:16" ht="18.75" x14ac:dyDescent="0.3">
      <c r="B68" t="s">
        <v>22</v>
      </c>
      <c r="C68">
        <f>242-188</f>
        <v>54</v>
      </c>
      <c r="D68">
        <f>250-205</f>
        <v>45</v>
      </c>
      <c r="E68" s="1">
        <v>205.3073</v>
      </c>
      <c r="F68">
        <v>224.39699999999999</v>
      </c>
      <c r="G68">
        <v>215</v>
      </c>
      <c r="H68">
        <v>227.5</v>
      </c>
      <c r="I68">
        <f t="shared" ref="I68:I77" si="15">SQRT(C68*C68+D68*D68)</f>
        <v>70.292247083159893</v>
      </c>
      <c r="J68">
        <f t="shared" ref="J68:J77" si="16">SQRT((E68-G68)*(E68-G68)+(F68-H68)*(F68-H68))</f>
        <v>10.177280692306766</v>
      </c>
      <c r="K68">
        <v>0.1</v>
      </c>
      <c r="L68">
        <f t="shared" ref="L68:L77" si="17">I68*K68</f>
        <v>7.02922470831599</v>
      </c>
      <c r="M68" t="b">
        <v>0</v>
      </c>
      <c r="N68" t="b">
        <v>1</v>
      </c>
      <c r="O68">
        <v>0.1</v>
      </c>
      <c r="P68">
        <v>0.1</v>
      </c>
    </row>
    <row r="69" spans="1:16" ht="18.75" x14ac:dyDescent="0.3">
      <c r="C69">
        <f t="shared" ref="C69:C77" si="18">242-188</f>
        <v>54</v>
      </c>
      <c r="D69">
        <f t="shared" ref="D69:D77" si="19">250-205</f>
        <v>45</v>
      </c>
      <c r="E69" s="1">
        <v>205.3073</v>
      </c>
      <c r="F69">
        <v>224.39699999999999</v>
      </c>
      <c r="G69">
        <v>215</v>
      </c>
      <c r="H69">
        <v>227.5</v>
      </c>
      <c r="I69">
        <f t="shared" si="15"/>
        <v>70.292247083159893</v>
      </c>
      <c r="J69">
        <f t="shared" si="16"/>
        <v>10.177280692306766</v>
      </c>
      <c r="K69">
        <v>0.2</v>
      </c>
      <c r="L69">
        <f t="shared" si="17"/>
        <v>14.05844941663198</v>
      </c>
      <c r="M69" t="b">
        <v>1</v>
      </c>
      <c r="N69" t="b">
        <v>0</v>
      </c>
    </row>
    <row r="70" spans="1:16" ht="18.75" x14ac:dyDescent="0.3">
      <c r="C70">
        <f t="shared" si="18"/>
        <v>54</v>
      </c>
      <c r="D70">
        <f t="shared" si="19"/>
        <v>45</v>
      </c>
      <c r="E70" s="1">
        <v>205.3073</v>
      </c>
      <c r="F70">
        <v>224.39699999999999</v>
      </c>
      <c r="G70">
        <v>215</v>
      </c>
      <c r="H70">
        <v>227.5</v>
      </c>
      <c r="I70">
        <f t="shared" si="15"/>
        <v>70.292247083159893</v>
      </c>
      <c r="J70">
        <f t="shared" si="16"/>
        <v>10.177280692306766</v>
      </c>
      <c r="K70">
        <v>0.3</v>
      </c>
      <c r="L70">
        <f t="shared" si="17"/>
        <v>21.087674124947966</v>
      </c>
      <c r="M70" t="b">
        <v>1</v>
      </c>
      <c r="N70" t="b">
        <v>0</v>
      </c>
    </row>
    <row r="71" spans="1:16" ht="18.75" x14ac:dyDescent="0.3">
      <c r="C71">
        <f t="shared" si="18"/>
        <v>54</v>
      </c>
      <c r="D71">
        <f t="shared" si="19"/>
        <v>45</v>
      </c>
      <c r="E71" s="1">
        <v>205.3073</v>
      </c>
      <c r="F71">
        <v>224.39699999999999</v>
      </c>
      <c r="G71">
        <v>215</v>
      </c>
      <c r="H71">
        <v>227.5</v>
      </c>
      <c r="I71">
        <f t="shared" si="15"/>
        <v>70.292247083159893</v>
      </c>
      <c r="J71">
        <f t="shared" si="16"/>
        <v>10.177280692306766</v>
      </c>
      <c r="K71">
        <v>0.4</v>
      </c>
      <c r="L71">
        <f t="shared" si="17"/>
        <v>28.11689883326396</v>
      </c>
      <c r="M71" t="b">
        <v>1</v>
      </c>
      <c r="N71" t="b">
        <v>0</v>
      </c>
    </row>
    <row r="72" spans="1:16" ht="18.75" x14ac:dyDescent="0.3">
      <c r="C72">
        <f t="shared" si="18"/>
        <v>54</v>
      </c>
      <c r="D72">
        <f t="shared" si="19"/>
        <v>45</v>
      </c>
      <c r="E72" s="1">
        <v>205.3073</v>
      </c>
      <c r="F72">
        <v>224.39699999999999</v>
      </c>
      <c r="G72">
        <v>215</v>
      </c>
      <c r="H72">
        <v>227.5</v>
      </c>
      <c r="I72">
        <f t="shared" si="15"/>
        <v>70.292247083159893</v>
      </c>
      <c r="J72">
        <f t="shared" si="16"/>
        <v>10.177280692306766</v>
      </c>
      <c r="K72">
        <v>0.5</v>
      </c>
      <c r="L72">
        <f t="shared" si="17"/>
        <v>35.146123541579946</v>
      </c>
      <c r="M72" t="b">
        <v>1</v>
      </c>
      <c r="N72" t="b">
        <v>0</v>
      </c>
    </row>
    <row r="73" spans="1:16" ht="18.75" x14ac:dyDescent="0.3">
      <c r="C73">
        <f t="shared" si="18"/>
        <v>54</v>
      </c>
      <c r="D73">
        <f t="shared" si="19"/>
        <v>45</v>
      </c>
      <c r="E73" s="1">
        <v>205.3073</v>
      </c>
      <c r="F73">
        <v>224.39699999999999</v>
      </c>
      <c r="G73">
        <v>215</v>
      </c>
      <c r="H73">
        <v>227.5</v>
      </c>
      <c r="I73">
        <f t="shared" si="15"/>
        <v>70.292247083159893</v>
      </c>
      <c r="J73">
        <f t="shared" si="16"/>
        <v>10.177280692306766</v>
      </c>
      <c r="K73">
        <v>0.6</v>
      </c>
      <c r="L73">
        <f t="shared" si="17"/>
        <v>42.175348249895933</v>
      </c>
      <c r="M73" t="b">
        <v>1</v>
      </c>
      <c r="N73" t="b">
        <v>0</v>
      </c>
    </row>
    <row r="74" spans="1:16" ht="18.75" x14ac:dyDescent="0.3">
      <c r="C74">
        <f t="shared" si="18"/>
        <v>54</v>
      </c>
      <c r="D74">
        <f t="shared" si="19"/>
        <v>45</v>
      </c>
      <c r="E74" s="1">
        <v>205.3073</v>
      </c>
      <c r="F74">
        <v>224.39699999999999</v>
      </c>
      <c r="G74">
        <v>215</v>
      </c>
      <c r="H74">
        <v>227.5</v>
      </c>
      <c r="I74">
        <f t="shared" si="15"/>
        <v>70.292247083159893</v>
      </c>
      <c r="J74">
        <f t="shared" si="16"/>
        <v>10.177280692306766</v>
      </c>
      <c r="K74">
        <v>0.7</v>
      </c>
      <c r="L74">
        <f t="shared" si="17"/>
        <v>49.204572958211919</v>
      </c>
      <c r="M74" t="b">
        <v>1</v>
      </c>
      <c r="N74" t="b">
        <v>0</v>
      </c>
    </row>
    <row r="75" spans="1:16" ht="18.75" x14ac:dyDescent="0.3">
      <c r="C75">
        <f t="shared" si="18"/>
        <v>54</v>
      </c>
      <c r="D75">
        <f t="shared" si="19"/>
        <v>45</v>
      </c>
      <c r="E75" s="1">
        <v>205.3073</v>
      </c>
      <c r="F75">
        <v>224.39699999999999</v>
      </c>
      <c r="G75">
        <v>215</v>
      </c>
      <c r="H75">
        <v>227.5</v>
      </c>
      <c r="I75">
        <f t="shared" si="15"/>
        <v>70.292247083159893</v>
      </c>
      <c r="J75">
        <f t="shared" si="16"/>
        <v>10.177280692306766</v>
      </c>
      <c r="K75">
        <v>0.8</v>
      </c>
      <c r="L75">
        <f t="shared" si="17"/>
        <v>56.23379766652792</v>
      </c>
      <c r="M75" t="b">
        <v>1</v>
      </c>
      <c r="N75" t="b">
        <v>0</v>
      </c>
    </row>
    <row r="76" spans="1:16" ht="18.75" x14ac:dyDescent="0.3">
      <c r="C76">
        <f t="shared" si="18"/>
        <v>54</v>
      </c>
      <c r="D76">
        <f t="shared" si="19"/>
        <v>45</v>
      </c>
      <c r="E76" s="1">
        <v>205.3073</v>
      </c>
      <c r="F76">
        <v>224.39699999999999</v>
      </c>
      <c r="G76">
        <v>215</v>
      </c>
      <c r="H76">
        <v>227.5</v>
      </c>
      <c r="I76">
        <f t="shared" si="15"/>
        <v>70.292247083159893</v>
      </c>
      <c r="J76">
        <f t="shared" si="16"/>
        <v>10.177280692306766</v>
      </c>
      <c r="K76">
        <v>0.9</v>
      </c>
      <c r="L76">
        <f t="shared" si="17"/>
        <v>63.263022374843906</v>
      </c>
      <c r="M76" t="b">
        <v>1</v>
      </c>
      <c r="N76" t="b">
        <v>0</v>
      </c>
    </row>
    <row r="77" spans="1:16" ht="18.75" x14ac:dyDescent="0.3">
      <c r="C77">
        <f t="shared" si="18"/>
        <v>54</v>
      </c>
      <c r="D77">
        <f t="shared" si="19"/>
        <v>45</v>
      </c>
      <c r="E77" s="1">
        <v>205.3073</v>
      </c>
      <c r="F77">
        <v>224.39699999999999</v>
      </c>
      <c r="G77">
        <v>215</v>
      </c>
      <c r="H77">
        <v>227.5</v>
      </c>
      <c r="I77">
        <f t="shared" si="15"/>
        <v>70.292247083159893</v>
      </c>
      <c r="J77">
        <f t="shared" si="16"/>
        <v>10.177280692306766</v>
      </c>
      <c r="K77">
        <v>1</v>
      </c>
      <c r="L77">
        <f t="shared" si="17"/>
        <v>70.292247083159893</v>
      </c>
      <c r="M77" t="b">
        <v>1</v>
      </c>
      <c r="N77" t="b">
        <v>0</v>
      </c>
    </row>
    <row r="80" spans="1:16" x14ac:dyDescent="0.25">
      <c r="A80" s="2" t="s">
        <v>26</v>
      </c>
    </row>
    <row r="82" spans="3:5" x14ac:dyDescent="0.25">
      <c r="C82" t="s">
        <v>5</v>
      </c>
      <c r="D82" t="s">
        <v>16</v>
      </c>
      <c r="E82" t="s">
        <v>15</v>
      </c>
    </row>
    <row r="83" spans="3:5" x14ac:dyDescent="0.25">
      <c r="C83">
        <v>0.1</v>
      </c>
      <c r="D83">
        <v>0</v>
      </c>
      <c r="E83">
        <v>0</v>
      </c>
    </row>
    <row r="84" spans="3:5" x14ac:dyDescent="0.25">
      <c r="C84">
        <v>0.2</v>
      </c>
      <c r="D84">
        <v>0.71399999999999997</v>
      </c>
      <c r="E84">
        <v>0.71399999999999997</v>
      </c>
    </row>
    <row r="85" spans="3:5" x14ac:dyDescent="0.25">
      <c r="C85">
        <v>0.3</v>
      </c>
      <c r="D85">
        <v>0.85699999999999998</v>
      </c>
      <c r="E85">
        <v>0.85699999999999998</v>
      </c>
    </row>
    <row r="86" spans="3:5" x14ac:dyDescent="0.25">
      <c r="C86">
        <v>0.4</v>
      </c>
      <c r="D86">
        <v>1</v>
      </c>
      <c r="E86">
        <v>1</v>
      </c>
    </row>
    <row r="87" spans="3:5" x14ac:dyDescent="0.25">
      <c r="C87">
        <v>0.5</v>
      </c>
      <c r="D87">
        <v>1</v>
      </c>
      <c r="E87">
        <v>1</v>
      </c>
    </row>
    <row r="88" spans="3:5" x14ac:dyDescent="0.25">
      <c r="C88">
        <v>0.6</v>
      </c>
      <c r="D88">
        <v>1</v>
      </c>
      <c r="E88">
        <v>1</v>
      </c>
    </row>
    <row r="89" spans="3:5" x14ac:dyDescent="0.25">
      <c r="C89">
        <v>0.7</v>
      </c>
      <c r="D89">
        <v>1</v>
      </c>
      <c r="E89">
        <v>1</v>
      </c>
    </row>
    <row r="90" spans="3:5" x14ac:dyDescent="0.25">
      <c r="C90">
        <v>0.8</v>
      </c>
      <c r="D90">
        <v>1</v>
      </c>
      <c r="E90">
        <v>1</v>
      </c>
    </row>
    <row r="91" spans="3:5" x14ac:dyDescent="0.25">
      <c r="C91">
        <v>0.9</v>
      </c>
      <c r="D91">
        <v>1</v>
      </c>
      <c r="E91">
        <v>1</v>
      </c>
    </row>
    <row r="92" spans="3:5" x14ac:dyDescent="0.25">
      <c r="C92">
        <v>1</v>
      </c>
      <c r="D92">
        <v>1</v>
      </c>
      <c r="E92">
        <v>1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28" workbookViewId="0">
      <selection activeCell="A36" sqref="A36"/>
    </sheetView>
  </sheetViews>
  <sheetFormatPr defaultRowHeight="15" x14ac:dyDescent="0.25"/>
  <cols>
    <col min="9" max="9" width="14.85546875" customWidth="1"/>
    <col min="10" max="10" width="22.5703125" customWidth="1"/>
    <col min="12" max="12" width="22.7109375" customWidth="1"/>
  </cols>
  <sheetData>
    <row r="1" spans="1:16" x14ac:dyDescent="0.25">
      <c r="A1" t="s">
        <v>23</v>
      </c>
      <c r="B1" t="s">
        <v>8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10</v>
      </c>
      <c r="J1" t="s">
        <v>11</v>
      </c>
      <c r="K1" t="s">
        <v>5</v>
      </c>
      <c r="L1" t="s">
        <v>24</v>
      </c>
      <c r="M1" t="s">
        <v>6</v>
      </c>
      <c r="N1" t="s">
        <v>7</v>
      </c>
      <c r="O1" t="s">
        <v>16</v>
      </c>
      <c r="P1" t="s">
        <v>15</v>
      </c>
    </row>
    <row r="2" spans="1:16" ht="18.75" x14ac:dyDescent="0.3">
      <c r="B2" t="s">
        <v>9</v>
      </c>
      <c r="C2">
        <f>420-260</f>
        <v>160</v>
      </c>
      <c r="D2">
        <f>304-142</f>
        <v>162</v>
      </c>
      <c r="E2" s="1">
        <v>324.52609999999999</v>
      </c>
      <c r="F2">
        <v>234.16679999999999</v>
      </c>
      <c r="G2">
        <v>340</v>
      </c>
      <c r="H2">
        <v>243</v>
      </c>
      <c r="I2">
        <f>SQRT(C2*C2+D2*D2)</f>
        <v>227.69277546729498</v>
      </c>
      <c r="J2">
        <f>SQRT((E2-G2)*(E2-G2)+(F2-H2)*(F2-H2))</f>
        <v>17.817603751627225</v>
      </c>
      <c r="K2">
        <v>0.1</v>
      </c>
      <c r="L2">
        <f>I2*K2</f>
        <v>22.769277546729498</v>
      </c>
      <c r="M2" t="b">
        <v>0</v>
      </c>
      <c r="N2" t="b">
        <v>1</v>
      </c>
      <c r="O2">
        <v>0.1</v>
      </c>
      <c r="P2">
        <v>0.1</v>
      </c>
    </row>
    <row r="3" spans="1:16" ht="18.75" x14ac:dyDescent="0.3">
      <c r="C3">
        <f t="shared" ref="C3:C11" si="0">420-260</f>
        <v>160</v>
      </c>
      <c r="D3">
        <f t="shared" ref="D3:D11" si="1">304-142</f>
        <v>162</v>
      </c>
      <c r="E3" s="1">
        <v>324.52609999999999</v>
      </c>
      <c r="F3">
        <v>234.16679999999999</v>
      </c>
      <c r="G3">
        <v>340</v>
      </c>
      <c r="H3">
        <v>243</v>
      </c>
      <c r="I3">
        <f t="shared" ref="I3:I33" si="2">SQRT(C3*C3+D3*D3)</f>
        <v>227.69277546729498</v>
      </c>
      <c r="J3">
        <f t="shared" ref="J3:J33" si="3">SQRT((E3-G3)*(E3-G3)+(F3-H3)*(F3-H3))</f>
        <v>17.817603751627225</v>
      </c>
      <c r="K3">
        <v>0.2</v>
      </c>
      <c r="L3">
        <f t="shared" ref="L3:L33" si="4">I3*K3</f>
        <v>45.538555093458996</v>
      </c>
      <c r="M3" t="b">
        <v>1</v>
      </c>
      <c r="N3" t="b">
        <v>0</v>
      </c>
    </row>
    <row r="4" spans="1:16" ht="18.75" x14ac:dyDescent="0.3">
      <c r="C4">
        <f t="shared" si="0"/>
        <v>160</v>
      </c>
      <c r="D4">
        <f t="shared" si="1"/>
        <v>162</v>
      </c>
      <c r="E4" s="1">
        <v>324.52609999999999</v>
      </c>
      <c r="F4">
        <v>234.16679999999999</v>
      </c>
      <c r="G4">
        <v>340</v>
      </c>
      <c r="H4">
        <v>243</v>
      </c>
      <c r="I4">
        <f t="shared" si="2"/>
        <v>227.69277546729498</v>
      </c>
      <c r="J4">
        <f t="shared" si="3"/>
        <v>17.817603751627225</v>
      </c>
      <c r="K4">
        <v>0.3</v>
      </c>
      <c r="L4">
        <f t="shared" si="4"/>
        <v>68.307832640188494</v>
      </c>
      <c r="M4" t="b">
        <v>1</v>
      </c>
      <c r="N4" t="b">
        <v>0</v>
      </c>
    </row>
    <row r="5" spans="1:16" ht="18.75" x14ac:dyDescent="0.3">
      <c r="C5">
        <f t="shared" si="0"/>
        <v>160</v>
      </c>
      <c r="D5">
        <f t="shared" si="1"/>
        <v>162</v>
      </c>
      <c r="E5" s="1">
        <v>324.52609999999999</v>
      </c>
      <c r="F5">
        <v>234.16679999999999</v>
      </c>
      <c r="G5">
        <v>340</v>
      </c>
      <c r="H5">
        <v>243</v>
      </c>
      <c r="I5">
        <f t="shared" si="2"/>
        <v>227.69277546729498</v>
      </c>
      <c r="J5">
        <f t="shared" si="3"/>
        <v>17.817603751627225</v>
      </c>
      <c r="K5">
        <v>0.4</v>
      </c>
      <c r="L5">
        <f t="shared" si="4"/>
        <v>91.077110186917992</v>
      </c>
      <c r="M5" t="b">
        <v>1</v>
      </c>
      <c r="N5" t="b">
        <v>0</v>
      </c>
    </row>
    <row r="6" spans="1:16" ht="18.75" x14ac:dyDescent="0.3">
      <c r="C6">
        <f t="shared" si="0"/>
        <v>160</v>
      </c>
      <c r="D6">
        <f t="shared" si="1"/>
        <v>162</v>
      </c>
      <c r="E6" s="1">
        <v>324.52609999999999</v>
      </c>
      <c r="F6">
        <v>234.16679999999999</v>
      </c>
      <c r="G6">
        <v>340</v>
      </c>
      <c r="H6">
        <v>243</v>
      </c>
      <c r="I6">
        <f t="shared" si="2"/>
        <v>227.69277546729498</v>
      </c>
      <c r="J6">
        <f t="shared" si="3"/>
        <v>17.817603751627225</v>
      </c>
      <c r="K6">
        <v>0.5</v>
      </c>
      <c r="L6">
        <f t="shared" si="4"/>
        <v>113.84638773364749</v>
      </c>
      <c r="M6" t="b">
        <v>1</v>
      </c>
      <c r="N6" t="b">
        <v>0</v>
      </c>
    </row>
    <row r="7" spans="1:16" ht="18.75" x14ac:dyDescent="0.3">
      <c r="C7">
        <f t="shared" si="0"/>
        <v>160</v>
      </c>
      <c r="D7">
        <f t="shared" si="1"/>
        <v>162</v>
      </c>
      <c r="E7" s="1">
        <v>324.52609999999999</v>
      </c>
      <c r="F7">
        <v>234.16679999999999</v>
      </c>
      <c r="G7">
        <v>340</v>
      </c>
      <c r="H7">
        <v>243</v>
      </c>
      <c r="I7">
        <f t="shared" si="2"/>
        <v>227.69277546729498</v>
      </c>
      <c r="J7">
        <f t="shared" si="3"/>
        <v>17.817603751627225</v>
      </c>
      <c r="K7">
        <v>0.6</v>
      </c>
      <c r="L7">
        <f t="shared" si="4"/>
        <v>136.61566528037699</v>
      </c>
      <c r="M7" t="b">
        <v>1</v>
      </c>
      <c r="N7" t="b">
        <v>0</v>
      </c>
    </row>
    <row r="8" spans="1:16" ht="18.75" x14ac:dyDescent="0.3">
      <c r="C8">
        <f t="shared" si="0"/>
        <v>160</v>
      </c>
      <c r="D8">
        <f t="shared" si="1"/>
        <v>162</v>
      </c>
      <c r="E8" s="1">
        <v>324.52609999999999</v>
      </c>
      <c r="F8">
        <v>234.16679999999999</v>
      </c>
      <c r="G8">
        <v>340</v>
      </c>
      <c r="H8">
        <v>243</v>
      </c>
      <c r="I8">
        <f t="shared" si="2"/>
        <v>227.69277546729498</v>
      </c>
      <c r="J8">
        <f t="shared" si="3"/>
        <v>17.817603751627225</v>
      </c>
      <c r="K8">
        <v>0.7</v>
      </c>
      <c r="L8">
        <f t="shared" si="4"/>
        <v>159.38494282710647</v>
      </c>
      <c r="M8" t="b">
        <v>1</v>
      </c>
      <c r="N8" t="b">
        <v>0</v>
      </c>
    </row>
    <row r="9" spans="1:16" ht="18.75" x14ac:dyDescent="0.3">
      <c r="C9">
        <f t="shared" si="0"/>
        <v>160</v>
      </c>
      <c r="D9">
        <f t="shared" si="1"/>
        <v>162</v>
      </c>
      <c r="E9" s="1">
        <v>324.52609999999999</v>
      </c>
      <c r="F9">
        <v>234.16679999999999</v>
      </c>
      <c r="G9">
        <v>340</v>
      </c>
      <c r="H9">
        <v>243</v>
      </c>
      <c r="I9">
        <f t="shared" si="2"/>
        <v>227.69277546729498</v>
      </c>
      <c r="J9">
        <f t="shared" si="3"/>
        <v>17.817603751627225</v>
      </c>
      <c r="K9">
        <v>0.8</v>
      </c>
      <c r="L9">
        <f t="shared" si="4"/>
        <v>182.15422037383598</v>
      </c>
      <c r="M9" t="b">
        <v>1</v>
      </c>
      <c r="N9" t="b">
        <v>0</v>
      </c>
    </row>
    <row r="10" spans="1:16" ht="18.75" x14ac:dyDescent="0.3">
      <c r="C10">
        <f t="shared" si="0"/>
        <v>160</v>
      </c>
      <c r="D10">
        <f t="shared" si="1"/>
        <v>162</v>
      </c>
      <c r="E10" s="1">
        <v>324.52609999999999</v>
      </c>
      <c r="F10">
        <v>234.16679999999999</v>
      </c>
      <c r="G10">
        <v>340</v>
      </c>
      <c r="H10">
        <v>243</v>
      </c>
      <c r="I10">
        <f t="shared" si="2"/>
        <v>227.69277546729498</v>
      </c>
      <c r="J10">
        <f t="shared" si="3"/>
        <v>17.817603751627225</v>
      </c>
      <c r="K10">
        <v>0.9</v>
      </c>
      <c r="L10">
        <f t="shared" si="4"/>
        <v>204.9234979205655</v>
      </c>
      <c r="M10" t="b">
        <v>1</v>
      </c>
      <c r="N10" t="b">
        <v>0</v>
      </c>
    </row>
    <row r="11" spans="1:16" ht="18.75" x14ac:dyDescent="0.3">
      <c r="C11">
        <f t="shared" si="0"/>
        <v>160</v>
      </c>
      <c r="D11">
        <f t="shared" si="1"/>
        <v>162</v>
      </c>
      <c r="E11" s="1">
        <v>324.52609999999999</v>
      </c>
      <c r="F11">
        <v>234.16679999999999</v>
      </c>
      <c r="G11">
        <v>340</v>
      </c>
      <c r="H11">
        <v>243</v>
      </c>
      <c r="I11">
        <f t="shared" si="2"/>
        <v>227.69277546729498</v>
      </c>
      <c r="J11">
        <f t="shared" si="3"/>
        <v>17.817603751627225</v>
      </c>
      <c r="K11">
        <v>1</v>
      </c>
      <c r="L11">
        <f t="shared" si="4"/>
        <v>227.69277546729498</v>
      </c>
      <c r="M11" t="b">
        <v>1</v>
      </c>
      <c r="N11" t="b">
        <v>0</v>
      </c>
    </row>
    <row r="13" spans="1:16" ht="18.75" x14ac:dyDescent="0.3">
      <c r="B13" t="s">
        <v>17</v>
      </c>
      <c r="C13">
        <f>561-433</f>
        <v>128</v>
      </c>
      <c r="D13">
        <f>312-162</f>
        <v>150</v>
      </c>
      <c r="E13" s="1">
        <v>505.70830000000001</v>
      </c>
      <c r="F13">
        <v>260.65109999999999</v>
      </c>
      <c r="G13">
        <f>433+64</f>
        <v>497</v>
      </c>
      <c r="H13">
        <f>162+75</f>
        <v>237</v>
      </c>
      <c r="I13">
        <f t="shared" si="2"/>
        <v>197.19026345131749</v>
      </c>
      <c r="J13">
        <f t="shared" si="3"/>
        <v>25.203353350298435</v>
      </c>
      <c r="K13">
        <v>0.1</v>
      </c>
      <c r="L13">
        <f t="shared" si="4"/>
        <v>19.719026345131752</v>
      </c>
      <c r="M13" t="b">
        <v>0</v>
      </c>
      <c r="N13" t="b">
        <v>1</v>
      </c>
      <c r="O13">
        <v>0.1</v>
      </c>
      <c r="P13">
        <v>0.1</v>
      </c>
    </row>
    <row r="14" spans="1:16" ht="18.75" x14ac:dyDescent="0.3">
      <c r="C14">
        <f t="shared" ref="C14:C22" si="5">561-433</f>
        <v>128</v>
      </c>
      <c r="D14">
        <f t="shared" ref="D14:D22" si="6">312-162</f>
        <v>150</v>
      </c>
      <c r="E14" s="1">
        <v>505.70830000000001</v>
      </c>
      <c r="F14">
        <v>260.65109999999999</v>
      </c>
      <c r="G14">
        <f t="shared" ref="G14:G22" si="7">433+64</f>
        <v>497</v>
      </c>
      <c r="H14">
        <f t="shared" ref="H14:H22" si="8">162+75</f>
        <v>237</v>
      </c>
      <c r="I14">
        <f t="shared" si="2"/>
        <v>197.19026345131749</v>
      </c>
      <c r="J14">
        <f t="shared" si="3"/>
        <v>25.203353350298435</v>
      </c>
      <c r="K14">
        <v>0.2</v>
      </c>
      <c r="L14">
        <f t="shared" si="4"/>
        <v>39.438052690263504</v>
      </c>
      <c r="M14" t="b">
        <v>1</v>
      </c>
      <c r="N14" t="b">
        <v>0</v>
      </c>
    </row>
    <row r="15" spans="1:16" ht="18.75" x14ac:dyDescent="0.3">
      <c r="C15">
        <f t="shared" si="5"/>
        <v>128</v>
      </c>
      <c r="D15">
        <f t="shared" si="6"/>
        <v>150</v>
      </c>
      <c r="E15" s="1">
        <v>505.70830000000001</v>
      </c>
      <c r="F15">
        <v>260.65109999999999</v>
      </c>
      <c r="G15">
        <f t="shared" si="7"/>
        <v>497</v>
      </c>
      <c r="H15">
        <f t="shared" si="8"/>
        <v>237</v>
      </c>
      <c r="I15">
        <f t="shared" si="2"/>
        <v>197.19026345131749</v>
      </c>
      <c r="J15">
        <f t="shared" si="3"/>
        <v>25.203353350298435</v>
      </c>
      <c r="K15">
        <v>0.3</v>
      </c>
      <c r="L15">
        <f t="shared" si="4"/>
        <v>59.157079035395242</v>
      </c>
      <c r="M15" t="b">
        <v>1</v>
      </c>
      <c r="N15" t="b">
        <v>0</v>
      </c>
    </row>
    <row r="16" spans="1:16" ht="18.75" x14ac:dyDescent="0.3">
      <c r="C16">
        <f t="shared" si="5"/>
        <v>128</v>
      </c>
      <c r="D16">
        <f t="shared" si="6"/>
        <v>150</v>
      </c>
      <c r="E16" s="1">
        <v>505.70830000000001</v>
      </c>
      <c r="F16">
        <v>260.65109999999999</v>
      </c>
      <c r="G16">
        <f t="shared" si="7"/>
        <v>497</v>
      </c>
      <c r="H16">
        <f t="shared" si="8"/>
        <v>237</v>
      </c>
      <c r="I16">
        <f t="shared" si="2"/>
        <v>197.19026345131749</v>
      </c>
      <c r="J16">
        <f t="shared" si="3"/>
        <v>25.203353350298435</v>
      </c>
      <c r="K16">
        <v>0.4</v>
      </c>
      <c r="L16">
        <f t="shared" si="4"/>
        <v>78.876105380527008</v>
      </c>
      <c r="M16" t="b">
        <v>1</v>
      </c>
      <c r="N16" t="b">
        <v>0</v>
      </c>
    </row>
    <row r="17" spans="2:16" ht="18.75" x14ac:dyDescent="0.3">
      <c r="C17">
        <f t="shared" si="5"/>
        <v>128</v>
      </c>
      <c r="D17">
        <f t="shared" si="6"/>
        <v>150</v>
      </c>
      <c r="E17" s="1">
        <v>505.70830000000001</v>
      </c>
      <c r="F17">
        <v>260.65109999999999</v>
      </c>
      <c r="G17">
        <f t="shared" si="7"/>
        <v>497</v>
      </c>
      <c r="H17">
        <f t="shared" si="8"/>
        <v>237</v>
      </c>
      <c r="I17">
        <f t="shared" si="2"/>
        <v>197.19026345131749</v>
      </c>
      <c r="J17">
        <f t="shared" si="3"/>
        <v>25.203353350298435</v>
      </c>
      <c r="K17">
        <v>0.5</v>
      </c>
      <c r="L17">
        <f t="shared" si="4"/>
        <v>98.595131725658746</v>
      </c>
      <c r="M17" t="b">
        <v>1</v>
      </c>
      <c r="N17" t="b">
        <v>0</v>
      </c>
    </row>
    <row r="18" spans="2:16" ht="18.75" x14ac:dyDescent="0.3">
      <c r="C18">
        <f t="shared" si="5"/>
        <v>128</v>
      </c>
      <c r="D18">
        <f t="shared" si="6"/>
        <v>150</v>
      </c>
      <c r="E18" s="1">
        <v>505.70830000000001</v>
      </c>
      <c r="F18">
        <v>260.65109999999999</v>
      </c>
      <c r="G18">
        <f t="shared" si="7"/>
        <v>497</v>
      </c>
      <c r="H18">
        <f t="shared" si="8"/>
        <v>237</v>
      </c>
      <c r="I18">
        <f t="shared" si="2"/>
        <v>197.19026345131749</v>
      </c>
      <c r="J18">
        <f t="shared" si="3"/>
        <v>25.203353350298435</v>
      </c>
      <c r="K18">
        <v>0.6</v>
      </c>
      <c r="L18">
        <f t="shared" si="4"/>
        <v>118.31415807079048</v>
      </c>
      <c r="M18" t="b">
        <v>1</v>
      </c>
      <c r="N18" t="b">
        <v>0</v>
      </c>
    </row>
    <row r="19" spans="2:16" ht="18.75" x14ac:dyDescent="0.3">
      <c r="C19">
        <f t="shared" si="5"/>
        <v>128</v>
      </c>
      <c r="D19">
        <f t="shared" si="6"/>
        <v>150</v>
      </c>
      <c r="E19" s="1">
        <v>505.70830000000001</v>
      </c>
      <c r="F19">
        <v>260.65109999999999</v>
      </c>
      <c r="G19">
        <f t="shared" si="7"/>
        <v>497</v>
      </c>
      <c r="H19">
        <f t="shared" si="8"/>
        <v>237</v>
      </c>
      <c r="I19">
        <f t="shared" si="2"/>
        <v>197.19026345131749</v>
      </c>
      <c r="J19">
        <f t="shared" si="3"/>
        <v>25.203353350298435</v>
      </c>
      <c r="K19">
        <v>0.7</v>
      </c>
      <c r="L19">
        <f t="shared" si="4"/>
        <v>138.03318441592222</v>
      </c>
      <c r="M19" t="b">
        <v>1</v>
      </c>
      <c r="N19" t="b">
        <v>0</v>
      </c>
    </row>
    <row r="20" spans="2:16" ht="18.75" x14ac:dyDescent="0.3">
      <c r="C20">
        <f t="shared" si="5"/>
        <v>128</v>
      </c>
      <c r="D20">
        <f t="shared" si="6"/>
        <v>150</v>
      </c>
      <c r="E20" s="1">
        <v>505.70830000000001</v>
      </c>
      <c r="F20">
        <v>260.65109999999999</v>
      </c>
      <c r="G20">
        <f t="shared" si="7"/>
        <v>497</v>
      </c>
      <c r="H20">
        <f t="shared" si="8"/>
        <v>237</v>
      </c>
      <c r="I20">
        <f t="shared" si="2"/>
        <v>197.19026345131749</v>
      </c>
      <c r="J20">
        <f t="shared" si="3"/>
        <v>25.203353350298435</v>
      </c>
      <c r="K20">
        <v>0.8</v>
      </c>
      <c r="L20">
        <f t="shared" si="4"/>
        <v>157.75221076105402</v>
      </c>
      <c r="M20" t="b">
        <v>1</v>
      </c>
      <c r="N20" t="b">
        <v>0</v>
      </c>
    </row>
    <row r="21" spans="2:16" ht="18.75" x14ac:dyDescent="0.3">
      <c r="C21">
        <f t="shared" si="5"/>
        <v>128</v>
      </c>
      <c r="D21">
        <f t="shared" si="6"/>
        <v>150</v>
      </c>
      <c r="E21" s="1">
        <v>505.70830000000001</v>
      </c>
      <c r="F21">
        <v>260.65109999999999</v>
      </c>
      <c r="G21">
        <f t="shared" si="7"/>
        <v>497</v>
      </c>
      <c r="H21">
        <f t="shared" si="8"/>
        <v>237</v>
      </c>
      <c r="I21">
        <f t="shared" si="2"/>
        <v>197.19026345131749</v>
      </c>
      <c r="J21">
        <f t="shared" si="3"/>
        <v>25.203353350298435</v>
      </c>
      <c r="K21">
        <v>0.9</v>
      </c>
      <c r="L21">
        <f t="shared" si="4"/>
        <v>177.47123710618575</v>
      </c>
      <c r="M21" t="b">
        <v>1</v>
      </c>
      <c r="N21" t="b">
        <v>0</v>
      </c>
    </row>
    <row r="22" spans="2:16" ht="18.75" x14ac:dyDescent="0.3">
      <c r="C22">
        <f t="shared" si="5"/>
        <v>128</v>
      </c>
      <c r="D22">
        <f t="shared" si="6"/>
        <v>150</v>
      </c>
      <c r="E22" s="1">
        <v>505.70830000000001</v>
      </c>
      <c r="F22">
        <v>260.65109999999999</v>
      </c>
      <c r="G22">
        <f t="shared" si="7"/>
        <v>497</v>
      </c>
      <c r="H22">
        <f t="shared" si="8"/>
        <v>237</v>
      </c>
      <c r="I22">
        <f t="shared" si="2"/>
        <v>197.19026345131749</v>
      </c>
      <c r="J22">
        <f t="shared" si="3"/>
        <v>25.203353350298435</v>
      </c>
      <c r="K22">
        <v>1</v>
      </c>
      <c r="L22">
        <f t="shared" si="4"/>
        <v>197.19026345131749</v>
      </c>
      <c r="M22" t="b">
        <v>1</v>
      </c>
      <c r="N22" t="b">
        <v>0</v>
      </c>
    </row>
    <row r="24" spans="2:16" ht="18.75" x14ac:dyDescent="0.3">
      <c r="B24" t="s">
        <v>18</v>
      </c>
      <c r="C24">
        <f>842-728</f>
        <v>114</v>
      </c>
      <c r="D24">
        <f>336-176</f>
        <v>160</v>
      </c>
      <c r="E24" s="1">
        <v>782.0779</v>
      </c>
      <c r="F24">
        <v>267.84410000000003</v>
      </c>
      <c r="G24">
        <f>728+57</f>
        <v>785</v>
      </c>
      <c r="H24">
        <f>176+80</f>
        <v>256</v>
      </c>
      <c r="I24">
        <f t="shared" si="2"/>
        <v>196.45864704817652</v>
      </c>
      <c r="J24">
        <f t="shared" si="3"/>
        <v>12.199236583491633</v>
      </c>
      <c r="K24">
        <v>0.1</v>
      </c>
      <c r="L24">
        <f t="shared" si="4"/>
        <v>19.645864704817654</v>
      </c>
      <c r="M24" t="b">
        <v>1</v>
      </c>
      <c r="N24" t="b">
        <v>0</v>
      </c>
      <c r="O24">
        <v>1</v>
      </c>
      <c r="P24">
        <v>1</v>
      </c>
    </row>
    <row r="25" spans="2:16" ht="18.75" x14ac:dyDescent="0.3">
      <c r="C25">
        <f t="shared" ref="C25:C33" si="9">842-728</f>
        <v>114</v>
      </c>
      <c r="D25">
        <f t="shared" ref="D25:D33" si="10">336-176</f>
        <v>160</v>
      </c>
      <c r="E25" s="1">
        <v>782.0779</v>
      </c>
      <c r="F25">
        <v>267.84410000000003</v>
      </c>
      <c r="G25">
        <f t="shared" ref="G25:G33" si="11">728+57</f>
        <v>785</v>
      </c>
      <c r="H25">
        <f t="shared" ref="H25:H33" si="12">176+80</f>
        <v>256</v>
      </c>
      <c r="I25">
        <f t="shared" si="2"/>
        <v>196.45864704817652</v>
      </c>
      <c r="J25">
        <f t="shared" si="3"/>
        <v>12.199236583491633</v>
      </c>
      <c r="K25">
        <v>0.2</v>
      </c>
      <c r="L25">
        <f t="shared" si="4"/>
        <v>39.291729409635309</v>
      </c>
      <c r="M25" t="b">
        <v>1</v>
      </c>
      <c r="N25" t="b">
        <v>0</v>
      </c>
    </row>
    <row r="26" spans="2:16" ht="18.75" x14ac:dyDescent="0.3">
      <c r="C26">
        <f t="shared" si="9"/>
        <v>114</v>
      </c>
      <c r="D26">
        <f t="shared" si="10"/>
        <v>160</v>
      </c>
      <c r="E26" s="1">
        <v>782.0779</v>
      </c>
      <c r="F26">
        <v>267.84410000000003</v>
      </c>
      <c r="G26">
        <f t="shared" si="11"/>
        <v>785</v>
      </c>
      <c r="H26">
        <f t="shared" si="12"/>
        <v>256</v>
      </c>
      <c r="I26">
        <f t="shared" si="2"/>
        <v>196.45864704817652</v>
      </c>
      <c r="J26">
        <f t="shared" si="3"/>
        <v>12.199236583491633</v>
      </c>
      <c r="K26">
        <v>0.3</v>
      </c>
      <c r="L26">
        <f t="shared" si="4"/>
        <v>58.937594114452949</v>
      </c>
      <c r="M26" t="b">
        <v>1</v>
      </c>
      <c r="N26" t="b">
        <v>0</v>
      </c>
    </row>
    <row r="27" spans="2:16" ht="18.75" x14ac:dyDescent="0.3">
      <c r="C27">
        <f t="shared" si="9"/>
        <v>114</v>
      </c>
      <c r="D27">
        <f t="shared" si="10"/>
        <v>160</v>
      </c>
      <c r="E27" s="1">
        <v>782.0779</v>
      </c>
      <c r="F27">
        <v>267.84410000000003</v>
      </c>
      <c r="G27">
        <f t="shared" si="11"/>
        <v>785</v>
      </c>
      <c r="H27">
        <f t="shared" si="12"/>
        <v>256</v>
      </c>
      <c r="I27">
        <f t="shared" si="2"/>
        <v>196.45864704817652</v>
      </c>
      <c r="J27">
        <f t="shared" si="3"/>
        <v>12.199236583491633</v>
      </c>
      <c r="K27">
        <v>0.4</v>
      </c>
      <c r="L27">
        <f t="shared" si="4"/>
        <v>78.583458819270618</v>
      </c>
      <c r="M27" t="b">
        <v>1</v>
      </c>
      <c r="N27" t="b">
        <v>0</v>
      </c>
    </row>
    <row r="28" spans="2:16" ht="18.75" x14ac:dyDescent="0.3">
      <c r="C28">
        <f t="shared" si="9"/>
        <v>114</v>
      </c>
      <c r="D28">
        <f t="shared" si="10"/>
        <v>160</v>
      </c>
      <c r="E28" s="1">
        <v>782.0779</v>
      </c>
      <c r="F28">
        <v>267.84410000000003</v>
      </c>
      <c r="G28">
        <f t="shared" si="11"/>
        <v>785</v>
      </c>
      <c r="H28">
        <f t="shared" si="12"/>
        <v>256</v>
      </c>
      <c r="I28">
        <f t="shared" si="2"/>
        <v>196.45864704817652</v>
      </c>
      <c r="J28">
        <f t="shared" si="3"/>
        <v>12.199236583491633</v>
      </c>
      <c r="K28">
        <v>0.5</v>
      </c>
      <c r="L28">
        <f t="shared" si="4"/>
        <v>98.229323524088258</v>
      </c>
      <c r="M28" t="b">
        <v>1</v>
      </c>
      <c r="N28" t="b">
        <v>0</v>
      </c>
    </row>
    <row r="29" spans="2:16" ht="18.75" x14ac:dyDescent="0.3">
      <c r="C29">
        <f t="shared" si="9"/>
        <v>114</v>
      </c>
      <c r="D29">
        <f t="shared" si="10"/>
        <v>160</v>
      </c>
      <c r="E29" s="1">
        <v>782.0779</v>
      </c>
      <c r="F29">
        <v>267.84410000000003</v>
      </c>
      <c r="G29">
        <f t="shared" si="11"/>
        <v>785</v>
      </c>
      <c r="H29">
        <f t="shared" si="12"/>
        <v>256</v>
      </c>
      <c r="I29">
        <f t="shared" si="2"/>
        <v>196.45864704817652</v>
      </c>
      <c r="J29">
        <f t="shared" si="3"/>
        <v>12.199236583491633</v>
      </c>
      <c r="K29">
        <v>0.6</v>
      </c>
      <c r="L29">
        <f t="shared" si="4"/>
        <v>117.8751882289059</v>
      </c>
      <c r="M29" t="b">
        <v>1</v>
      </c>
      <c r="N29" t="b">
        <v>0</v>
      </c>
    </row>
    <row r="30" spans="2:16" ht="18.75" x14ac:dyDescent="0.3">
      <c r="C30">
        <f t="shared" si="9"/>
        <v>114</v>
      </c>
      <c r="D30">
        <f t="shared" si="10"/>
        <v>160</v>
      </c>
      <c r="E30" s="1">
        <v>782.0779</v>
      </c>
      <c r="F30">
        <v>267.84410000000003</v>
      </c>
      <c r="G30">
        <f t="shared" si="11"/>
        <v>785</v>
      </c>
      <c r="H30">
        <f t="shared" si="12"/>
        <v>256</v>
      </c>
      <c r="I30">
        <f t="shared" si="2"/>
        <v>196.45864704817652</v>
      </c>
      <c r="J30">
        <f t="shared" si="3"/>
        <v>12.199236583491633</v>
      </c>
      <c r="K30">
        <v>0.7</v>
      </c>
      <c r="L30">
        <f t="shared" si="4"/>
        <v>137.52105293372355</v>
      </c>
      <c r="M30" t="b">
        <v>1</v>
      </c>
      <c r="N30" t="b">
        <v>0</v>
      </c>
    </row>
    <row r="31" spans="2:16" ht="18.75" x14ac:dyDescent="0.3">
      <c r="C31">
        <f t="shared" si="9"/>
        <v>114</v>
      </c>
      <c r="D31">
        <f t="shared" si="10"/>
        <v>160</v>
      </c>
      <c r="E31" s="1">
        <v>782.0779</v>
      </c>
      <c r="F31">
        <v>267.84410000000003</v>
      </c>
      <c r="G31">
        <f t="shared" si="11"/>
        <v>785</v>
      </c>
      <c r="H31">
        <f t="shared" si="12"/>
        <v>256</v>
      </c>
      <c r="I31">
        <f t="shared" si="2"/>
        <v>196.45864704817652</v>
      </c>
      <c r="J31">
        <f t="shared" si="3"/>
        <v>12.199236583491633</v>
      </c>
      <c r="K31">
        <v>0.8</v>
      </c>
      <c r="L31">
        <f t="shared" si="4"/>
        <v>157.16691763854124</v>
      </c>
      <c r="M31" t="b">
        <v>1</v>
      </c>
      <c r="N31" t="b">
        <v>0</v>
      </c>
    </row>
    <row r="32" spans="2:16" ht="18.75" x14ac:dyDescent="0.3">
      <c r="C32">
        <f t="shared" si="9"/>
        <v>114</v>
      </c>
      <c r="D32">
        <f t="shared" si="10"/>
        <v>160</v>
      </c>
      <c r="E32" s="1">
        <v>782.0779</v>
      </c>
      <c r="F32">
        <v>267.84410000000003</v>
      </c>
      <c r="G32">
        <f t="shared" si="11"/>
        <v>785</v>
      </c>
      <c r="H32">
        <f t="shared" si="12"/>
        <v>256</v>
      </c>
      <c r="I32">
        <f t="shared" si="2"/>
        <v>196.45864704817652</v>
      </c>
      <c r="J32">
        <f t="shared" si="3"/>
        <v>12.199236583491633</v>
      </c>
      <c r="K32">
        <v>0.9</v>
      </c>
      <c r="L32">
        <f t="shared" si="4"/>
        <v>176.81278234335886</v>
      </c>
      <c r="M32" t="b">
        <v>1</v>
      </c>
      <c r="N32" t="b">
        <v>0</v>
      </c>
    </row>
    <row r="33" spans="1:14" ht="18.75" x14ac:dyDescent="0.3">
      <c r="C33">
        <f t="shared" si="9"/>
        <v>114</v>
      </c>
      <c r="D33">
        <f t="shared" si="10"/>
        <v>160</v>
      </c>
      <c r="E33" s="1">
        <v>782.0779</v>
      </c>
      <c r="F33">
        <v>267.84410000000003</v>
      </c>
      <c r="G33">
        <f t="shared" si="11"/>
        <v>785</v>
      </c>
      <c r="H33">
        <f t="shared" si="12"/>
        <v>256</v>
      </c>
      <c r="I33">
        <f t="shared" si="2"/>
        <v>196.45864704817652</v>
      </c>
      <c r="J33">
        <f t="shared" si="3"/>
        <v>12.199236583491633</v>
      </c>
      <c r="K33">
        <v>1</v>
      </c>
      <c r="L33">
        <f t="shared" si="4"/>
        <v>196.45864704817652</v>
      </c>
      <c r="M33" t="b">
        <v>1</v>
      </c>
      <c r="N33" t="b">
        <v>0</v>
      </c>
    </row>
    <row r="36" spans="1:14" x14ac:dyDescent="0.25">
      <c r="A36" s="2" t="s">
        <v>26</v>
      </c>
    </row>
    <row r="40" spans="1:14" x14ac:dyDescent="0.25">
      <c r="D40" t="s">
        <v>5</v>
      </c>
      <c r="E40" t="s">
        <v>16</v>
      </c>
      <c r="F40" t="s">
        <v>15</v>
      </c>
    </row>
    <row r="41" spans="1:14" x14ac:dyDescent="0.25">
      <c r="D41">
        <v>0.1</v>
      </c>
      <c r="E41">
        <v>0.33</v>
      </c>
      <c r="F41">
        <v>0.33</v>
      </c>
    </row>
    <row r="42" spans="1:14" x14ac:dyDescent="0.25">
      <c r="D42">
        <v>0.2</v>
      </c>
      <c r="E42">
        <v>1</v>
      </c>
      <c r="F42">
        <v>1</v>
      </c>
    </row>
    <row r="43" spans="1:14" x14ac:dyDescent="0.25">
      <c r="D43">
        <v>0.3</v>
      </c>
      <c r="E43">
        <v>1</v>
      </c>
      <c r="F43">
        <v>1</v>
      </c>
    </row>
    <row r="44" spans="1:14" x14ac:dyDescent="0.25">
      <c r="D44">
        <v>0.4</v>
      </c>
      <c r="E44">
        <v>1</v>
      </c>
      <c r="F44">
        <v>1</v>
      </c>
    </row>
    <row r="45" spans="1:14" x14ac:dyDescent="0.25">
      <c r="D45">
        <v>0.5</v>
      </c>
      <c r="E45">
        <v>1</v>
      </c>
      <c r="F45">
        <v>1</v>
      </c>
    </row>
    <row r="46" spans="1:14" x14ac:dyDescent="0.25">
      <c r="D46">
        <v>0.6</v>
      </c>
      <c r="E46">
        <v>1</v>
      </c>
      <c r="F46">
        <v>1</v>
      </c>
    </row>
    <row r="47" spans="1:14" x14ac:dyDescent="0.25">
      <c r="D47">
        <v>0.7</v>
      </c>
      <c r="E47">
        <v>1</v>
      </c>
      <c r="F47">
        <v>1</v>
      </c>
    </row>
    <row r="48" spans="1:14" x14ac:dyDescent="0.25">
      <c r="D48">
        <v>0.8</v>
      </c>
      <c r="E48">
        <v>1</v>
      </c>
      <c r="F48">
        <v>1</v>
      </c>
    </row>
    <row r="49" spans="4:6" x14ac:dyDescent="0.25">
      <c r="D49">
        <v>0.9</v>
      </c>
      <c r="E49">
        <v>1</v>
      </c>
      <c r="F49">
        <v>1</v>
      </c>
    </row>
    <row r="50" spans="4:6" x14ac:dyDescent="0.25">
      <c r="D50">
        <v>1</v>
      </c>
      <c r="E50">
        <v>1</v>
      </c>
      <c r="F50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C19" workbookViewId="0">
      <selection activeCell="C25" sqref="C25"/>
    </sheetView>
  </sheetViews>
  <sheetFormatPr defaultRowHeight="15" x14ac:dyDescent="0.25"/>
  <cols>
    <col min="3" max="3" width="17.140625" customWidth="1"/>
    <col min="4" max="4" width="18" customWidth="1"/>
    <col min="9" max="9" width="17.5703125" customWidth="1"/>
    <col min="10" max="10" width="45" customWidth="1"/>
    <col min="12" max="12" width="21.42578125" customWidth="1"/>
  </cols>
  <sheetData>
    <row r="1" spans="1:16" x14ac:dyDescent="0.25">
      <c r="A1" t="s">
        <v>23</v>
      </c>
      <c r="B1" t="s">
        <v>8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10</v>
      </c>
      <c r="J1" t="s">
        <v>11</v>
      </c>
      <c r="K1" t="s">
        <v>5</v>
      </c>
      <c r="L1" t="s">
        <v>25</v>
      </c>
      <c r="M1" t="s">
        <v>6</v>
      </c>
      <c r="N1" t="s">
        <v>7</v>
      </c>
      <c r="O1" t="s">
        <v>16</v>
      </c>
      <c r="P1" t="s">
        <v>15</v>
      </c>
    </row>
    <row r="2" spans="1:16" ht="18.75" x14ac:dyDescent="0.3">
      <c r="B2" t="s">
        <v>9</v>
      </c>
      <c r="C2">
        <f>4466-3364</f>
        <v>1102</v>
      </c>
      <c r="D2">
        <f>697-137</f>
        <v>560</v>
      </c>
      <c r="E2" s="1">
        <v>928</v>
      </c>
      <c r="F2">
        <v>1095.8</v>
      </c>
      <c r="G2">
        <v>3915</v>
      </c>
      <c r="H2">
        <v>417</v>
      </c>
      <c r="I2">
        <f>SQRT(C2*C2+D2*D2)</f>
        <v>1236.1245891899409</v>
      </c>
      <c r="J2">
        <f>SQRT((E2-G2)*(E2-G2)+(F2-H2)*(F2-H2))</f>
        <v>3063.1582459938304</v>
      </c>
      <c r="K2">
        <v>0.1</v>
      </c>
      <c r="L2">
        <f>I2*K2</f>
        <v>123.61245891899409</v>
      </c>
      <c r="M2" t="b">
        <v>0</v>
      </c>
      <c r="N2" t="b">
        <v>1</v>
      </c>
      <c r="O2">
        <v>0.1</v>
      </c>
      <c r="P2">
        <v>0.1</v>
      </c>
    </row>
    <row r="3" spans="1:16" ht="18.75" x14ac:dyDescent="0.3">
      <c r="C3">
        <f t="shared" ref="C3:C11" si="0">4466-3364</f>
        <v>1102</v>
      </c>
      <c r="D3">
        <f t="shared" ref="D3:D11" si="1">697-137</f>
        <v>560</v>
      </c>
      <c r="E3" s="1">
        <v>928</v>
      </c>
      <c r="F3">
        <v>1095.8</v>
      </c>
      <c r="G3">
        <v>3915</v>
      </c>
      <c r="H3">
        <v>417</v>
      </c>
      <c r="I3">
        <f t="shared" ref="I3:I11" si="2">SQRT(C3*C3+D3*D3)</f>
        <v>1236.1245891899409</v>
      </c>
      <c r="J3">
        <f t="shared" ref="J3:J11" si="3">SQRT((E3-G3)*(E3-G3)+(F3-H3)*(F3-H3))</f>
        <v>3063.1582459938304</v>
      </c>
      <c r="K3">
        <v>0.2</v>
      </c>
      <c r="L3">
        <f t="shared" ref="L3:L11" si="4">I3*K3</f>
        <v>247.22491783798819</v>
      </c>
      <c r="M3" t="b">
        <v>0</v>
      </c>
      <c r="N3" t="b">
        <v>1</v>
      </c>
    </row>
    <row r="4" spans="1:16" ht="18.75" x14ac:dyDescent="0.3">
      <c r="C4">
        <f t="shared" si="0"/>
        <v>1102</v>
      </c>
      <c r="D4">
        <f t="shared" si="1"/>
        <v>560</v>
      </c>
      <c r="E4" s="1">
        <v>928</v>
      </c>
      <c r="F4">
        <v>1095.8</v>
      </c>
      <c r="G4">
        <v>3915</v>
      </c>
      <c r="H4">
        <v>417</v>
      </c>
      <c r="I4">
        <f t="shared" si="2"/>
        <v>1236.1245891899409</v>
      </c>
      <c r="J4">
        <f t="shared" si="3"/>
        <v>3063.1582459938304</v>
      </c>
      <c r="K4">
        <v>0.3</v>
      </c>
      <c r="L4">
        <f t="shared" si="4"/>
        <v>370.83737675698228</v>
      </c>
      <c r="M4" t="b">
        <v>0</v>
      </c>
      <c r="N4" t="b">
        <v>1</v>
      </c>
    </row>
    <row r="5" spans="1:16" ht="18.75" x14ac:dyDescent="0.3">
      <c r="C5">
        <f t="shared" si="0"/>
        <v>1102</v>
      </c>
      <c r="D5">
        <f t="shared" si="1"/>
        <v>560</v>
      </c>
      <c r="E5" s="1">
        <v>928</v>
      </c>
      <c r="F5">
        <v>1095.8</v>
      </c>
      <c r="G5">
        <v>3915</v>
      </c>
      <c r="H5">
        <v>417</v>
      </c>
      <c r="I5">
        <f t="shared" si="2"/>
        <v>1236.1245891899409</v>
      </c>
      <c r="J5">
        <f t="shared" si="3"/>
        <v>3063.1582459938304</v>
      </c>
      <c r="K5">
        <v>0.4</v>
      </c>
      <c r="L5">
        <f t="shared" si="4"/>
        <v>494.44983567597637</v>
      </c>
      <c r="M5" t="b">
        <v>0</v>
      </c>
      <c r="N5" t="b">
        <v>1</v>
      </c>
    </row>
    <row r="6" spans="1:16" ht="18.75" x14ac:dyDescent="0.3">
      <c r="C6">
        <f t="shared" si="0"/>
        <v>1102</v>
      </c>
      <c r="D6">
        <f t="shared" si="1"/>
        <v>560</v>
      </c>
      <c r="E6" s="1">
        <v>928</v>
      </c>
      <c r="F6">
        <v>1095.8</v>
      </c>
      <c r="G6">
        <v>3915</v>
      </c>
      <c r="H6">
        <v>417</v>
      </c>
      <c r="I6">
        <f t="shared" si="2"/>
        <v>1236.1245891899409</v>
      </c>
      <c r="J6">
        <f t="shared" si="3"/>
        <v>3063.1582459938304</v>
      </c>
      <c r="K6">
        <v>0.5</v>
      </c>
      <c r="L6">
        <f t="shared" si="4"/>
        <v>618.06229459497047</v>
      </c>
      <c r="M6" t="b">
        <v>0</v>
      </c>
      <c r="N6" t="b">
        <v>1</v>
      </c>
    </row>
    <row r="7" spans="1:16" ht="18.75" x14ac:dyDescent="0.3">
      <c r="C7">
        <f t="shared" si="0"/>
        <v>1102</v>
      </c>
      <c r="D7">
        <f t="shared" si="1"/>
        <v>560</v>
      </c>
      <c r="E7" s="1">
        <v>928</v>
      </c>
      <c r="F7">
        <v>1095.8</v>
      </c>
      <c r="G7">
        <v>3915</v>
      </c>
      <c r="H7">
        <v>417</v>
      </c>
      <c r="I7">
        <f t="shared" si="2"/>
        <v>1236.1245891899409</v>
      </c>
      <c r="J7">
        <f t="shared" si="3"/>
        <v>3063.1582459938304</v>
      </c>
      <c r="K7">
        <v>0.6</v>
      </c>
      <c r="L7">
        <f t="shared" si="4"/>
        <v>741.67475351396456</v>
      </c>
      <c r="M7" t="b">
        <v>0</v>
      </c>
      <c r="N7" t="b">
        <v>1</v>
      </c>
    </row>
    <row r="8" spans="1:16" ht="18.75" x14ac:dyDescent="0.3">
      <c r="C8">
        <f t="shared" si="0"/>
        <v>1102</v>
      </c>
      <c r="D8">
        <f t="shared" si="1"/>
        <v>560</v>
      </c>
      <c r="E8" s="1">
        <v>928</v>
      </c>
      <c r="F8">
        <v>1095.8</v>
      </c>
      <c r="G8">
        <v>3915</v>
      </c>
      <c r="H8">
        <v>417</v>
      </c>
      <c r="I8">
        <f t="shared" si="2"/>
        <v>1236.1245891899409</v>
      </c>
      <c r="J8">
        <f t="shared" si="3"/>
        <v>3063.1582459938304</v>
      </c>
      <c r="K8">
        <v>0.7</v>
      </c>
      <c r="L8">
        <f t="shared" si="4"/>
        <v>865.28721243295865</v>
      </c>
      <c r="M8" t="b">
        <v>0</v>
      </c>
      <c r="N8" t="b">
        <v>1</v>
      </c>
    </row>
    <row r="9" spans="1:16" ht="18.75" x14ac:dyDescent="0.3">
      <c r="C9">
        <f t="shared" si="0"/>
        <v>1102</v>
      </c>
      <c r="D9">
        <f t="shared" si="1"/>
        <v>560</v>
      </c>
      <c r="E9" s="1">
        <v>928</v>
      </c>
      <c r="F9">
        <v>1095.8</v>
      </c>
      <c r="G9">
        <v>3915</v>
      </c>
      <c r="H9">
        <v>417</v>
      </c>
      <c r="I9">
        <f t="shared" si="2"/>
        <v>1236.1245891899409</v>
      </c>
      <c r="J9">
        <f t="shared" si="3"/>
        <v>3063.1582459938304</v>
      </c>
      <c r="K9">
        <v>0.8</v>
      </c>
      <c r="L9">
        <f t="shared" si="4"/>
        <v>988.89967135195275</v>
      </c>
      <c r="M9" t="b">
        <v>0</v>
      </c>
      <c r="N9" t="b">
        <v>1</v>
      </c>
    </row>
    <row r="10" spans="1:16" ht="18.75" x14ac:dyDescent="0.3">
      <c r="C10">
        <f t="shared" si="0"/>
        <v>1102</v>
      </c>
      <c r="D10">
        <f t="shared" si="1"/>
        <v>560</v>
      </c>
      <c r="E10" s="1">
        <v>928</v>
      </c>
      <c r="F10">
        <v>1095.8</v>
      </c>
      <c r="G10">
        <v>3915</v>
      </c>
      <c r="H10">
        <v>417</v>
      </c>
      <c r="I10">
        <f t="shared" si="2"/>
        <v>1236.1245891899409</v>
      </c>
      <c r="J10">
        <f t="shared" si="3"/>
        <v>3063.1582459938304</v>
      </c>
      <c r="K10">
        <v>0.9</v>
      </c>
      <c r="L10">
        <f t="shared" si="4"/>
        <v>1112.512130270947</v>
      </c>
      <c r="M10" t="b">
        <v>0</v>
      </c>
      <c r="N10" t="b">
        <v>1</v>
      </c>
    </row>
    <row r="11" spans="1:16" ht="18.75" x14ac:dyDescent="0.3">
      <c r="C11">
        <f t="shared" si="0"/>
        <v>1102</v>
      </c>
      <c r="D11">
        <f t="shared" si="1"/>
        <v>560</v>
      </c>
      <c r="E11" s="1">
        <v>928</v>
      </c>
      <c r="F11">
        <v>1095.8</v>
      </c>
      <c r="G11">
        <v>3915</v>
      </c>
      <c r="H11">
        <v>417</v>
      </c>
      <c r="I11">
        <f t="shared" si="2"/>
        <v>1236.1245891899409</v>
      </c>
      <c r="J11">
        <f t="shared" si="3"/>
        <v>3063.1582459938304</v>
      </c>
      <c r="K11">
        <v>1</v>
      </c>
      <c r="L11">
        <f t="shared" si="4"/>
        <v>1236.1245891899409</v>
      </c>
      <c r="M11" t="b">
        <v>1</v>
      </c>
      <c r="N11" t="b">
        <v>0</v>
      </c>
    </row>
    <row r="13" spans="1:16" ht="18.75" x14ac:dyDescent="0.3">
      <c r="B13" t="s">
        <v>9</v>
      </c>
      <c r="C13">
        <f>2330-1275</f>
        <v>1055</v>
      </c>
      <c r="D13">
        <f>1846-1256</f>
        <v>590</v>
      </c>
      <c r="E13" s="1">
        <v>2042.8</v>
      </c>
      <c r="F13">
        <v>951</v>
      </c>
      <c r="G13" s="1">
        <f>1275+0.5*1055</f>
        <v>1802.5</v>
      </c>
      <c r="H13">
        <f>1256+0.5*590</f>
        <v>1551</v>
      </c>
      <c r="I13">
        <f>SQRT(C13*C13+D13*D13)</f>
        <v>1208.7700360283588</v>
      </c>
      <c r="J13">
        <f>SQRT((E13-G13)*(E13-G13)+(F13-H13)*(F13-H13))</f>
        <v>646.33125407951604</v>
      </c>
      <c r="K13">
        <v>0.1</v>
      </c>
      <c r="L13">
        <f>I13*K13</f>
        <v>120.87700360283588</v>
      </c>
      <c r="M13" t="b">
        <v>0</v>
      </c>
      <c r="N13" t="b">
        <v>1</v>
      </c>
      <c r="O13">
        <v>0.5</v>
      </c>
      <c r="P13">
        <v>0.5</v>
      </c>
    </row>
    <row r="14" spans="1:16" ht="18.75" x14ac:dyDescent="0.3">
      <c r="C14">
        <f t="shared" ref="C14:C22" si="5">2330-1275</f>
        <v>1055</v>
      </c>
      <c r="D14">
        <f t="shared" ref="D14:D22" si="6">1846-1256</f>
        <v>590</v>
      </c>
      <c r="E14" s="1">
        <v>2042.8</v>
      </c>
      <c r="F14">
        <v>951</v>
      </c>
      <c r="G14" s="1">
        <f t="shared" ref="G14:G22" si="7">1275+0.5*1055</f>
        <v>1802.5</v>
      </c>
      <c r="H14">
        <f t="shared" ref="H14:H22" si="8">1256+0.5*590</f>
        <v>1551</v>
      </c>
      <c r="I14">
        <f>SQRT(C14*C14+D14*D14)</f>
        <v>1208.7700360283588</v>
      </c>
      <c r="J14">
        <f>SQRT((E14-G14)*(E14-G14)+(F14-H14)*(F14-H14))</f>
        <v>646.33125407951604</v>
      </c>
      <c r="K14">
        <v>0.2</v>
      </c>
      <c r="L14">
        <f t="shared" ref="L14:L22" si="9">I14*K14</f>
        <v>241.75400720567177</v>
      </c>
      <c r="M14" t="b">
        <v>0</v>
      </c>
      <c r="N14" t="b">
        <v>1</v>
      </c>
    </row>
    <row r="15" spans="1:16" ht="18.75" x14ac:dyDescent="0.3">
      <c r="C15">
        <f t="shared" si="5"/>
        <v>1055</v>
      </c>
      <c r="D15">
        <f t="shared" si="6"/>
        <v>590</v>
      </c>
      <c r="E15" s="1">
        <v>2042.8</v>
      </c>
      <c r="F15">
        <v>951</v>
      </c>
      <c r="G15" s="1">
        <f t="shared" si="7"/>
        <v>1802.5</v>
      </c>
      <c r="H15">
        <f t="shared" si="8"/>
        <v>1551</v>
      </c>
      <c r="I15">
        <f t="shared" ref="I15:I22" si="10">SQRT(C15*C15+D15*D15)</f>
        <v>1208.7700360283588</v>
      </c>
      <c r="J15">
        <f t="shared" ref="J14:J22" si="11">SQRT((E15-G15)*(E15-G15)+(F15-H15)*(F15-H15))</f>
        <v>646.33125407951604</v>
      </c>
      <c r="K15">
        <v>0.3</v>
      </c>
      <c r="L15">
        <f t="shared" si="9"/>
        <v>362.63101080850765</v>
      </c>
      <c r="M15" t="b">
        <v>0</v>
      </c>
      <c r="N15" t="b">
        <v>1</v>
      </c>
    </row>
    <row r="16" spans="1:16" ht="18.75" x14ac:dyDescent="0.3">
      <c r="C16">
        <f t="shared" si="5"/>
        <v>1055</v>
      </c>
      <c r="D16">
        <f t="shared" si="6"/>
        <v>590</v>
      </c>
      <c r="E16" s="1">
        <v>2042.8</v>
      </c>
      <c r="F16">
        <v>951</v>
      </c>
      <c r="G16" s="1">
        <f t="shared" si="7"/>
        <v>1802.5</v>
      </c>
      <c r="H16">
        <f t="shared" si="8"/>
        <v>1551</v>
      </c>
      <c r="I16">
        <f t="shared" si="10"/>
        <v>1208.7700360283588</v>
      </c>
      <c r="J16">
        <f t="shared" si="11"/>
        <v>646.33125407951604</v>
      </c>
      <c r="K16">
        <v>0.4</v>
      </c>
      <c r="L16">
        <f t="shared" si="9"/>
        <v>483.50801441134354</v>
      </c>
      <c r="M16" t="b">
        <v>0</v>
      </c>
      <c r="N16" t="b">
        <v>1</v>
      </c>
    </row>
    <row r="17" spans="3:14" ht="18.75" x14ac:dyDescent="0.3">
      <c r="C17">
        <f t="shared" si="5"/>
        <v>1055</v>
      </c>
      <c r="D17">
        <f t="shared" si="6"/>
        <v>590</v>
      </c>
      <c r="E17" s="1">
        <v>2042.8</v>
      </c>
      <c r="F17">
        <v>951</v>
      </c>
      <c r="G17" s="1">
        <f t="shared" si="7"/>
        <v>1802.5</v>
      </c>
      <c r="H17">
        <f t="shared" si="8"/>
        <v>1551</v>
      </c>
      <c r="I17">
        <f t="shared" si="10"/>
        <v>1208.7700360283588</v>
      </c>
      <c r="J17">
        <f t="shared" si="11"/>
        <v>646.33125407951604</v>
      </c>
      <c r="K17">
        <v>0.5</v>
      </c>
      <c r="L17">
        <f t="shared" si="9"/>
        <v>604.38501801417942</v>
      </c>
      <c r="M17" t="b">
        <v>0</v>
      </c>
      <c r="N17" t="b">
        <v>1</v>
      </c>
    </row>
    <row r="18" spans="3:14" ht="18.75" x14ac:dyDescent="0.3">
      <c r="C18">
        <f t="shared" si="5"/>
        <v>1055</v>
      </c>
      <c r="D18">
        <f t="shared" si="6"/>
        <v>590</v>
      </c>
      <c r="E18" s="1">
        <v>2042.8</v>
      </c>
      <c r="F18">
        <v>951</v>
      </c>
      <c r="G18" s="1">
        <f t="shared" si="7"/>
        <v>1802.5</v>
      </c>
      <c r="H18">
        <f t="shared" si="8"/>
        <v>1551</v>
      </c>
      <c r="I18">
        <f t="shared" si="10"/>
        <v>1208.7700360283588</v>
      </c>
      <c r="J18">
        <f t="shared" si="11"/>
        <v>646.33125407951604</v>
      </c>
      <c r="K18">
        <v>0.6</v>
      </c>
      <c r="L18">
        <f t="shared" si="9"/>
        <v>725.26202161701531</v>
      </c>
      <c r="M18" t="b">
        <v>1</v>
      </c>
      <c r="N18" t="b">
        <v>0</v>
      </c>
    </row>
    <row r="19" spans="3:14" ht="18.75" x14ac:dyDescent="0.3">
      <c r="C19">
        <f t="shared" si="5"/>
        <v>1055</v>
      </c>
      <c r="D19">
        <f t="shared" si="6"/>
        <v>590</v>
      </c>
      <c r="E19" s="1">
        <v>2042.8</v>
      </c>
      <c r="F19">
        <v>951</v>
      </c>
      <c r="G19" s="1">
        <f t="shared" si="7"/>
        <v>1802.5</v>
      </c>
      <c r="H19">
        <f t="shared" si="8"/>
        <v>1551</v>
      </c>
      <c r="I19">
        <f t="shared" si="10"/>
        <v>1208.7700360283588</v>
      </c>
      <c r="J19">
        <f t="shared" si="11"/>
        <v>646.33125407951604</v>
      </c>
      <c r="K19">
        <v>0.7</v>
      </c>
      <c r="L19">
        <f t="shared" si="9"/>
        <v>846.13902521985119</v>
      </c>
      <c r="M19" t="b">
        <v>1</v>
      </c>
      <c r="N19" t="b">
        <v>0</v>
      </c>
    </row>
    <row r="20" spans="3:14" ht="18.75" x14ac:dyDescent="0.3">
      <c r="C20">
        <f t="shared" si="5"/>
        <v>1055</v>
      </c>
      <c r="D20">
        <f t="shared" si="6"/>
        <v>590</v>
      </c>
      <c r="E20" s="1">
        <v>2042.8</v>
      </c>
      <c r="F20">
        <v>951</v>
      </c>
      <c r="G20" s="1">
        <f t="shared" si="7"/>
        <v>1802.5</v>
      </c>
      <c r="H20">
        <f t="shared" si="8"/>
        <v>1551</v>
      </c>
      <c r="I20">
        <f t="shared" si="10"/>
        <v>1208.7700360283588</v>
      </c>
      <c r="J20">
        <f t="shared" si="11"/>
        <v>646.33125407951604</v>
      </c>
      <c r="K20">
        <v>0.8</v>
      </c>
      <c r="L20">
        <f t="shared" si="9"/>
        <v>967.01602882268708</v>
      </c>
      <c r="M20" t="b">
        <v>1</v>
      </c>
      <c r="N20" t="b">
        <v>0</v>
      </c>
    </row>
    <row r="21" spans="3:14" ht="18.75" x14ac:dyDescent="0.3">
      <c r="C21">
        <f t="shared" si="5"/>
        <v>1055</v>
      </c>
      <c r="D21">
        <f t="shared" si="6"/>
        <v>590</v>
      </c>
      <c r="E21" s="1">
        <v>2042.8</v>
      </c>
      <c r="F21">
        <v>951</v>
      </c>
      <c r="G21" s="1">
        <f t="shared" si="7"/>
        <v>1802.5</v>
      </c>
      <c r="H21">
        <f t="shared" si="8"/>
        <v>1551</v>
      </c>
      <c r="I21">
        <f t="shared" si="10"/>
        <v>1208.7700360283588</v>
      </c>
      <c r="J21">
        <f t="shared" si="11"/>
        <v>646.33125407951604</v>
      </c>
      <c r="K21">
        <v>0.9</v>
      </c>
      <c r="L21">
        <f t="shared" si="9"/>
        <v>1087.893032425523</v>
      </c>
      <c r="M21" t="b">
        <v>1</v>
      </c>
      <c r="N21" t="b">
        <v>0</v>
      </c>
    </row>
    <row r="22" spans="3:14" ht="18.75" x14ac:dyDescent="0.3">
      <c r="C22">
        <f t="shared" si="5"/>
        <v>1055</v>
      </c>
      <c r="D22">
        <f t="shared" si="6"/>
        <v>590</v>
      </c>
      <c r="E22" s="1">
        <v>2042.8</v>
      </c>
      <c r="F22">
        <v>951</v>
      </c>
      <c r="G22" s="1">
        <f t="shared" si="7"/>
        <v>1802.5</v>
      </c>
      <c r="H22">
        <f t="shared" si="8"/>
        <v>1551</v>
      </c>
      <c r="I22">
        <f t="shared" si="10"/>
        <v>1208.7700360283588</v>
      </c>
      <c r="J22">
        <f t="shared" si="11"/>
        <v>646.33125407951604</v>
      </c>
      <c r="K22">
        <v>1</v>
      </c>
      <c r="L22">
        <f t="shared" si="9"/>
        <v>1208.7700360283588</v>
      </c>
      <c r="M22" t="b">
        <v>1</v>
      </c>
      <c r="N22" t="b">
        <v>0</v>
      </c>
    </row>
    <row r="25" spans="3:14" x14ac:dyDescent="0.25">
      <c r="C25" s="2" t="s">
        <v>26</v>
      </c>
    </row>
    <row r="27" spans="3:14" x14ac:dyDescent="0.25">
      <c r="C27" t="s">
        <v>5</v>
      </c>
      <c r="D27" t="s">
        <v>16</v>
      </c>
      <c r="E27" t="s">
        <v>15</v>
      </c>
    </row>
    <row r="28" spans="3:14" x14ac:dyDescent="0.25">
      <c r="C28">
        <v>0.1</v>
      </c>
      <c r="D28">
        <v>0</v>
      </c>
      <c r="E28">
        <v>0</v>
      </c>
    </row>
    <row r="29" spans="3:14" x14ac:dyDescent="0.25">
      <c r="C29">
        <v>0.2</v>
      </c>
      <c r="D29">
        <v>0</v>
      </c>
      <c r="E29">
        <v>0</v>
      </c>
    </row>
    <row r="30" spans="3:14" x14ac:dyDescent="0.25">
      <c r="C30">
        <v>0.3</v>
      </c>
      <c r="D30">
        <v>0</v>
      </c>
      <c r="E30">
        <v>0</v>
      </c>
    </row>
    <row r="31" spans="3:14" x14ac:dyDescent="0.25">
      <c r="C31">
        <v>0.4</v>
      </c>
      <c r="D31">
        <v>0</v>
      </c>
      <c r="E31">
        <v>0</v>
      </c>
    </row>
    <row r="32" spans="3:14" x14ac:dyDescent="0.25">
      <c r="C32">
        <v>0.5</v>
      </c>
      <c r="D32">
        <v>0</v>
      </c>
      <c r="E32">
        <v>0</v>
      </c>
    </row>
    <row r="33" spans="3:5" x14ac:dyDescent="0.25">
      <c r="C33">
        <v>0.6</v>
      </c>
      <c r="D33">
        <v>0.5</v>
      </c>
      <c r="E33">
        <v>0.5</v>
      </c>
    </row>
    <row r="34" spans="3:5" x14ac:dyDescent="0.25">
      <c r="C34">
        <v>0.7</v>
      </c>
      <c r="D34">
        <v>0.5</v>
      </c>
      <c r="E34">
        <v>0.5</v>
      </c>
    </row>
    <row r="35" spans="3:5" x14ac:dyDescent="0.25">
      <c r="C35">
        <v>0.8</v>
      </c>
      <c r="D35">
        <v>0.5</v>
      </c>
      <c r="E35">
        <v>0.5</v>
      </c>
    </row>
    <row r="36" spans="3:5" x14ac:dyDescent="0.25">
      <c r="C36">
        <v>0.9</v>
      </c>
      <c r="D36">
        <v>0.5</v>
      </c>
      <c r="E36">
        <v>0.5</v>
      </c>
    </row>
    <row r="37" spans="3:5" x14ac:dyDescent="0.25">
      <c r="C37">
        <v>1</v>
      </c>
      <c r="D37">
        <v>1</v>
      </c>
      <c r="E37">
        <v>1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Scene_1_Data</vt:lpstr>
      <vt:lpstr>Scene_2_Data</vt:lpstr>
      <vt:lpstr>Scene_3_Data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2016-01-21T02:37:09Z</dcterms:created>
  <dcterms:modified xsi:type="dcterms:W3CDTF">2016-01-21T20:04:50Z</dcterms:modified>
</cp:coreProperties>
</file>